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16" yWindow="65416" windowWidth="29040" windowHeight="15840" activeTab="1"/>
  </bookViews>
  <sheets>
    <sheet name="Rekapitulace stavby" sheetId="1" r:id="rId1"/>
    <sheet name="SO-01 - MŠ Třebíč - ul.Ob..." sheetId="2" r:id="rId2"/>
  </sheets>
  <definedNames>
    <definedName name="_xlnm._FilterDatabase" localSheetId="1" hidden="1">'SO-01 - MŠ Třebíč - ul.Ob...'!$C$113:$K$249</definedName>
    <definedName name="_xlnm.Print_Area" localSheetId="0">'Rekapitulace stavby'!$D$4:$AO$76,'Rekapitulace stavby'!$C$82:$AQ$96</definedName>
    <definedName name="_xlnm.Print_Area" localSheetId="1">'SO-01 - MŠ Třebíč - ul.Ob...'!$C$4:$J$76,'SO-01 - MŠ Třebíč - ul.Ob...'!$C$82:$J$97,'SO-01 - MŠ Třebíč - ul.Ob...'!$C$103:$J$249</definedName>
    <definedName name="_xlnm.Print_Titles" localSheetId="0">'Rekapitulace stavby'!$92:$92</definedName>
    <definedName name="_xlnm.Print_Titles" localSheetId="1">'SO-01 - MŠ Třebíč - ul.Ob...'!$113:$113</definedName>
  </definedNames>
  <calcPr calcId="181029"/>
  <extLst/>
</workbook>
</file>

<file path=xl/sharedStrings.xml><?xml version="1.0" encoding="utf-8"?>
<sst xmlns="http://schemas.openxmlformats.org/spreadsheetml/2006/main" count="1434" uniqueCount="425">
  <si>
    <t>Export Komplet</t>
  </si>
  <si>
    <t/>
  </si>
  <si>
    <t>2.0</t>
  </si>
  <si>
    <t>ZAMOK</t>
  </si>
  <si>
    <t>False</t>
  </si>
  <si>
    <t>{0928af1f-2a0d-4294-9b77-bce4ac3319f5}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</si>
  <si>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</si>
  <si>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</si>
  <si>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</si>
  <si>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</si>
  <si>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</si>
  <si>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</si>
  <si>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</si>
  <si>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</si>
  <si>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SO-01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</si>
  <si>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</si>
  <si>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</si>
  <si>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Třebíč - ul.Obránců Míru 491 - VZT kuchyně</t>
  </si>
  <si>
    <t>KSO:</t>
  </si>
  <si>
    <t>CC-CZ:</t>
  </si>
  <si>
    <t>Místo:</t>
  </si>
  <si>
    <t xml:space="preserve"> </t>
  </si>
  <si>
    <t>Datum:</t>
  </si>
  <si>
    <t>14. 12. 2021</t>
  </si>
  <si>
    <t>Zadavatel:</t>
  </si>
  <si>
    <t>IČ:</t>
  </si>
  <si>
    <t>Město Třebíč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</si>
  <si>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</si>
  <si>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</si>
  <si>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</si>
  <si>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</si>
  <si>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</si>
  <si>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</si>
  <si>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</si>
  <si>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</si>
  <si>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</si>
  <si>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</si>
  <si>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</si>
  <si>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</si>
  <si>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</si>
  <si>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</si>
  <si>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</si>
  <si>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</si>
  <si>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</si>
  <si>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</si>
  <si>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</si>
  <si>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</si>
  <si>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</si>
  <si>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</si>
  <si>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</si>
  <si>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</si>
  <si>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</si>
  <si>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</si>
  <si>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</si>
  <si>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</si>
  <si>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</si>
  <si>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</si>
  <si>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</si>
  <si>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</si>
  <si>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</si>
  <si>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</si>
  <si>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</si>
  <si>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</si>
  <si>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</si>
  <si>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</si>
  <si>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</si>
  <si>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</si>
  <si>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</si>
  <si>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</si>
  <si>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</si>
  <si>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</si>
  <si>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</si>
  <si>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</si>
  <si>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</si>
  <si>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</si>
  <si>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</si>
  <si>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</si>
  <si>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</si>
  <si>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</si>
  <si>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</si>
  <si>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</si>
  <si>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</si>
  <si>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</si>
  <si>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</si>
  <si>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</si>
  <si>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</si>
  <si>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</si>
  <si>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</si>
  <si>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PSV</t>
  </si>
  <si>
    <t xml:space="preserve">    Z-1 - Zař.č.1 - větrání kuchyně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</si>
  <si>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</si>
  <si>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</si>
  <si>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</si>
  <si>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</si>
  <si>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</si>
  <si>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</si>
  <si>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</si>
  <si>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</si>
  <si>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</si>
  <si>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</si>
  <si>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</si>
  <si>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</si>
  <si>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</si>
  <si>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</si>
  <si>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ROZPOCET</t>
  </si>
  <si>
    <t>Z-1</t>
  </si>
  <si>
    <t>Zař.č.1 - větrání kuchyně</t>
  </si>
  <si>
    <t>K</t>
  </si>
  <si>
    <t>751611116</t>
  </si>
  <si>
    <t>Montáž vzduchotechnické jednotky s rekuperací tepla s výměnou vzduchu do 5000 m3/h</t>
  </si>
  <si>
    <t>kus</t>
  </si>
  <si>
    <t>16</t>
  </si>
  <si>
    <t>1854560830</t>
  </si>
  <si>
    <t>PP</t>
  </si>
  <si>
    <t>Montáž vzduchotechnické jednotky s rekuperací tepla s výměnou vzduchu do 5 000 m3/h</t>
  </si>
  <si>
    <t>PSC</t>
  </si>
  <si>
    <t xml:space="preserve">Poznámka k souboru cen:
1. V cenách nejsou započteny náklady na připojení na rozvody a na regulaci. 2. Vzduchotechnické jednotky s výměnou vzduchu nad uvedený rozsah se oceňují individuálně. </t>
  </si>
  <si>
    <t>1.1</t>
  </si>
  <si>
    <t xml:space="preserve">Kompaktní větrací jednotka s rekuperací </t>
  </si>
  <si>
    <t>-1426363643</t>
  </si>
  <si>
    <t>Kompaktní větrací jednotka s rekuperací ve složení : přívodní ventilátor Vp=2300m3/h (EC motor), Vo=2300m3/h (EC motor), deskový rekuperátor včetně bypassu, kazety filtrů přívod-M5, odtah G4, interní bypass, vestavěný přímý výparník, vestavěný el.dohřívač uzavírací klapky vč.servophonů, pružné manžety. Podrobněji viz.specifikace zařízení D.1.4c.03</t>
  </si>
  <si>
    <t>3</t>
  </si>
  <si>
    <t>M</t>
  </si>
  <si>
    <t>1.2</t>
  </si>
  <si>
    <t>Kompletní systém MaR pro zař.č.1</t>
  </si>
  <si>
    <t>32</t>
  </si>
  <si>
    <t>-450642835</t>
  </si>
  <si>
    <t>Kompletní systém MaR pro zař.č.1 - vestavěný rozvaděč MaR, kompletní dodávka čidel dle schématu v příloze technické zprávy, snímačů, servopohonů, kompletního prokabelování systému, zprovoznění, zaškolení obsluhy, revize. Podrobná specifikace viz.D.1.4c.03 a schéma kabeláží příloha technické zprávy. Včetně projektu pro realizaci</t>
  </si>
  <si>
    <t>4</t>
  </si>
  <si>
    <t>1.2a</t>
  </si>
  <si>
    <t>Vzdálený digitální nástěnný ovladač pro jednotku 1.1. dodávka vč.montáže</t>
  </si>
  <si>
    <t>506598259</t>
  </si>
  <si>
    <t>Vzdálený digitální nástěnný ovladač pro jednotku 1.1. dodávka vč.montáže.</t>
  </si>
  <si>
    <t>5</t>
  </si>
  <si>
    <t>1.2b</t>
  </si>
  <si>
    <t>Tlačítko zvýšeného výkonu a signalizace stavu vzt do prostoru kuchyně, dodávky vč.montáže</t>
  </si>
  <si>
    <t>829317842</t>
  </si>
  <si>
    <t>6</t>
  </si>
  <si>
    <t>1.2c</t>
  </si>
  <si>
    <t xml:space="preserve">Detektor kouře </t>
  </si>
  <si>
    <t>-1000990179</t>
  </si>
  <si>
    <t>Detektor kouře do nasávacího vzt potrubí vč.kabeláže a montáže</t>
  </si>
  <si>
    <t>7</t>
  </si>
  <si>
    <t>1.2d</t>
  </si>
  <si>
    <t>Kompletní dodávka kabeláží vč.jističů, žlabů, vč.montáže, zapojení, zprovoznění, revize elektro, projektu</t>
  </si>
  <si>
    <t>1403564601</t>
  </si>
  <si>
    <t>Kompletní dodávky kabeláží, jističů, zapojení, zprovoznění  dodávka vč.montáže a revize elektro CYKY 3x1,5 120m, CYKY 3x4 30m, CYKY 5x1,5 12m, CYKY 5x2,5 6m, CYKY 5x6 20m, CY6 60m, JYSTY 2x2x0,8 150m, UTP/FTP 70m, jistič 20A/3/C 1x, jistič 20A/1/C 1x, jistič 6A/1/C 1ks, jistič 6A/3/B 2ks, jistič 16A/3/B 1ks, teplotní čidlo 4x, servopohon klapky 2ks, krycí lišty 20m  dle schématu kabeláží v příloze technické zprávy</t>
  </si>
  <si>
    <t>8</t>
  </si>
  <si>
    <t>1.3</t>
  </si>
  <si>
    <t>venkovní kondenzační  jednotka pro přímý výparník zař.č.1.1.</t>
  </si>
  <si>
    <t>ks</t>
  </si>
  <si>
    <t>64</t>
  </si>
  <si>
    <t>-360748886</t>
  </si>
  <si>
    <t>venkovní kondenzační  jednotka pro přímý výparník zař.č.1.1, 400V, Qchl=12kW, akust.tlak 1m max 52dB(A),chladivo R410A, invertor, dodávka včetně konzole a montáže, včetně dodávky a montáže modulu omezení výkonu</t>
  </si>
  <si>
    <t>9</t>
  </si>
  <si>
    <t>1.3a</t>
  </si>
  <si>
    <t>Komunikační modul</t>
  </si>
  <si>
    <t>781020558</t>
  </si>
  <si>
    <t>Komunikační modul chladící jednotky pro řízení 0-10V, včetně expanzního ventilu a příslušenství chladícího okruhu, dodávka vč.montáže</t>
  </si>
  <si>
    <t>10</t>
  </si>
  <si>
    <t>1.3b</t>
  </si>
  <si>
    <t>propojovací Cu potrubí vč.izolace, komunikačního kabelu 16/10, krycí lišty</t>
  </si>
  <si>
    <t>m</t>
  </si>
  <si>
    <t>-2067825637</t>
  </si>
  <si>
    <t>11</t>
  </si>
  <si>
    <t>1.3c</t>
  </si>
  <si>
    <t>tlaková zkouška</t>
  </si>
  <si>
    <t>soub</t>
  </si>
  <si>
    <t>-1884327508</t>
  </si>
  <si>
    <t xml:space="preserve">tlaková zkouška </t>
  </si>
  <si>
    <t>12</t>
  </si>
  <si>
    <t>1.3d</t>
  </si>
  <si>
    <t>napuštění systému chladivem</t>
  </si>
  <si>
    <t>258461259</t>
  </si>
  <si>
    <t>13</t>
  </si>
  <si>
    <t>1.4a</t>
  </si>
  <si>
    <t xml:space="preserve">Regulační klapka DN 315 vč.servopohonu </t>
  </si>
  <si>
    <t>-1653310446</t>
  </si>
  <si>
    <t>Regulační klapka DN 315 vč.servopohonu</t>
  </si>
  <si>
    <t>14</t>
  </si>
  <si>
    <t>1.4b</t>
  </si>
  <si>
    <t xml:space="preserve">Regulační klapka 400x300 vč.servopohonu </t>
  </si>
  <si>
    <t>-1642592373</t>
  </si>
  <si>
    <t>Regulační klapka DN 400x300 vč.servopohonu</t>
  </si>
  <si>
    <t>1.5</t>
  </si>
  <si>
    <t>Nerezová digestoř s indukčním systémem 2400x1400x500 vč.tukových filtrů a osvětlení, 1x hrdlo, dodávka vč.montáže</t>
  </si>
  <si>
    <t>1130638404</t>
  </si>
  <si>
    <t>1.6</t>
  </si>
  <si>
    <t>Nerezová digestoř s indukčním systémem 1400x1200x500 vč.tukových filtrů a osvětlení, 1x hrdlo, dodávka vč.montáže</t>
  </si>
  <si>
    <t>-990422215</t>
  </si>
  <si>
    <t>17</t>
  </si>
  <si>
    <t>1.7</t>
  </si>
  <si>
    <t>Nerezová digestoř s indukčním systémem 1800x1300x500 vč.tukových filtrů a osvětlení, 1x hrdlo, dodávka vč.montáže</t>
  </si>
  <si>
    <t>938796903</t>
  </si>
  <si>
    <t>18</t>
  </si>
  <si>
    <t>751311302</t>
  </si>
  <si>
    <t>Mtž vyústi textilní kruhové D do 400 mm</t>
  </si>
  <si>
    <t>-1782163483</t>
  </si>
  <si>
    <t>Montáž vyústí textilní kruhové, průměru přes 200 do 400 mm</t>
  </si>
  <si>
    <t>19</t>
  </si>
  <si>
    <t>1.8</t>
  </si>
  <si>
    <t xml:space="preserve">Textilní kruhová výustka </t>
  </si>
  <si>
    <t>-1888693587</t>
  </si>
  <si>
    <t>Textilní kruhová výustka kruhová DN 315 vč.závěsného systému a obručí, které zajistí držení tvaru i když potrubím nebude proudit vzduch, barva bílá</t>
  </si>
  <si>
    <t>20</t>
  </si>
  <si>
    <t>1.9</t>
  </si>
  <si>
    <t>1299589895</t>
  </si>
  <si>
    <t>Textilní kruhová výustka kruhová DN 250 vč.závěsného systému a obručí, které zajistí držení tvaru i když potrubím nebude proudit vzduch, barva bílá</t>
  </si>
  <si>
    <t>751311093</t>
  </si>
  <si>
    <t>Mtž vyústi čtyřhranné na čtyřhranné potrubí do 0,150 m2</t>
  </si>
  <si>
    <t>546068050</t>
  </si>
  <si>
    <t>Montáž vyústí  čtyřhranné do čtyřhranného potrubí, průřezu přes 0,080 do 0,150 m2</t>
  </si>
  <si>
    <t>22</t>
  </si>
  <si>
    <t>1.10</t>
  </si>
  <si>
    <t>Odlučovač tuku nerezový 500x200</t>
  </si>
  <si>
    <t>-1786896680</t>
  </si>
  <si>
    <t>Odlučovač tuku nerezový 500x200 na čtyřhr.potrubí s krčkem dl.150mm, zkrátit při montáži</t>
  </si>
  <si>
    <t>23</t>
  </si>
  <si>
    <t>751344114</t>
  </si>
  <si>
    <t>Mtž tlumiče hluku pro kruhové potrubí D do 400 mm</t>
  </si>
  <si>
    <t>-1350950382</t>
  </si>
  <si>
    <t>Montáž tlumičů hluku pro kruhové potrubí, průměru přes 300 do 400 mm</t>
  </si>
  <si>
    <t>24</t>
  </si>
  <si>
    <t>1.11</t>
  </si>
  <si>
    <t>Tlumič hluku do kruhového potrubí DN 400 dl.900mm pozink</t>
  </si>
  <si>
    <t>-556369078</t>
  </si>
  <si>
    <t>Tlumič hluku do kruhového potrubí DN 400 dl.900mm pozink, provedení s těsněním</t>
  </si>
  <si>
    <t>25</t>
  </si>
  <si>
    <t>1.12</t>
  </si>
  <si>
    <t>Tlumič hluku do kruhového potrubí DN 400 dl.600mm pozink</t>
  </si>
  <si>
    <t>676956696</t>
  </si>
  <si>
    <t>Tlumič hluku do kruhového potrubí DN 400 dl.600mm pozink, provedení s těsněním</t>
  </si>
  <si>
    <t>26</t>
  </si>
  <si>
    <t>751514876</t>
  </si>
  <si>
    <t>Mtž regulační a měřící clony do plech potrubí kruhové bez příruby D do 200 mm</t>
  </si>
  <si>
    <t>-1739742433</t>
  </si>
  <si>
    <t>Montáž regulační nebo měřící clony do plechového potrubí kruhové bez příruby, průměru přes 100 do 200 mm</t>
  </si>
  <si>
    <t>27</t>
  </si>
  <si>
    <t>4291.13</t>
  </si>
  <si>
    <t>Regulátor konstatního průtoku DN 125</t>
  </si>
  <si>
    <t>731824892</t>
  </si>
  <si>
    <t>28</t>
  </si>
  <si>
    <t>751322012</t>
  </si>
  <si>
    <t>Mtž talířového ventilu D do 200 mm</t>
  </si>
  <si>
    <t>1644273856</t>
  </si>
  <si>
    <t>Montáž talířových ventilů, anemostatů, dýz talířového ventilu, průměru přes 100 do 200 mm</t>
  </si>
  <si>
    <t>29</t>
  </si>
  <si>
    <t>1.14</t>
  </si>
  <si>
    <t>Odvodní talířový ventil DN 125</t>
  </si>
  <si>
    <t>-265701964</t>
  </si>
  <si>
    <t>30</t>
  </si>
  <si>
    <t>1.15</t>
  </si>
  <si>
    <t>Nasávací kus vč.mřížky 600x300</t>
  </si>
  <si>
    <t>-687635623</t>
  </si>
  <si>
    <t>Nasávací kus vč.mřížky 600x300, dodávka vč.montáže (oblouk provedení ALP, rozměry doměřit před montáži dle nasávacího otvoru)</t>
  </si>
  <si>
    <t>31</t>
  </si>
  <si>
    <t>1.16</t>
  </si>
  <si>
    <t>Kazeta předfiltru 600x300 vč.filtrační vložky G4</t>
  </si>
  <si>
    <t>-891760715</t>
  </si>
  <si>
    <t>Kazeta předfiltru 600x300 vč.filtrační vložky G4, dodávka vč.montáže</t>
  </si>
  <si>
    <t>1.17</t>
  </si>
  <si>
    <t>Výfuková hlavice</t>
  </si>
  <si>
    <t>1935243515</t>
  </si>
  <si>
    <t>Výfuková hlavice vč.tlumiče hluku, úpravy stávajícího podstavce na střeše objektu, dodávka vč.montáže a nezbytných úprav na střeše objektu</t>
  </si>
  <si>
    <t>33</t>
  </si>
  <si>
    <t>751510044</t>
  </si>
  <si>
    <t>Vzduchotechnické potrubí pozink kruhové spirálně vinuté D do 400 mm</t>
  </si>
  <si>
    <t>-1120868337</t>
  </si>
  <si>
    <t>Vzduchotechnické potrubí z pozinkovaného plechu  kruhové, trouba spirálně vinutá bez příruby, průměru přes 300 do 400 mm</t>
  </si>
  <si>
    <t xml:space="preserve">Poznámka k souboru cen:
1. V cenách jsou započteny i náklady na dodání a montáž trub včetně tvarovek. 2. V cenách -0010 až -0023 jsou započteny i náklady na: a) dodání a osazení přírubových lišt, b) tmelení akrylátovým tmelem. 3. V cenách -0041 až -0053 nejsou započteny náklady na příruby, spoje jsou prováděné pomocí spojek. </t>
  </si>
  <si>
    <t>34</t>
  </si>
  <si>
    <t>751510014</t>
  </si>
  <si>
    <t>Vzduchotechnické potrubí pozink čtyřhranné průřezu do 0,28 m2</t>
  </si>
  <si>
    <t>2000702434</t>
  </si>
  <si>
    <t>Vzduchotechnické potrubí z pozinkovaného plechu  čtyřhranné s přírubou, průřezu přes 0,13 do 0,28 m2</t>
  </si>
  <si>
    <t>35</t>
  </si>
  <si>
    <t>713150</t>
  </si>
  <si>
    <t>Čtyřhranné potrubí</t>
  </si>
  <si>
    <t>m2</t>
  </si>
  <si>
    <t>2071310707</t>
  </si>
  <si>
    <t>Čtyřhranné a kruhové potrubí pozink.krčky, odskoky, úprava potrubí, doměry. Dodávka vč.montáže</t>
  </si>
  <si>
    <t>36</t>
  </si>
  <si>
    <t>713845</t>
  </si>
  <si>
    <t>Čtyřhr. ALP potrubí</t>
  </si>
  <si>
    <t>-681718958</t>
  </si>
  <si>
    <t>Čtyřhr. ALP potrubí tl.20mm, dodávka vč.montáže</t>
  </si>
  <si>
    <t>37</t>
  </si>
  <si>
    <t>R713000003</t>
  </si>
  <si>
    <t>Tepelná kaučuková izolace tl.20mm ALS, dodávka vč.montáže</t>
  </si>
  <si>
    <t>-928118038</t>
  </si>
  <si>
    <t>38</t>
  </si>
  <si>
    <t>805001</t>
  </si>
  <si>
    <t xml:space="preserve">Revizní dvířka </t>
  </si>
  <si>
    <t>19779996</t>
  </si>
  <si>
    <t>Revizní dvířka do sádrokartonu 300x300 tlačný zámek, dodávka vč.montáže</t>
  </si>
  <si>
    <t>39</t>
  </si>
  <si>
    <t>805002</t>
  </si>
  <si>
    <t xml:space="preserve">Přisazený LED stropní panel </t>
  </si>
  <si>
    <t>-2038019088</t>
  </si>
  <si>
    <t>Přisazený LED stropní panel dl.900mm vč.vypínače, zdroje, kabeláže, montáže</t>
  </si>
  <si>
    <t>40</t>
  </si>
  <si>
    <t>805003</t>
  </si>
  <si>
    <t>LED panel montáž do podhledu sádrokarton.</t>
  </si>
  <si>
    <t>223613243</t>
  </si>
  <si>
    <t>LED panel 600x600 montáž do podhledu sádrokarton., vč.vypínače, zdroje, kabeláže, montáže</t>
  </si>
  <si>
    <t>41</t>
  </si>
  <si>
    <t>805004</t>
  </si>
  <si>
    <t>Dvoukřídlé plné dveře</t>
  </si>
  <si>
    <t>889648538</t>
  </si>
  <si>
    <t>Dvoukřídlé plné dveře š.1450 do strojovny vzt vč.zárubně, dodávka vč.montáže, zazdění, vybourání stávajících dveří</t>
  </si>
  <si>
    <t>42</t>
  </si>
  <si>
    <t>R751000004</t>
  </si>
  <si>
    <t>Spojovací, těsnící, závěsný materiál</t>
  </si>
  <si>
    <t>kg</t>
  </si>
  <si>
    <t>1558880094</t>
  </si>
  <si>
    <t>43</t>
  </si>
  <si>
    <t>R751000005</t>
  </si>
  <si>
    <t>Zprovoznění zařízení, zaregulování, funkční zkoušky, zaškolení obsluhy</t>
  </si>
  <si>
    <t>hod</t>
  </si>
  <si>
    <t>-468456183</t>
  </si>
  <si>
    <t>Zprovoznění zařízení vzt, zaregulování, funkční zkoušky, zaškolení obsluhy</t>
  </si>
  <si>
    <t>44</t>
  </si>
  <si>
    <t>R751000006</t>
  </si>
  <si>
    <t>Zapojení kabeláží, nastavení a autorizované zprovoznění MaR</t>
  </si>
  <si>
    <t>-577017240</t>
  </si>
  <si>
    <t xml:space="preserve">Zapojení kabeláží, nastavení a autorizované zprovoznění systému, včetně revize </t>
  </si>
  <si>
    <t>45</t>
  </si>
  <si>
    <t>R751000011</t>
  </si>
  <si>
    <t>Demontáže</t>
  </si>
  <si>
    <t>929230500</t>
  </si>
  <si>
    <t>Demontáže stávající vzduchotechniky v prostoru kuchyně a strojovny vzt (přívodní jednotka), střešní ventilátor, potrubí včetně ekologické likvidace</t>
  </si>
  <si>
    <t>46</t>
  </si>
  <si>
    <t>R713000016</t>
  </si>
  <si>
    <t>Nátěr</t>
  </si>
  <si>
    <t>829397493</t>
  </si>
  <si>
    <t>Nátěr pozink.potrubí v prostoru kuchyně RAL9016 bílá, potravinářský atest, dodávka vč.montáže</t>
  </si>
  <si>
    <t>47</t>
  </si>
  <si>
    <t>PL-1</t>
  </si>
  <si>
    <t>Dodávka a montáž bezpečnostního uzávěru plynu BAP vč.revize</t>
  </si>
  <si>
    <t>1330595533</t>
  </si>
  <si>
    <t>Dodávka a montáž bezpečnostního uzávěru plynu BAP vč.revize (přívod plynu ke kuch.stoličce)</t>
  </si>
  <si>
    <t>48</t>
  </si>
  <si>
    <t>ST-4</t>
  </si>
  <si>
    <t>Vybourání, přisekání, následná zazdívka otvorů</t>
  </si>
  <si>
    <t>823931179</t>
  </si>
  <si>
    <t>Vybourání příp.jádrové vrtání nových prostupů, přisekání, následná zazdívka otvorů vč.zapravení nových otvorů i  po stávajících rozvodech vzt</t>
  </si>
  <si>
    <t>49</t>
  </si>
  <si>
    <t>ST-5</t>
  </si>
  <si>
    <t>Přesuny suti a vybouraných hmot</t>
  </si>
  <si>
    <t>-381476746</t>
  </si>
  <si>
    <t>Přesun suti a vybouraných hmot vč.naložení a složení suti, vnitrostaveništní doprava suti, vodorovného přemístění, poplatku za skládku</t>
  </si>
  <si>
    <t>50</t>
  </si>
  <si>
    <t>ST-9</t>
  </si>
  <si>
    <t xml:space="preserve">Zakrytí podlah, spotřebičů před zahájením prací </t>
  </si>
  <si>
    <t>915518877</t>
  </si>
  <si>
    <t>51</t>
  </si>
  <si>
    <t>EL-1</t>
  </si>
  <si>
    <t>Demontáže stávajícího osvětlení</t>
  </si>
  <si>
    <t>-353451408</t>
  </si>
  <si>
    <t xml:space="preserve">Demontáže stávajícího osvětlení, které bude v kolizi s vzt, následná zpětná montáž, osazení 2ks nového osvětlení </t>
  </si>
  <si>
    <t>52</t>
  </si>
  <si>
    <t>ST-10</t>
  </si>
  <si>
    <t>Zapravení stropu po demontáži stávající vzt</t>
  </si>
  <si>
    <t>781418521</t>
  </si>
  <si>
    <t>53</t>
  </si>
  <si>
    <t>ST-11</t>
  </si>
  <si>
    <t>Sádrokartonová konstrukce k digestoři zař.č.1.5</t>
  </si>
  <si>
    <t>810024893</t>
  </si>
  <si>
    <t>Sádrokartonová konstrukce k digestoři zař.č.1.6, obklad bočních stran nad digestoří sádrokartonem včetně tmelení, přebroušení, výmalby</t>
  </si>
  <si>
    <t>54</t>
  </si>
  <si>
    <t>ST-12</t>
  </si>
  <si>
    <t>Sádrokartonová konstrukce k digestoři zař.č.1.6</t>
  </si>
  <si>
    <t>-342584332</t>
  </si>
  <si>
    <t>55</t>
  </si>
  <si>
    <t>ST-13</t>
  </si>
  <si>
    <t>Sádrokartonová konstrukce k digestoři zař.č.1.7</t>
  </si>
  <si>
    <t>101922795</t>
  </si>
  <si>
    <t>Sádrokartonová konstrukce k digestoři zař.č.1.7, obklad bočních stran nad digestoří sádrokartonem včetně tmelení, přebroušení, výmalby</t>
  </si>
  <si>
    <t>56</t>
  </si>
  <si>
    <t>ST-14</t>
  </si>
  <si>
    <t>Sádrokartonový obklad odtahového potrubí vzt</t>
  </si>
  <si>
    <t>-2085393423</t>
  </si>
  <si>
    <t>Sádrokartonový odtahového potrubí vzt 20m2, včetně tmelení, přebroušení, výmalby</t>
  </si>
  <si>
    <t>57</t>
  </si>
  <si>
    <t>ST-15</t>
  </si>
  <si>
    <t>Výmalba</t>
  </si>
  <si>
    <t>1548261170</t>
  </si>
  <si>
    <t>Kompletní výmalba v prostoru kuchyně  malba bílá s potravinářským atestem dvojnásobná + 1x penetrace, včetně výmalby v m.č.2.04, 2.15 (bez potr.atestu)</t>
  </si>
  <si>
    <t>58</t>
  </si>
  <si>
    <t>ST-16</t>
  </si>
  <si>
    <t>Úklid</t>
  </si>
  <si>
    <t>1989890639</t>
  </si>
  <si>
    <t xml:space="preserve">Úklid průběžný, včetně kompletního úklidu po provedení prací před předáním díla objednavateli. </t>
  </si>
  <si>
    <t>59</t>
  </si>
  <si>
    <t>OST</t>
  </si>
  <si>
    <t>Pomocné práce nezahrnuté v rozpočtu</t>
  </si>
  <si>
    <t>-12980896</t>
  </si>
  <si>
    <t>Pomocné práce nezahrnuté v rozpočtu - stavební přípomoce, přisekání otvorů atd.</t>
  </si>
  <si>
    <t>60</t>
  </si>
  <si>
    <t>OST-2</t>
  </si>
  <si>
    <t>Dokumentace skutečného provedení stavby, doklady k předání, štítky</t>
  </si>
  <si>
    <t>1998148676</t>
  </si>
  <si>
    <t>61</t>
  </si>
  <si>
    <t>EL-14</t>
  </si>
  <si>
    <t>Revize elektro</t>
  </si>
  <si>
    <t>1531686494</t>
  </si>
  <si>
    <t>62</t>
  </si>
  <si>
    <t>715009</t>
  </si>
  <si>
    <t>Koordinace prací na stavbě</t>
  </si>
  <si>
    <t>-2006302320</t>
  </si>
  <si>
    <t>Koordinace prací na stavbě, účast na kontrolních dnech</t>
  </si>
  <si>
    <t>63</t>
  </si>
  <si>
    <t>ST-17</t>
  </si>
  <si>
    <t>Strojovna - stavební úpravy</t>
  </si>
  <si>
    <t>-262726246</t>
  </si>
  <si>
    <t>Vybourání betonového podstavce pod stávající přívodní jednotkou, odvoz suti, oprava podlahy - samonivelační stěrka, nátěr RAL - šedá 4m2, zazdění potrubí do instal.šachty, zazdění nových dveří do strojovny vzt, nové osvětlení v prostoru strojovny vzt vč.vypínače</t>
  </si>
  <si>
    <t>ZTI-1</t>
  </si>
  <si>
    <t>Odvod kondenzátu od vzt jednotky zař.č.1.1</t>
  </si>
  <si>
    <t>1387167165</t>
  </si>
  <si>
    <t>Odvod kondenzátu od vzt jednotky zař.č.1.1, vč.sifonu a zaústění do nejbližšího odpadu vč.úpravy stávajícího potrubí odpadu</t>
  </si>
  <si>
    <t>65</t>
  </si>
  <si>
    <t>ZTI-2</t>
  </si>
  <si>
    <t>Nerezová kondenzátní vana pod venkovní klim.jednotku</t>
  </si>
  <si>
    <t>612870700</t>
  </si>
  <si>
    <t>Nerezová kondenzátní vana pod venkovní klim.jednotku vč.topného kabelu, odvodu kondenzátu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</si>
</sst>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7" t="s">
        <v>14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19"/>
      <c r="AQ5" s="19"/>
      <c r="AR5" s="17"/>
      <c r="BE5" s="214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9" t="s">
        <v>17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19"/>
      <c r="AQ6" s="19"/>
      <c r="AR6" s="17"/>
      <c r="BE6" s="215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5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5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5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15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15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5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15"/>
      <c r="BS13" s="14" t="s">
        <v>6</v>
      </c>
    </row>
    <row r="14" spans="2:71" ht="12.75">
      <c r="B14" s="18"/>
      <c r="C14" s="19"/>
      <c r="D14" s="19"/>
      <c r="E14" s="220" t="s">
        <v>29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15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5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5"/>
      <c r="BS16" s="14" t="s">
        <v>4</v>
      </c>
    </row>
    <row r="17" spans="2:71" s="1" customFormat="1" ht="18.4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15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5"/>
      <c r="BS18" s="14" t="s">
        <v>6</v>
      </c>
    </row>
    <row r="19" spans="2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5"/>
      <c r="BS19" s="14" t="s">
        <v>6</v>
      </c>
    </row>
    <row r="20" spans="2:71" s="1" customFormat="1" ht="18.4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15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5"/>
    </row>
    <row r="22" spans="2:57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5"/>
    </row>
    <row r="23" spans="2:57" s="1" customFormat="1" ht="16.5" customHeight="1">
      <c r="B23" s="18"/>
      <c r="C23" s="19"/>
      <c r="D23" s="19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19"/>
      <c r="AP23" s="19"/>
      <c r="AQ23" s="19"/>
      <c r="AR23" s="17"/>
      <c r="BE23" s="215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5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5"/>
    </row>
    <row r="26" spans="1:57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3">
        <f>ROUND(AG94,2)</f>
        <v>0</v>
      </c>
      <c r="AL26" s="224"/>
      <c r="AM26" s="224"/>
      <c r="AN26" s="224"/>
      <c r="AO26" s="224"/>
      <c r="AP26" s="33"/>
      <c r="AQ26" s="33"/>
      <c r="AR26" s="36"/>
      <c r="BE26" s="215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5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5" t="s">
        <v>35</v>
      </c>
      <c r="M28" s="225"/>
      <c r="N28" s="225"/>
      <c r="O28" s="225"/>
      <c r="P28" s="225"/>
      <c r="Q28" s="33"/>
      <c r="R28" s="33"/>
      <c r="S28" s="33"/>
      <c r="T28" s="33"/>
      <c r="U28" s="33"/>
      <c r="V28" s="33"/>
      <c r="W28" s="225" t="s">
        <v>36</v>
      </c>
      <c r="X28" s="225"/>
      <c r="Y28" s="225"/>
      <c r="Z28" s="225"/>
      <c r="AA28" s="225"/>
      <c r="AB28" s="225"/>
      <c r="AC28" s="225"/>
      <c r="AD28" s="225"/>
      <c r="AE28" s="225"/>
      <c r="AF28" s="33"/>
      <c r="AG28" s="33"/>
      <c r="AH28" s="33"/>
      <c r="AI28" s="33"/>
      <c r="AJ28" s="33"/>
      <c r="AK28" s="225" t="s">
        <v>37</v>
      </c>
      <c r="AL28" s="225"/>
      <c r="AM28" s="225"/>
      <c r="AN28" s="225"/>
      <c r="AO28" s="225"/>
      <c r="AP28" s="33"/>
      <c r="AQ28" s="33"/>
      <c r="AR28" s="36"/>
      <c r="BE28" s="215"/>
    </row>
    <row r="29" spans="2:57" s="3" customFormat="1" ht="14.45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28">
        <v>0.21</v>
      </c>
      <c r="M29" s="227"/>
      <c r="N29" s="227"/>
      <c r="O29" s="227"/>
      <c r="P29" s="227"/>
      <c r="Q29" s="38"/>
      <c r="R29" s="38"/>
      <c r="S29" s="38"/>
      <c r="T29" s="38"/>
      <c r="U29" s="38"/>
      <c r="V29" s="38"/>
      <c r="W29" s="226">
        <f>ROUND(AZ94,2)</f>
        <v>0</v>
      </c>
      <c r="X29" s="227"/>
      <c r="Y29" s="227"/>
      <c r="Z29" s="227"/>
      <c r="AA29" s="227"/>
      <c r="AB29" s="227"/>
      <c r="AC29" s="227"/>
      <c r="AD29" s="227"/>
      <c r="AE29" s="227"/>
      <c r="AF29" s="38"/>
      <c r="AG29" s="38"/>
      <c r="AH29" s="38"/>
      <c r="AI29" s="38"/>
      <c r="AJ29" s="38"/>
      <c r="AK29" s="226">
        <f>ROUND(AV94,2)</f>
        <v>0</v>
      </c>
      <c r="AL29" s="227"/>
      <c r="AM29" s="227"/>
      <c r="AN29" s="227"/>
      <c r="AO29" s="227"/>
      <c r="AP29" s="38"/>
      <c r="AQ29" s="38"/>
      <c r="AR29" s="39"/>
      <c r="BE29" s="216"/>
    </row>
    <row r="30" spans="2:57" s="3" customFormat="1" ht="14.45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28">
        <v>0.15</v>
      </c>
      <c r="M30" s="227"/>
      <c r="N30" s="227"/>
      <c r="O30" s="227"/>
      <c r="P30" s="227"/>
      <c r="Q30" s="38"/>
      <c r="R30" s="38"/>
      <c r="S30" s="38"/>
      <c r="T30" s="38"/>
      <c r="U30" s="38"/>
      <c r="V30" s="38"/>
      <c r="W30" s="226">
        <f>ROUND(BA94,2)</f>
        <v>0</v>
      </c>
      <c r="X30" s="227"/>
      <c r="Y30" s="227"/>
      <c r="Z30" s="227"/>
      <c r="AA30" s="227"/>
      <c r="AB30" s="227"/>
      <c r="AC30" s="227"/>
      <c r="AD30" s="227"/>
      <c r="AE30" s="227"/>
      <c r="AF30" s="38"/>
      <c r="AG30" s="38"/>
      <c r="AH30" s="38"/>
      <c r="AI30" s="38"/>
      <c r="AJ30" s="38"/>
      <c r="AK30" s="226">
        <f>ROUND(AW94,2)</f>
        <v>0</v>
      </c>
      <c r="AL30" s="227"/>
      <c r="AM30" s="227"/>
      <c r="AN30" s="227"/>
      <c r="AO30" s="227"/>
      <c r="AP30" s="38"/>
      <c r="AQ30" s="38"/>
      <c r="AR30" s="39"/>
      <c r="BE30" s="216"/>
    </row>
    <row r="31" spans="2:57" s="3" customFormat="1" ht="14.45" customHeight="1" hidden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28">
        <v>0.21</v>
      </c>
      <c r="M31" s="227"/>
      <c r="N31" s="227"/>
      <c r="O31" s="227"/>
      <c r="P31" s="227"/>
      <c r="Q31" s="38"/>
      <c r="R31" s="38"/>
      <c r="S31" s="38"/>
      <c r="T31" s="38"/>
      <c r="U31" s="38"/>
      <c r="V31" s="38"/>
      <c r="W31" s="226">
        <f>ROUND(BB94,2)</f>
        <v>0</v>
      </c>
      <c r="X31" s="227"/>
      <c r="Y31" s="227"/>
      <c r="Z31" s="227"/>
      <c r="AA31" s="227"/>
      <c r="AB31" s="227"/>
      <c r="AC31" s="227"/>
      <c r="AD31" s="227"/>
      <c r="AE31" s="227"/>
      <c r="AF31" s="38"/>
      <c r="AG31" s="38"/>
      <c r="AH31" s="38"/>
      <c r="AI31" s="38"/>
      <c r="AJ31" s="38"/>
      <c r="AK31" s="226">
        <v>0</v>
      </c>
      <c r="AL31" s="227"/>
      <c r="AM31" s="227"/>
      <c r="AN31" s="227"/>
      <c r="AO31" s="227"/>
      <c r="AP31" s="38"/>
      <c r="AQ31" s="38"/>
      <c r="AR31" s="39"/>
      <c r="BE31" s="216"/>
    </row>
    <row r="32" spans="2:57" s="3" customFormat="1" ht="14.45" customHeight="1" hidden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28">
        <v>0.15</v>
      </c>
      <c r="M32" s="227"/>
      <c r="N32" s="227"/>
      <c r="O32" s="227"/>
      <c r="P32" s="227"/>
      <c r="Q32" s="38"/>
      <c r="R32" s="38"/>
      <c r="S32" s="38"/>
      <c r="T32" s="38"/>
      <c r="U32" s="38"/>
      <c r="V32" s="38"/>
      <c r="W32" s="226">
        <f>ROUND(BC94,2)</f>
        <v>0</v>
      </c>
      <c r="X32" s="227"/>
      <c r="Y32" s="227"/>
      <c r="Z32" s="227"/>
      <c r="AA32" s="227"/>
      <c r="AB32" s="227"/>
      <c r="AC32" s="227"/>
      <c r="AD32" s="227"/>
      <c r="AE32" s="227"/>
      <c r="AF32" s="38"/>
      <c r="AG32" s="38"/>
      <c r="AH32" s="38"/>
      <c r="AI32" s="38"/>
      <c r="AJ32" s="38"/>
      <c r="AK32" s="226">
        <v>0</v>
      </c>
      <c r="AL32" s="227"/>
      <c r="AM32" s="227"/>
      <c r="AN32" s="227"/>
      <c r="AO32" s="227"/>
      <c r="AP32" s="38"/>
      <c r="AQ32" s="38"/>
      <c r="AR32" s="39"/>
      <c r="BE32" s="216"/>
    </row>
    <row r="33" spans="2:57" s="3" customFormat="1" ht="14.45" customHeight="1" hidden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28">
        <v>0</v>
      </c>
      <c r="M33" s="227"/>
      <c r="N33" s="227"/>
      <c r="O33" s="227"/>
      <c r="P33" s="227"/>
      <c r="Q33" s="38"/>
      <c r="R33" s="38"/>
      <c r="S33" s="38"/>
      <c r="T33" s="38"/>
      <c r="U33" s="38"/>
      <c r="V33" s="38"/>
      <c r="W33" s="226">
        <f>ROUND(BD94,2)</f>
        <v>0</v>
      </c>
      <c r="X33" s="227"/>
      <c r="Y33" s="227"/>
      <c r="Z33" s="227"/>
      <c r="AA33" s="227"/>
      <c r="AB33" s="227"/>
      <c r="AC33" s="227"/>
      <c r="AD33" s="227"/>
      <c r="AE33" s="227"/>
      <c r="AF33" s="38"/>
      <c r="AG33" s="38"/>
      <c r="AH33" s="38"/>
      <c r="AI33" s="38"/>
      <c r="AJ33" s="38"/>
      <c r="AK33" s="226">
        <v>0</v>
      </c>
      <c r="AL33" s="227"/>
      <c r="AM33" s="227"/>
      <c r="AN33" s="227"/>
      <c r="AO33" s="227"/>
      <c r="AP33" s="38"/>
      <c r="AQ33" s="38"/>
      <c r="AR33" s="39"/>
      <c r="BE33" s="216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5"/>
    </row>
    <row r="35" spans="1:57" s="2" customFormat="1" ht="25.9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29" t="s">
        <v>46</v>
      </c>
      <c r="Y35" s="230"/>
      <c r="Z35" s="230"/>
      <c r="AA35" s="230"/>
      <c r="AB35" s="230"/>
      <c r="AC35" s="42"/>
      <c r="AD35" s="42"/>
      <c r="AE35" s="42"/>
      <c r="AF35" s="42"/>
      <c r="AG35" s="42"/>
      <c r="AH35" s="42"/>
      <c r="AI35" s="42"/>
      <c r="AJ35" s="42"/>
      <c r="AK35" s="231">
        <f>SUM(AK26:AK33)</f>
        <v>0</v>
      </c>
      <c r="AL35" s="230"/>
      <c r="AM35" s="230"/>
      <c r="AN35" s="230"/>
      <c r="AO35" s="232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SO-01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3" t="str">
        <f>K6</f>
        <v>MŠ Třebíč - ul.Obránců Míru 491 - VZT kuchyně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5" t="str">
        <f>IF(AN8="","",AN8)</f>
        <v>14. 12. 2021</v>
      </c>
      <c r="AN87" s="235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Město Třebíč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36" t="str">
        <f>IF(E17="","",E17)</f>
        <v xml:space="preserve"> </v>
      </c>
      <c r="AN89" s="237"/>
      <c r="AO89" s="237"/>
      <c r="AP89" s="237"/>
      <c r="AQ89" s="33"/>
      <c r="AR89" s="36"/>
      <c r="AS89" s="238" t="s">
        <v>54</v>
      </c>
      <c r="AT89" s="239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36" t="str">
        <f>IF(E20="","",E20)</f>
        <v xml:space="preserve"> </v>
      </c>
      <c r="AN90" s="237"/>
      <c r="AO90" s="237"/>
      <c r="AP90" s="237"/>
      <c r="AQ90" s="33"/>
      <c r="AR90" s="36"/>
      <c r="AS90" s="240"/>
      <c r="AT90" s="241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2"/>
      <c r="AT91" s="243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44" t="s">
        <v>55</v>
      </c>
      <c r="D92" s="245"/>
      <c r="E92" s="245"/>
      <c r="F92" s="245"/>
      <c r="G92" s="245"/>
      <c r="H92" s="70"/>
      <c r="I92" s="246" t="s">
        <v>56</v>
      </c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7" t="s">
        <v>57</v>
      </c>
      <c r="AH92" s="245"/>
      <c r="AI92" s="245"/>
      <c r="AJ92" s="245"/>
      <c r="AK92" s="245"/>
      <c r="AL92" s="245"/>
      <c r="AM92" s="245"/>
      <c r="AN92" s="246" t="s">
        <v>58</v>
      </c>
      <c r="AO92" s="245"/>
      <c r="AP92" s="248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52">
        <f>ROUND(AG95,2)</f>
        <v>0</v>
      </c>
      <c r="AH94" s="252"/>
      <c r="AI94" s="252"/>
      <c r="AJ94" s="252"/>
      <c r="AK94" s="252"/>
      <c r="AL94" s="252"/>
      <c r="AM94" s="252"/>
      <c r="AN94" s="253">
        <f>SUM(AG94,AT94)</f>
        <v>0</v>
      </c>
      <c r="AO94" s="253"/>
      <c r="AP94" s="253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73</v>
      </c>
      <c r="BT94" s="88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0" s="7" customFormat="1" ht="24.75" customHeight="1">
      <c r="A95" s="89" t="s">
        <v>77</v>
      </c>
      <c r="B95" s="90"/>
      <c r="C95" s="91"/>
      <c r="D95" s="251" t="s">
        <v>14</v>
      </c>
      <c r="E95" s="251"/>
      <c r="F95" s="251"/>
      <c r="G95" s="251"/>
      <c r="H95" s="251"/>
      <c r="I95" s="92"/>
      <c r="J95" s="251" t="s">
        <v>17</v>
      </c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49">
        <f>'SO-01 - MŠ Třebíč - ul.Ob...'!J28</f>
        <v>0</v>
      </c>
      <c r="AH95" s="250"/>
      <c r="AI95" s="250"/>
      <c r="AJ95" s="250"/>
      <c r="AK95" s="250"/>
      <c r="AL95" s="250"/>
      <c r="AM95" s="250"/>
      <c r="AN95" s="249">
        <f>SUM(AG95,AT95)</f>
        <v>0</v>
      </c>
      <c r="AO95" s="250"/>
      <c r="AP95" s="250"/>
      <c r="AQ95" s="93" t="s">
        <v>78</v>
      </c>
      <c r="AR95" s="94"/>
      <c r="AS95" s="95">
        <v>0</v>
      </c>
      <c r="AT95" s="96">
        <f>ROUND(SUM(AV95:AW95),2)</f>
        <v>0</v>
      </c>
      <c r="AU95" s="97">
        <f>'SO-01 - MŠ Třebíč - ul.Ob...'!P114</f>
        <v>0</v>
      </c>
      <c r="AV95" s="96">
        <f>'SO-01 - MŠ Třebíč - ul.Ob...'!J31</f>
        <v>0</v>
      </c>
      <c r="AW95" s="96">
        <f>'SO-01 - MŠ Třebíč - ul.Ob...'!J32</f>
        <v>0</v>
      </c>
      <c r="AX95" s="96">
        <f>'SO-01 - MŠ Třebíč - ul.Ob...'!J33</f>
        <v>0</v>
      </c>
      <c r="AY95" s="96">
        <f>'SO-01 - MŠ Třebíč - ul.Ob...'!J34</f>
        <v>0</v>
      </c>
      <c r="AZ95" s="96">
        <f>'SO-01 - MŠ Třebíč - ul.Ob...'!F31</f>
        <v>0</v>
      </c>
      <c r="BA95" s="96">
        <f>'SO-01 - MŠ Třebíč - ul.Ob...'!F32</f>
        <v>0</v>
      </c>
      <c r="BB95" s="96">
        <f>'SO-01 - MŠ Třebíč - ul.Ob...'!F33</f>
        <v>0</v>
      </c>
      <c r="BC95" s="96">
        <f>'SO-01 - MŠ Třebíč - ul.Ob...'!F34</f>
        <v>0</v>
      </c>
      <c r="BD95" s="98">
        <f>'SO-01 - MŠ Třebíč - ul.Ob...'!F35</f>
        <v>0</v>
      </c>
      <c r="BT95" s="99" t="s">
        <v>79</v>
      </c>
      <c r="BU95" s="99" t="s">
        <v>80</v>
      </c>
      <c r="BV95" s="99" t="s">
        <v>75</v>
      </c>
      <c r="BW95" s="99" t="s">
        <v>5</v>
      </c>
      <c r="BX95" s="99" t="s">
        <v>76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w/OCkWe5uCXRdudIK9DWTR5BUCCIMdyFOAkeMamdo4IxiFFxG3PuVW1Ix6d52DjpNTd5NzsBI0gFAIcCKUx24g==" saltValue="n+JHH4jWbTbt1cbavoEt4MOYXxVV1kWbjXnliX4q38JIqU3QMc725JWBylUT9kHYy/tBIP126xaTNUzwjRoOq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-01 - MŠ Třebíč - ul.Ob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5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81</v>
      </c>
    </row>
    <row r="4" spans="2:46" s="1" customFormat="1" ht="24.95" customHeight="1">
      <c r="B4" s="17"/>
      <c r="D4" s="102" t="s">
        <v>82</v>
      </c>
      <c r="L4" s="17"/>
      <c r="M4" s="103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55" t="s">
        <v>17</v>
      </c>
      <c r="F7" s="256"/>
      <c r="G7" s="256"/>
      <c r="H7" s="256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4" t="s">
        <v>20</v>
      </c>
      <c r="E10" s="31"/>
      <c r="F10" s="105" t="s">
        <v>21</v>
      </c>
      <c r="G10" s="31"/>
      <c r="H10" s="31"/>
      <c r="I10" s="104" t="s">
        <v>22</v>
      </c>
      <c r="J10" s="106" t="str">
        <f>'Rekapitulace stavby'!AN8</f>
        <v>14. 12. 2021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4" t="s">
        <v>24</v>
      </c>
      <c r="E12" s="31"/>
      <c r="F12" s="31"/>
      <c r="G12" s="31"/>
      <c r="H12" s="31"/>
      <c r="I12" s="104" t="s">
        <v>25</v>
      </c>
      <c r="J12" s="105" t="s">
        <v>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5" t="s">
        <v>26</v>
      </c>
      <c r="F13" s="31"/>
      <c r="G13" s="31"/>
      <c r="H13" s="31"/>
      <c r="I13" s="104" t="s">
        <v>27</v>
      </c>
      <c r="J13" s="105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4" t="s">
        <v>28</v>
      </c>
      <c r="E15" s="31"/>
      <c r="F15" s="31"/>
      <c r="G15" s="31"/>
      <c r="H15" s="31"/>
      <c r="I15" s="104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57" t="str">
        <f>'Rekapitulace stavby'!E14</f>
        <v>Vyplň údaj</v>
      </c>
      <c r="F16" s="258"/>
      <c r="G16" s="258"/>
      <c r="H16" s="258"/>
      <c r="I16" s="104" t="s">
        <v>27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30</v>
      </c>
      <c r="E18" s="31"/>
      <c r="F18" s="31"/>
      <c r="G18" s="31"/>
      <c r="H18" s="31"/>
      <c r="I18" s="104" t="s">
        <v>25</v>
      </c>
      <c r="J18" s="105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tr">
        <f>IF('Rekapitulace stavby'!E17="","",'Rekapitulace stavby'!E17)</f>
        <v xml:space="preserve"> </v>
      </c>
      <c r="F19" s="31"/>
      <c r="G19" s="31"/>
      <c r="H19" s="31"/>
      <c r="I19" s="104" t="s">
        <v>27</v>
      </c>
      <c r="J19" s="105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32</v>
      </c>
      <c r="E21" s="31"/>
      <c r="F21" s="31"/>
      <c r="G21" s="31"/>
      <c r="H21" s="31"/>
      <c r="I21" s="104" t="s">
        <v>25</v>
      </c>
      <c r="J21" s="105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tr">
        <f>IF('Rekapitulace stavby'!E20="","",'Rekapitulace stavby'!E20)</f>
        <v xml:space="preserve"> </v>
      </c>
      <c r="F22" s="31"/>
      <c r="G22" s="31"/>
      <c r="H22" s="31"/>
      <c r="I22" s="104" t="s">
        <v>27</v>
      </c>
      <c r="J22" s="105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33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59" t="s">
        <v>1</v>
      </c>
      <c r="F25" s="259"/>
      <c r="G25" s="259"/>
      <c r="H25" s="259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1" t="s">
        <v>34</v>
      </c>
      <c r="E28" s="31"/>
      <c r="F28" s="31"/>
      <c r="G28" s="31"/>
      <c r="H28" s="31"/>
      <c r="I28" s="31"/>
      <c r="J28" s="112">
        <f>ROUND(J114,2)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3" t="s">
        <v>36</v>
      </c>
      <c r="G30" s="31"/>
      <c r="H30" s="31"/>
      <c r="I30" s="113" t="s">
        <v>35</v>
      </c>
      <c r="J30" s="113" t="s">
        <v>37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14" t="s">
        <v>38</v>
      </c>
      <c r="E31" s="104" t="s">
        <v>39</v>
      </c>
      <c r="F31" s="115">
        <f>ROUND((SUM(BE114:BE249)),2)</f>
        <v>0</v>
      </c>
      <c r="G31" s="31"/>
      <c r="H31" s="31"/>
      <c r="I31" s="116">
        <v>0.21</v>
      </c>
      <c r="J31" s="115">
        <f>ROUND(((SUM(BE114:BE249))*I31),2)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4" t="s">
        <v>40</v>
      </c>
      <c r="F32" s="115">
        <f>ROUND((SUM(BF114:BF249)),2)</f>
        <v>0</v>
      </c>
      <c r="G32" s="31"/>
      <c r="H32" s="31"/>
      <c r="I32" s="116">
        <v>0.15</v>
      </c>
      <c r="J32" s="115">
        <f>ROUND(((SUM(BF114:BF249))*I32),2)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4" t="s">
        <v>41</v>
      </c>
      <c r="F33" s="115">
        <f>ROUND((SUM(BG114:BG249)),2)</f>
        <v>0</v>
      </c>
      <c r="G33" s="31"/>
      <c r="H33" s="31"/>
      <c r="I33" s="116">
        <v>0.21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4" t="s">
        <v>42</v>
      </c>
      <c r="F34" s="115">
        <f>ROUND((SUM(BH114:BH249)),2)</f>
        <v>0</v>
      </c>
      <c r="G34" s="31"/>
      <c r="H34" s="31"/>
      <c r="I34" s="116">
        <v>0.15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4" t="s">
        <v>43</v>
      </c>
      <c r="F35" s="115">
        <f>ROUND((SUM(BI114:BI249)),2)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17"/>
      <c r="D37" s="118" t="s">
        <v>44</v>
      </c>
      <c r="E37" s="119"/>
      <c r="F37" s="119"/>
      <c r="G37" s="120" t="s">
        <v>45</v>
      </c>
      <c r="H37" s="121" t="s">
        <v>46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4" t="s">
        <v>47</v>
      </c>
      <c r="E50" s="125"/>
      <c r="F50" s="125"/>
      <c r="G50" s="124" t="s">
        <v>48</v>
      </c>
      <c r="H50" s="125"/>
      <c r="I50" s="125"/>
      <c r="J50" s="125"/>
      <c r="K50" s="125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26" t="s">
        <v>49</v>
      </c>
      <c r="E61" s="127"/>
      <c r="F61" s="128" t="s">
        <v>50</v>
      </c>
      <c r="G61" s="126" t="s">
        <v>49</v>
      </c>
      <c r="H61" s="127"/>
      <c r="I61" s="127"/>
      <c r="J61" s="129" t="s">
        <v>50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4" t="s">
        <v>51</v>
      </c>
      <c r="E65" s="130"/>
      <c r="F65" s="130"/>
      <c r="G65" s="124" t="s">
        <v>52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26" t="s">
        <v>49</v>
      </c>
      <c r="E76" s="127"/>
      <c r="F76" s="128" t="s">
        <v>50</v>
      </c>
      <c r="G76" s="126" t="s">
        <v>49</v>
      </c>
      <c r="H76" s="127"/>
      <c r="I76" s="127"/>
      <c r="J76" s="129" t="s">
        <v>50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33" t="str">
        <f>E7</f>
        <v>MŠ Třebíč - ul.Obránců Míru 491 - VZT kuchyně</v>
      </c>
      <c r="F85" s="260"/>
      <c r="G85" s="260"/>
      <c r="H85" s="260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 xml:space="preserve"> </v>
      </c>
      <c r="G87" s="33"/>
      <c r="H87" s="33"/>
      <c r="I87" s="26" t="s">
        <v>22</v>
      </c>
      <c r="J87" s="63" t="str">
        <f>IF(J10="","",J10)</f>
        <v>14. 12. 2021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>Město Třebíč</v>
      </c>
      <c r="G89" s="33"/>
      <c r="H89" s="33"/>
      <c r="I89" s="26" t="s">
        <v>30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28</v>
      </c>
      <c r="D90" s="33"/>
      <c r="E90" s="33"/>
      <c r="F90" s="24" t="str">
        <f>IF(E16="","",E16)</f>
        <v>Vyplň údaj</v>
      </c>
      <c r="G90" s="33"/>
      <c r="H90" s="33"/>
      <c r="I90" s="26" t="s">
        <v>32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5" t="s">
        <v>84</v>
      </c>
      <c r="D92" s="136"/>
      <c r="E92" s="136"/>
      <c r="F92" s="136"/>
      <c r="G92" s="136"/>
      <c r="H92" s="136"/>
      <c r="I92" s="136"/>
      <c r="J92" s="137" t="s">
        <v>85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8" t="s">
        <v>86</v>
      </c>
      <c r="D94" s="33"/>
      <c r="E94" s="33"/>
      <c r="F94" s="33"/>
      <c r="G94" s="33"/>
      <c r="H94" s="33"/>
      <c r="I94" s="33"/>
      <c r="J94" s="81">
        <f>J114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87</v>
      </c>
    </row>
    <row r="95" spans="2:12" s="9" customFormat="1" ht="24.95" customHeight="1">
      <c r="B95" s="139"/>
      <c r="C95" s="140"/>
      <c r="D95" s="141" t="s">
        <v>88</v>
      </c>
      <c r="E95" s="142"/>
      <c r="F95" s="142"/>
      <c r="G95" s="142"/>
      <c r="H95" s="142"/>
      <c r="I95" s="142"/>
      <c r="J95" s="143">
        <f>J115</f>
        <v>0</v>
      </c>
      <c r="K95" s="140"/>
      <c r="L95" s="144"/>
    </row>
    <row r="96" spans="2:12" s="10" customFormat="1" ht="19.9" customHeight="1">
      <c r="B96" s="145"/>
      <c r="C96" s="146"/>
      <c r="D96" s="147" t="s">
        <v>89</v>
      </c>
      <c r="E96" s="148"/>
      <c r="F96" s="148"/>
      <c r="G96" s="148"/>
      <c r="H96" s="148"/>
      <c r="I96" s="148"/>
      <c r="J96" s="149">
        <f>J116</f>
        <v>0</v>
      </c>
      <c r="K96" s="146"/>
      <c r="L96" s="150"/>
    </row>
    <row r="97" spans="1:31" s="2" customFormat="1" ht="21.7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31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102" spans="1:31" s="2" customFormat="1" ht="6.95" customHeight="1">
      <c r="A102" s="31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24.95" customHeight="1">
      <c r="A103" s="31"/>
      <c r="B103" s="32"/>
      <c r="C103" s="20" t="s">
        <v>90</v>
      </c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12" customHeight="1">
      <c r="A105" s="31"/>
      <c r="B105" s="32"/>
      <c r="C105" s="26" t="s">
        <v>16</v>
      </c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6.5" customHeight="1">
      <c r="A106" s="31"/>
      <c r="B106" s="32"/>
      <c r="C106" s="33"/>
      <c r="D106" s="33"/>
      <c r="E106" s="233" t="str">
        <f>E7</f>
        <v>MŠ Třebíč - ul.Obránců Míru 491 - VZT kuchyně</v>
      </c>
      <c r="F106" s="260"/>
      <c r="G106" s="260"/>
      <c r="H106" s="260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20</v>
      </c>
      <c r="D108" s="33"/>
      <c r="E108" s="33"/>
      <c r="F108" s="24" t="str">
        <f>F10</f>
        <v xml:space="preserve"> </v>
      </c>
      <c r="G108" s="33"/>
      <c r="H108" s="33"/>
      <c r="I108" s="26" t="s">
        <v>22</v>
      </c>
      <c r="J108" s="63" t="str">
        <f>IF(J10="","",J10)</f>
        <v>14. 12. 2021</v>
      </c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5.2" customHeight="1">
      <c r="A110" s="31"/>
      <c r="B110" s="32"/>
      <c r="C110" s="26" t="s">
        <v>24</v>
      </c>
      <c r="D110" s="33"/>
      <c r="E110" s="33"/>
      <c r="F110" s="24" t="str">
        <f>E13</f>
        <v>Město Třebíč</v>
      </c>
      <c r="G110" s="33"/>
      <c r="H110" s="33"/>
      <c r="I110" s="26" t="s">
        <v>30</v>
      </c>
      <c r="J110" s="29" t="str">
        <f>E19</f>
        <v xml:space="preserve"> </v>
      </c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5.2" customHeight="1">
      <c r="A111" s="31"/>
      <c r="B111" s="32"/>
      <c r="C111" s="26" t="s">
        <v>28</v>
      </c>
      <c r="D111" s="33"/>
      <c r="E111" s="33"/>
      <c r="F111" s="24" t="str">
        <f>IF(E16="","",E16)</f>
        <v>Vyplň údaj</v>
      </c>
      <c r="G111" s="33"/>
      <c r="H111" s="33"/>
      <c r="I111" s="26" t="s">
        <v>32</v>
      </c>
      <c r="J111" s="29" t="str">
        <f>E22</f>
        <v xml:space="preserve"> </v>
      </c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0.3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1" customFormat="1" ht="29.25" customHeight="1">
      <c r="A113" s="151"/>
      <c r="B113" s="152"/>
      <c r="C113" s="153" t="s">
        <v>91</v>
      </c>
      <c r="D113" s="154" t="s">
        <v>59</v>
      </c>
      <c r="E113" s="154" t="s">
        <v>55</v>
      </c>
      <c r="F113" s="154" t="s">
        <v>56</v>
      </c>
      <c r="G113" s="154" t="s">
        <v>92</v>
      </c>
      <c r="H113" s="154" t="s">
        <v>93</v>
      </c>
      <c r="I113" s="154" t="s">
        <v>94</v>
      </c>
      <c r="J113" s="155" t="s">
        <v>85</v>
      </c>
      <c r="K113" s="156" t="s">
        <v>95</v>
      </c>
      <c r="L113" s="157"/>
      <c r="M113" s="72" t="s">
        <v>1</v>
      </c>
      <c r="N113" s="73" t="s">
        <v>38</v>
      </c>
      <c r="O113" s="73" t="s">
        <v>96</v>
      </c>
      <c r="P113" s="73" t="s">
        <v>97</v>
      </c>
      <c r="Q113" s="73" t="s">
        <v>98</v>
      </c>
      <c r="R113" s="73" t="s">
        <v>99</v>
      </c>
      <c r="S113" s="73" t="s">
        <v>100</v>
      </c>
      <c r="T113" s="74" t="s">
        <v>101</v>
      </c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</row>
    <row r="114" spans="1:63" s="2" customFormat="1" ht="22.9" customHeight="1">
      <c r="A114" s="31"/>
      <c r="B114" s="32"/>
      <c r="C114" s="79" t="s">
        <v>102</v>
      </c>
      <c r="D114" s="33"/>
      <c r="E114" s="33"/>
      <c r="F114" s="33"/>
      <c r="G114" s="33"/>
      <c r="H114" s="33"/>
      <c r="I114" s="33"/>
      <c r="J114" s="158">
        <f>BK114</f>
        <v>0</v>
      </c>
      <c r="K114" s="33"/>
      <c r="L114" s="36"/>
      <c r="M114" s="75"/>
      <c r="N114" s="159"/>
      <c r="O114" s="76"/>
      <c r="P114" s="160">
        <f>P115</f>
        <v>0</v>
      </c>
      <c r="Q114" s="76"/>
      <c r="R114" s="160">
        <f>R115</f>
        <v>0.38691</v>
      </c>
      <c r="S114" s="76"/>
      <c r="T114" s="161">
        <f>T115</f>
        <v>0</v>
      </c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T114" s="14" t="s">
        <v>73</v>
      </c>
      <c r="AU114" s="14" t="s">
        <v>87</v>
      </c>
      <c r="BK114" s="162">
        <f>BK115</f>
        <v>0</v>
      </c>
    </row>
    <row r="115" spans="2:63" s="12" customFormat="1" ht="25.9" customHeight="1">
      <c r="B115" s="163"/>
      <c r="C115" s="164"/>
      <c r="D115" s="165" t="s">
        <v>73</v>
      </c>
      <c r="E115" s="166" t="s">
        <v>103</v>
      </c>
      <c r="F115" s="166" t="s">
        <v>103</v>
      </c>
      <c r="G115" s="164"/>
      <c r="H115" s="164"/>
      <c r="I115" s="167"/>
      <c r="J115" s="168">
        <f>BK115</f>
        <v>0</v>
      </c>
      <c r="K115" s="164"/>
      <c r="L115" s="169"/>
      <c r="M115" s="170"/>
      <c r="N115" s="171"/>
      <c r="O115" s="171"/>
      <c r="P115" s="172">
        <f>P116</f>
        <v>0</v>
      </c>
      <c r="Q115" s="171"/>
      <c r="R115" s="172">
        <f>R116</f>
        <v>0.38691</v>
      </c>
      <c r="S115" s="171"/>
      <c r="T115" s="173">
        <f>T116</f>
        <v>0</v>
      </c>
      <c r="AR115" s="174" t="s">
        <v>81</v>
      </c>
      <c r="AT115" s="175" t="s">
        <v>73</v>
      </c>
      <c r="AU115" s="175" t="s">
        <v>74</v>
      </c>
      <c r="AY115" s="174" t="s">
        <v>104</v>
      </c>
      <c r="BK115" s="176">
        <f>BK116</f>
        <v>0</v>
      </c>
    </row>
    <row r="116" spans="2:63" s="12" customFormat="1" ht="22.9" customHeight="1">
      <c r="B116" s="163"/>
      <c r="C116" s="164"/>
      <c r="D116" s="165" t="s">
        <v>73</v>
      </c>
      <c r="E116" s="177" t="s">
        <v>105</v>
      </c>
      <c r="F116" s="177" t="s">
        <v>106</v>
      </c>
      <c r="G116" s="164"/>
      <c r="H116" s="164"/>
      <c r="I116" s="167"/>
      <c r="J116" s="178">
        <f>BK116</f>
        <v>0</v>
      </c>
      <c r="K116" s="164"/>
      <c r="L116" s="169"/>
      <c r="M116" s="170"/>
      <c r="N116" s="171"/>
      <c r="O116" s="171"/>
      <c r="P116" s="172">
        <f>SUM(P117:P249)</f>
        <v>0</v>
      </c>
      <c r="Q116" s="171"/>
      <c r="R116" s="172">
        <f>SUM(R117:R249)</f>
        <v>0.38691</v>
      </c>
      <c r="S116" s="171"/>
      <c r="T116" s="173">
        <f>SUM(T117:T249)</f>
        <v>0</v>
      </c>
      <c r="AR116" s="174" t="s">
        <v>81</v>
      </c>
      <c r="AT116" s="175" t="s">
        <v>73</v>
      </c>
      <c r="AU116" s="175" t="s">
        <v>79</v>
      </c>
      <c r="AY116" s="174" t="s">
        <v>104</v>
      </c>
      <c r="BK116" s="176">
        <f>SUM(BK117:BK249)</f>
        <v>0</v>
      </c>
    </row>
    <row r="117" spans="1:65" s="2" customFormat="1" ht="24.2" customHeight="1">
      <c r="A117" s="31"/>
      <c r="B117" s="32"/>
      <c r="C117" s="179" t="s">
        <v>79</v>
      </c>
      <c r="D117" s="179" t="s">
        <v>107</v>
      </c>
      <c r="E117" s="180" t="s">
        <v>108</v>
      </c>
      <c r="F117" s="181" t="s">
        <v>109</v>
      </c>
      <c r="G117" s="182" t="s">
        <v>110</v>
      </c>
      <c r="H117" s="183">
        <v>1</v>
      </c>
      <c r="I117" s="184"/>
      <c r="J117" s="185">
        <f>ROUND(I117*H117,2)</f>
        <v>0</v>
      </c>
      <c r="K117" s="186"/>
      <c r="L117" s="36"/>
      <c r="M117" s="187" t="s">
        <v>1</v>
      </c>
      <c r="N117" s="188" t="s">
        <v>39</v>
      </c>
      <c r="O117" s="68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91" t="s">
        <v>111</v>
      </c>
      <c r="AT117" s="191" t="s">
        <v>107</v>
      </c>
      <c r="AU117" s="191" t="s">
        <v>81</v>
      </c>
      <c r="AY117" s="14" t="s">
        <v>104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4" t="s">
        <v>79</v>
      </c>
      <c r="BK117" s="192">
        <f>ROUND(I117*H117,2)</f>
        <v>0</v>
      </c>
      <c r="BL117" s="14" t="s">
        <v>111</v>
      </c>
      <c r="BM117" s="191" t="s">
        <v>112</v>
      </c>
    </row>
    <row r="118" spans="1:47" s="2" customFormat="1" ht="19.5">
      <c r="A118" s="31"/>
      <c r="B118" s="32"/>
      <c r="C118" s="33"/>
      <c r="D118" s="193" t="s">
        <v>113</v>
      </c>
      <c r="E118" s="33"/>
      <c r="F118" s="194" t="s">
        <v>114</v>
      </c>
      <c r="G118" s="33"/>
      <c r="H118" s="33"/>
      <c r="I118" s="195"/>
      <c r="J118" s="33"/>
      <c r="K118" s="33"/>
      <c r="L118" s="36"/>
      <c r="M118" s="196"/>
      <c r="N118" s="197"/>
      <c r="O118" s="68"/>
      <c r="P118" s="68"/>
      <c r="Q118" s="68"/>
      <c r="R118" s="68"/>
      <c r="S118" s="68"/>
      <c r="T118" s="69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113</v>
      </c>
      <c r="AU118" s="14" t="s">
        <v>81</v>
      </c>
    </row>
    <row r="119" spans="1:47" s="2" customFormat="1" ht="39">
      <c r="A119" s="31"/>
      <c r="B119" s="32"/>
      <c r="C119" s="33"/>
      <c r="D119" s="193" t="s">
        <v>115</v>
      </c>
      <c r="E119" s="33"/>
      <c r="F119" s="198" t="s">
        <v>116</v>
      </c>
      <c r="G119" s="33"/>
      <c r="H119" s="33"/>
      <c r="I119" s="195"/>
      <c r="J119" s="33"/>
      <c r="K119" s="33"/>
      <c r="L119" s="36"/>
      <c r="M119" s="196"/>
      <c r="N119" s="197"/>
      <c r="O119" s="68"/>
      <c r="P119" s="68"/>
      <c r="Q119" s="68"/>
      <c r="R119" s="68"/>
      <c r="S119" s="68"/>
      <c r="T119" s="69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4" t="s">
        <v>115</v>
      </c>
      <c r="AU119" s="14" t="s">
        <v>81</v>
      </c>
    </row>
    <row r="120" spans="1:65" s="2" customFormat="1" ht="14.45" customHeight="1">
      <c r="A120" s="31"/>
      <c r="B120" s="32"/>
      <c r="C120" s="179" t="s">
        <v>81</v>
      </c>
      <c r="D120" s="179" t="s">
        <v>107</v>
      </c>
      <c r="E120" s="180" t="s">
        <v>117</v>
      </c>
      <c r="F120" s="181" t="s">
        <v>118</v>
      </c>
      <c r="G120" s="182" t="s">
        <v>110</v>
      </c>
      <c r="H120" s="183">
        <v>1</v>
      </c>
      <c r="I120" s="184"/>
      <c r="J120" s="185">
        <f>ROUND(I120*H120,2)</f>
        <v>0</v>
      </c>
      <c r="K120" s="186"/>
      <c r="L120" s="36"/>
      <c r="M120" s="187" t="s">
        <v>1</v>
      </c>
      <c r="N120" s="188" t="s">
        <v>39</v>
      </c>
      <c r="O120" s="68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91" t="s">
        <v>111</v>
      </c>
      <c r="AT120" s="191" t="s">
        <v>107</v>
      </c>
      <c r="AU120" s="191" t="s">
        <v>81</v>
      </c>
      <c r="AY120" s="14" t="s">
        <v>104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4" t="s">
        <v>79</v>
      </c>
      <c r="BK120" s="192">
        <f>ROUND(I120*H120,2)</f>
        <v>0</v>
      </c>
      <c r="BL120" s="14" t="s">
        <v>111</v>
      </c>
      <c r="BM120" s="191" t="s">
        <v>119</v>
      </c>
    </row>
    <row r="121" spans="1:47" s="2" customFormat="1" ht="58.5">
      <c r="A121" s="31"/>
      <c r="B121" s="32"/>
      <c r="C121" s="33"/>
      <c r="D121" s="193" t="s">
        <v>113</v>
      </c>
      <c r="E121" s="33"/>
      <c r="F121" s="194" t="s">
        <v>120</v>
      </c>
      <c r="G121" s="33"/>
      <c r="H121" s="33"/>
      <c r="I121" s="195"/>
      <c r="J121" s="33"/>
      <c r="K121" s="33"/>
      <c r="L121" s="36"/>
      <c r="M121" s="196"/>
      <c r="N121" s="197"/>
      <c r="O121" s="68"/>
      <c r="P121" s="68"/>
      <c r="Q121" s="68"/>
      <c r="R121" s="68"/>
      <c r="S121" s="68"/>
      <c r="T121" s="69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113</v>
      </c>
      <c r="AU121" s="14" t="s">
        <v>81</v>
      </c>
    </row>
    <row r="122" spans="1:65" s="2" customFormat="1" ht="14.45" customHeight="1">
      <c r="A122" s="31"/>
      <c r="B122" s="32"/>
      <c r="C122" s="199" t="s">
        <v>121</v>
      </c>
      <c r="D122" s="199" t="s">
        <v>122</v>
      </c>
      <c r="E122" s="200" t="s">
        <v>123</v>
      </c>
      <c r="F122" s="201" t="s">
        <v>124</v>
      </c>
      <c r="G122" s="202" t="s">
        <v>110</v>
      </c>
      <c r="H122" s="203">
        <v>1</v>
      </c>
      <c r="I122" s="204"/>
      <c r="J122" s="205">
        <f>ROUND(I122*H122,2)</f>
        <v>0</v>
      </c>
      <c r="K122" s="206"/>
      <c r="L122" s="207"/>
      <c r="M122" s="208" t="s">
        <v>1</v>
      </c>
      <c r="N122" s="209" t="s">
        <v>39</v>
      </c>
      <c r="O122" s="68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1" t="s">
        <v>125</v>
      </c>
      <c r="AT122" s="191" t="s">
        <v>122</v>
      </c>
      <c r="AU122" s="191" t="s">
        <v>81</v>
      </c>
      <c r="AY122" s="14" t="s">
        <v>104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4" t="s">
        <v>79</v>
      </c>
      <c r="BK122" s="192">
        <f>ROUND(I122*H122,2)</f>
        <v>0</v>
      </c>
      <c r="BL122" s="14" t="s">
        <v>111</v>
      </c>
      <c r="BM122" s="191" t="s">
        <v>126</v>
      </c>
    </row>
    <row r="123" spans="1:47" s="2" customFormat="1" ht="58.5">
      <c r="A123" s="31"/>
      <c r="B123" s="32"/>
      <c r="C123" s="33"/>
      <c r="D123" s="193" t="s">
        <v>113</v>
      </c>
      <c r="E123" s="33"/>
      <c r="F123" s="194" t="s">
        <v>127</v>
      </c>
      <c r="G123" s="33"/>
      <c r="H123" s="33"/>
      <c r="I123" s="195"/>
      <c r="J123" s="33"/>
      <c r="K123" s="33"/>
      <c r="L123" s="36"/>
      <c r="M123" s="196"/>
      <c r="N123" s="197"/>
      <c r="O123" s="68"/>
      <c r="P123" s="68"/>
      <c r="Q123" s="68"/>
      <c r="R123" s="68"/>
      <c r="S123" s="68"/>
      <c r="T123" s="69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113</v>
      </c>
      <c r="AU123" s="14" t="s">
        <v>81</v>
      </c>
    </row>
    <row r="124" spans="1:65" s="2" customFormat="1" ht="24.2" customHeight="1">
      <c r="A124" s="31"/>
      <c r="B124" s="32"/>
      <c r="C124" s="199" t="s">
        <v>128</v>
      </c>
      <c r="D124" s="199" t="s">
        <v>122</v>
      </c>
      <c r="E124" s="200" t="s">
        <v>129</v>
      </c>
      <c r="F124" s="201" t="s">
        <v>130</v>
      </c>
      <c r="G124" s="202" t="s">
        <v>110</v>
      </c>
      <c r="H124" s="203">
        <v>1</v>
      </c>
      <c r="I124" s="204"/>
      <c r="J124" s="205">
        <f>ROUND(I124*H124,2)</f>
        <v>0</v>
      </c>
      <c r="K124" s="206"/>
      <c r="L124" s="207"/>
      <c r="M124" s="208" t="s">
        <v>1</v>
      </c>
      <c r="N124" s="209" t="s">
        <v>39</v>
      </c>
      <c r="O124" s="68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1" t="s">
        <v>125</v>
      </c>
      <c r="AT124" s="191" t="s">
        <v>122</v>
      </c>
      <c r="AU124" s="191" t="s">
        <v>81</v>
      </c>
      <c r="AY124" s="14" t="s">
        <v>104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4" t="s">
        <v>79</v>
      </c>
      <c r="BK124" s="192">
        <f>ROUND(I124*H124,2)</f>
        <v>0</v>
      </c>
      <c r="BL124" s="14" t="s">
        <v>111</v>
      </c>
      <c r="BM124" s="191" t="s">
        <v>131</v>
      </c>
    </row>
    <row r="125" spans="1:47" s="2" customFormat="1" ht="19.5">
      <c r="A125" s="31"/>
      <c r="B125" s="32"/>
      <c r="C125" s="33"/>
      <c r="D125" s="193" t="s">
        <v>113</v>
      </c>
      <c r="E125" s="33"/>
      <c r="F125" s="194" t="s">
        <v>132</v>
      </c>
      <c r="G125" s="33"/>
      <c r="H125" s="33"/>
      <c r="I125" s="195"/>
      <c r="J125" s="33"/>
      <c r="K125" s="33"/>
      <c r="L125" s="36"/>
      <c r="M125" s="196"/>
      <c r="N125" s="197"/>
      <c r="O125" s="68"/>
      <c r="P125" s="68"/>
      <c r="Q125" s="68"/>
      <c r="R125" s="68"/>
      <c r="S125" s="68"/>
      <c r="T125" s="69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113</v>
      </c>
      <c r="AU125" s="14" t="s">
        <v>81</v>
      </c>
    </row>
    <row r="126" spans="1:65" s="2" customFormat="1" ht="24.2" customHeight="1">
      <c r="A126" s="31"/>
      <c r="B126" s="32"/>
      <c r="C126" s="199" t="s">
        <v>133</v>
      </c>
      <c r="D126" s="199" t="s">
        <v>122</v>
      </c>
      <c r="E126" s="200" t="s">
        <v>134</v>
      </c>
      <c r="F126" s="201" t="s">
        <v>135</v>
      </c>
      <c r="G126" s="202" t="s">
        <v>110</v>
      </c>
      <c r="H126" s="203">
        <v>1</v>
      </c>
      <c r="I126" s="204"/>
      <c r="J126" s="205">
        <f>ROUND(I126*H126,2)</f>
        <v>0</v>
      </c>
      <c r="K126" s="206"/>
      <c r="L126" s="207"/>
      <c r="M126" s="208" t="s">
        <v>1</v>
      </c>
      <c r="N126" s="209" t="s">
        <v>39</v>
      </c>
      <c r="O126" s="68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1" t="s">
        <v>125</v>
      </c>
      <c r="AT126" s="191" t="s">
        <v>122</v>
      </c>
      <c r="AU126" s="191" t="s">
        <v>81</v>
      </c>
      <c r="AY126" s="14" t="s">
        <v>104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4" t="s">
        <v>79</v>
      </c>
      <c r="BK126" s="192">
        <f>ROUND(I126*H126,2)</f>
        <v>0</v>
      </c>
      <c r="BL126" s="14" t="s">
        <v>111</v>
      </c>
      <c r="BM126" s="191" t="s">
        <v>136</v>
      </c>
    </row>
    <row r="127" spans="1:47" s="2" customFormat="1" ht="19.5">
      <c r="A127" s="31"/>
      <c r="B127" s="32"/>
      <c r="C127" s="33"/>
      <c r="D127" s="193" t="s">
        <v>113</v>
      </c>
      <c r="E127" s="33"/>
      <c r="F127" s="194" t="s">
        <v>135</v>
      </c>
      <c r="G127" s="33"/>
      <c r="H127" s="33"/>
      <c r="I127" s="195"/>
      <c r="J127" s="33"/>
      <c r="K127" s="33"/>
      <c r="L127" s="36"/>
      <c r="M127" s="196"/>
      <c r="N127" s="197"/>
      <c r="O127" s="68"/>
      <c r="P127" s="68"/>
      <c r="Q127" s="68"/>
      <c r="R127" s="68"/>
      <c r="S127" s="68"/>
      <c r="T127" s="69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113</v>
      </c>
      <c r="AU127" s="14" t="s">
        <v>81</v>
      </c>
    </row>
    <row r="128" spans="1:65" s="2" customFormat="1" ht="14.45" customHeight="1">
      <c r="A128" s="31"/>
      <c r="B128" s="32"/>
      <c r="C128" s="199" t="s">
        <v>137</v>
      </c>
      <c r="D128" s="199" t="s">
        <v>122</v>
      </c>
      <c r="E128" s="200" t="s">
        <v>138</v>
      </c>
      <c r="F128" s="201" t="s">
        <v>139</v>
      </c>
      <c r="G128" s="202" t="s">
        <v>110</v>
      </c>
      <c r="H128" s="203">
        <v>1</v>
      </c>
      <c r="I128" s="204"/>
      <c r="J128" s="205">
        <f>ROUND(I128*H128,2)</f>
        <v>0</v>
      </c>
      <c r="K128" s="206"/>
      <c r="L128" s="207"/>
      <c r="M128" s="208" t="s">
        <v>1</v>
      </c>
      <c r="N128" s="209" t="s">
        <v>39</v>
      </c>
      <c r="O128" s="68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1" t="s">
        <v>125</v>
      </c>
      <c r="AT128" s="191" t="s">
        <v>122</v>
      </c>
      <c r="AU128" s="191" t="s">
        <v>81</v>
      </c>
      <c r="AY128" s="14" t="s">
        <v>104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4" t="s">
        <v>79</v>
      </c>
      <c r="BK128" s="192">
        <f>ROUND(I128*H128,2)</f>
        <v>0</v>
      </c>
      <c r="BL128" s="14" t="s">
        <v>111</v>
      </c>
      <c r="BM128" s="191" t="s">
        <v>140</v>
      </c>
    </row>
    <row r="129" spans="1:47" s="2" customFormat="1" ht="11.25">
      <c r="A129" s="31"/>
      <c r="B129" s="32"/>
      <c r="C129" s="33"/>
      <c r="D129" s="193" t="s">
        <v>113</v>
      </c>
      <c r="E129" s="33"/>
      <c r="F129" s="194" t="s">
        <v>141</v>
      </c>
      <c r="G129" s="33"/>
      <c r="H129" s="33"/>
      <c r="I129" s="195"/>
      <c r="J129" s="33"/>
      <c r="K129" s="33"/>
      <c r="L129" s="36"/>
      <c r="M129" s="196"/>
      <c r="N129" s="197"/>
      <c r="O129" s="68"/>
      <c r="P129" s="68"/>
      <c r="Q129" s="68"/>
      <c r="R129" s="68"/>
      <c r="S129" s="68"/>
      <c r="T129" s="69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113</v>
      </c>
      <c r="AU129" s="14" t="s">
        <v>81</v>
      </c>
    </row>
    <row r="130" spans="1:65" s="2" customFormat="1" ht="37.9" customHeight="1">
      <c r="A130" s="31"/>
      <c r="B130" s="32"/>
      <c r="C130" s="199" t="s">
        <v>142</v>
      </c>
      <c r="D130" s="199" t="s">
        <v>122</v>
      </c>
      <c r="E130" s="200" t="s">
        <v>143</v>
      </c>
      <c r="F130" s="201" t="s">
        <v>144</v>
      </c>
      <c r="G130" s="202" t="s">
        <v>110</v>
      </c>
      <c r="H130" s="203">
        <v>1</v>
      </c>
      <c r="I130" s="204"/>
      <c r="J130" s="205">
        <f>ROUND(I130*H130,2)</f>
        <v>0</v>
      </c>
      <c r="K130" s="206"/>
      <c r="L130" s="207"/>
      <c r="M130" s="208" t="s">
        <v>1</v>
      </c>
      <c r="N130" s="209" t="s">
        <v>39</v>
      </c>
      <c r="O130" s="68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1" t="s">
        <v>125</v>
      </c>
      <c r="AT130" s="191" t="s">
        <v>122</v>
      </c>
      <c r="AU130" s="191" t="s">
        <v>81</v>
      </c>
      <c r="AY130" s="14" t="s">
        <v>104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4" t="s">
        <v>79</v>
      </c>
      <c r="BK130" s="192">
        <f>ROUND(I130*H130,2)</f>
        <v>0</v>
      </c>
      <c r="BL130" s="14" t="s">
        <v>111</v>
      </c>
      <c r="BM130" s="191" t="s">
        <v>145</v>
      </c>
    </row>
    <row r="131" spans="1:47" s="2" customFormat="1" ht="68.25">
      <c r="A131" s="31"/>
      <c r="B131" s="32"/>
      <c r="C131" s="33"/>
      <c r="D131" s="193" t="s">
        <v>113</v>
      </c>
      <c r="E131" s="33"/>
      <c r="F131" s="194" t="s">
        <v>146</v>
      </c>
      <c r="G131" s="33"/>
      <c r="H131" s="33"/>
      <c r="I131" s="195"/>
      <c r="J131" s="33"/>
      <c r="K131" s="33"/>
      <c r="L131" s="36"/>
      <c r="M131" s="196"/>
      <c r="N131" s="197"/>
      <c r="O131" s="68"/>
      <c r="P131" s="68"/>
      <c r="Q131" s="68"/>
      <c r="R131" s="68"/>
      <c r="S131" s="68"/>
      <c r="T131" s="69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4" t="s">
        <v>113</v>
      </c>
      <c r="AU131" s="14" t="s">
        <v>81</v>
      </c>
    </row>
    <row r="132" spans="1:65" s="2" customFormat="1" ht="24.2" customHeight="1">
      <c r="A132" s="31"/>
      <c r="B132" s="32"/>
      <c r="C132" s="179" t="s">
        <v>147</v>
      </c>
      <c r="D132" s="179" t="s">
        <v>107</v>
      </c>
      <c r="E132" s="180" t="s">
        <v>148</v>
      </c>
      <c r="F132" s="181" t="s">
        <v>149</v>
      </c>
      <c r="G132" s="182" t="s">
        <v>150</v>
      </c>
      <c r="H132" s="183">
        <v>1</v>
      </c>
      <c r="I132" s="184"/>
      <c r="J132" s="185">
        <f>ROUND(I132*H132,2)</f>
        <v>0</v>
      </c>
      <c r="K132" s="186"/>
      <c r="L132" s="36"/>
      <c r="M132" s="187" t="s">
        <v>1</v>
      </c>
      <c r="N132" s="188" t="s">
        <v>39</v>
      </c>
      <c r="O132" s="68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1" t="s">
        <v>151</v>
      </c>
      <c r="AT132" s="191" t="s">
        <v>107</v>
      </c>
      <c r="AU132" s="191" t="s">
        <v>81</v>
      </c>
      <c r="AY132" s="14" t="s">
        <v>104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4" t="s">
        <v>79</v>
      </c>
      <c r="BK132" s="192">
        <f>ROUND(I132*H132,2)</f>
        <v>0</v>
      </c>
      <c r="BL132" s="14" t="s">
        <v>151</v>
      </c>
      <c r="BM132" s="191" t="s">
        <v>152</v>
      </c>
    </row>
    <row r="133" spans="1:47" s="2" customFormat="1" ht="39">
      <c r="A133" s="31"/>
      <c r="B133" s="32"/>
      <c r="C133" s="33"/>
      <c r="D133" s="193" t="s">
        <v>113</v>
      </c>
      <c r="E133" s="33"/>
      <c r="F133" s="194" t="s">
        <v>153</v>
      </c>
      <c r="G133" s="33"/>
      <c r="H133" s="33"/>
      <c r="I133" s="195"/>
      <c r="J133" s="33"/>
      <c r="K133" s="33"/>
      <c r="L133" s="36"/>
      <c r="M133" s="196"/>
      <c r="N133" s="197"/>
      <c r="O133" s="68"/>
      <c r="P133" s="68"/>
      <c r="Q133" s="68"/>
      <c r="R133" s="68"/>
      <c r="S133" s="68"/>
      <c r="T133" s="69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113</v>
      </c>
      <c r="AU133" s="14" t="s">
        <v>81</v>
      </c>
    </row>
    <row r="134" spans="1:65" s="2" customFormat="1" ht="14.45" customHeight="1">
      <c r="A134" s="31"/>
      <c r="B134" s="32"/>
      <c r="C134" s="179" t="s">
        <v>154</v>
      </c>
      <c r="D134" s="179" t="s">
        <v>107</v>
      </c>
      <c r="E134" s="180" t="s">
        <v>155</v>
      </c>
      <c r="F134" s="181" t="s">
        <v>156</v>
      </c>
      <c r="G134" s="182" t="s">
        <v>150</v>
      </c>
      <c r="H134" s="183">
        <v>1</v>
      </c>
      <c r="I134" s="184"/>
      <c r="J134" s="185">
        <f>ROUND(I134*H134,2)</f>
        <v>0</v>
      </c>
      <c r="K134" s="186"/>
      <c r="L134" s="36"/>
      <c r="M134" s="187" t="s">
        <v>1</v>
      </c>
      <c r="N134" s="188" t="s">
        <v>39</v>
      </c>
      <c r="O134" s="68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1" t="s">
        <v>151</v>
      </c>
      <c r="AT134" s="191" t="s">
        <v>107</v>
      </c>
      <c r="AU134" s="191" t="s">
        <v>81</v>
      </c>
      <c r="AY134" s="14" t="s">
        <v>104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4" t="s">
        <v>79</v>
      </c>
      <c r="BK134" s="192">
        <f>ROUND(I134*H134,2)</f>
        <v>0</v>
      </c>
      <c r="BL134" s="14" t="s">
        <v>151</v>
      </c>
      <c r="BM134" s="191" t="s">
        <v>157</v>
      </c>
    </row>
    <row r="135" spans="1:47" s="2" customFormat="1" ht="29.25">
      <c r="A135" s="31"/>
      <c r="B135" s="32"/>
      <c r="C135" s="33"/>
      <c r="D135" s="193" t="s">
        <v>113</v>
      </c>
      <c r="E135" s="33"/>
      <c r="F135" s="194" t="s">
        <v>158</v>
      </c>
      <c r="G135" s="33"/>
      <c r="H135" s="33"/>
      <c r="I135" s="195"/>
      <c r="J135" s="33"/>
      <c r="K135" s="33"/>
      <c r="L135" s="36"/>
      <c r="M135" s="196"/>
      <c r="N135" s="197"/>
      <c r="O135" s="68"/>
      <c r="P135" s="68"/>
      <c r="Q135" s="68"/>
      <c r="R135" s="68"/>
      <c r="S135" s="68"/>
      <c r="T135" s="69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113</v>
      </c>
      <c r="AU135" s="14" t="s">
        <v>81</v>
      </c>
    </row>
    <row r="136" spans="1:65" s="2" customFormat="1" ht="24.2" customHeight="1">
      <c r="A136" s="31"/>
      <c r="B136" s="32"/>
      <c r="C136" s="179" t="s">
        <v>159</v>
      </c>
      <c r="D136" s="179" t="s">
        <v>107</v>
      </c>
      <c r="E136" s="180" t="s">
        <v>160</v>
      </c>
      <c r="F136" s="181" t="s">
        <v>161</v>
      </c>
      <c r="G136" s="182" t="s">
        <v>162</v>
      </c>
      <c r="H136" s="183">
        <v>9</v>
      </c>
      <c r="I136" s="184"/>
      <c r="J136" s="185">
        <f>ROUND(I136*H136,2)</f>
        <v>0</v>
      </c>
      <c r="K136" s="186"/>
      <c r="L136" s="36"/>
      <c r="M136" s="187" t="s">
        <v>1</v>
      </c>
      <c r="N136" s="188" t="s">
        <v>39</v>
      </c>
      <c r="O136" s="68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1" t="s">
        <v>151</v>
      </c>
      <c r="AT136" s="191" t="s">
        <v>107</v>
      </c>
      <c r="AU136" s="191" t="s">
        <v>81</v>
      </c>
      <c r="AY136" s="14" t="s">
        <v>104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4" t="s">
        <v>79</v>
      </c>
      <c r="BK136" s="192">
        <f>ROUND(I136*H136,2)</f>
        <v>0</v>
      </c>
      <c r="BL136" s="14" t="s">
        <v>151</v>
      </c>
      <c r="BM136" s="191" t="s">
        <v>163</v>
      </c>
    </row>
    <row r="137" spans="1:47" s="2" customFormat="1" ht="19.5">
      <c r="A137" s="31"/>
      <c r="B137" s="32"/>
      <c r="C137" s="33"/>
      <c r="D137" s="193" t="s">
        <v>113</v>
      </c>
      <c r="E137" s="33"/>
      <c r="F137" s="194" t="s">
        <v>161</v>
      </c>
      <c r="G137" s="33"/>
      <c r="H137" s="33"/>
      <c r="I137" s="195"/>
      <c r="J137" s="33"/>
      <c r="K137" s="33"/>
      <c r="L137" s="36"/>
      <c r="M137" s="196"/>
      <c r="N137" s="197"/>
      <c r="O137" s="68"/>
      <c r="P137" s="68"/>
      <c r="Q137" s="68"/>
      <c r="R137" s="68"/>
      <c r="S137" s="68"/>
      <c r="T137" s="69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113</v>
      </c>
      <c r="AU137" s="14" t="s">
        <v>81</v>
      </c>
    </row>
    <row r="138" spans="1:65" s="2" customFormat="1" ht="14.45" customHeight="1">
      <c r="A138" s="31"/>
      <c r="B138" s="32"/>
      <c r="C138" s="179" t="s">
        <v>164</v>
      </c>
      <c r="D138" s="179" t="s">
        <v>107</v>
      </c>
      <c r="E138" s="180" t="s">
        <v>165</v>
      </c>
      <c r="F138" s="181" t="s">
        <v>166</v>
      </c>
      <c r="G138" s="182" t="s">
        <v>167</v>
      </c>
      <c r="H138" s="183">
        <v>1</v>
      </c>
      <c r="I138" s="184"/>
      <c r="J138" s="185">
        <f>ROUND(I138*H138,2)</f>
        <v>0</v>
      </c>
      <c r="K138" s="186"/>
      <c r="L138" s="36"/>
      <c r="M138" s="187" t="s">
        <v>1</v>
      </c>
      <c r="N138" s="188" t="s">
        <v>39</v>
      </c>
      <c r="O138" s="68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1" t="s">
        <v>151</v>
      </c>
      <c r="AT138" s="191" t="s">
        <v>107</v>
      </c>
      <c r="AU138" s="191" t="s">
        <v>81</v>
      </c>
      <c r="AY138" s="14" t="s">
        <v>104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4" t="s">
        <v>79</v>
      </c>
      <c r="BK138" s="192">
        <f>ROUND(I138*H138,2)</f>
        <v>0</v>
      </c>
      <c r="BL138" s="14" t="s">
        <v>151</v>
      </c>
      <c r="BM138" s="191" t="s">
        <v>168</v>
      </c>
    </row>
    <row r="139" spans="1:47" s="2" customFormat="1" ht="11.25">
      <c r="A139" s="31"/>
      <c r="B139" s="32"/>
      <c r="C139" s="33"/>
      <c r="D139" s="193" t="s">
        <v>113</v>
      </c>
      <c r="E139" s="33"/>
      <c r="F139" s="194" t="s">
        <v>169</v>
      </c>
      <c r="G139" s="33"/>
      <c r="H139" s="33"/>
      <c r="I139" s="195"/>
      <c r="J139" s="33"/>
      <c r="K139" s="33"/>
      <c r="L139" s="36"/>
      <c r="M139" s="196"/>
      <c r="N139" s="197"/>
      <c r="O139" s="68"/>
      <c r="P139" s="68"/>
      <c r="Q139" s="68"/>
      <c r="R139" s="68"/>
      <c r="S139" s="68"/>
      <c r="T139" s="69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113</v>
      </c>
      <c r="AU139" s="14" t="s">
        <v>81</v>
      </c>
    </row>
    <row r="140" spans="1:65" s="2" customFormat="1" ht="14.45" customHeight="1">
      <c r="A140" s="31"/>
      <c r="B140" s="32"/>
      <c r="C140" s="179" t="s">
        <v>170</v>
      </c>
      <c r="D140" s="179" t="s">
        <v>107</v>
      </c>
      <c r="E140" s="180" t="s">
        <v>171</v>
      </c>
      <c r="F140" s="181" t="s">
        <v>172</v>
      </c>
      <c r="G140" s="182" t="s">
        <v>167</v>
      </c>
      <c r="H140" s="183">
        <v>1</v>
      </c>
      <c r="I140" s="184"/>
      <c r="J140" s="185">
        <f>ROUND(I140*H140,2)</f>
        <v>0</v>
      </c>
      <c r="K140" s="186"/>
      <c r="L140" s="36"/>
      <c r="M140" s="187" t="s">
        <v>1</v>
      </c>
      <c r="N140" s="188" t="s">
        <v>39</v>
      </c>
      <c r="O140" s="68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1" t="s">
        <v>151</v>
      </c>
      <c r="AT140" s="191" t="s">
        <v>107</v>
      </c>
      <c r="AU140" s="191" t="s">
        <v>81</v>
      </c>
      <c r="AY140" s="14" t="s">
        <v>104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4" t="s">
        <v>79</v>
      </c>
      <c r="BK140" s="192">
        <f>ROUND(I140*H140,2)</f>
        <v>0</v>
      </c>
      <c r="BL140" s="14" t="s">
        <v>151</v>
      </c>
      <c r="BM140" s="191" t="s">
        <v>173</v>
      </c>
    </row>
    <row r="141" spans="1:47" s="2" customFormat="1" ht="11.25">
      <c r="A141" s="31"/>
      <c r="B141" s="32"/>
      <c r="C141" s="33"/>
      <c r="D141" s="193" t="s">
        <v>113</v>
      </c>
      <c r="E141" s="33"/>
      <c r="F141" s="194" t="s">
        <v>172</v>
      </c>
      <c r="G141" s="33"/>
      <c r="H141" s="33"/>
      <c r="I141" s="195"/>
      <c r="J141" s="33"/>
      <c r="K141" s="33"/>
      <c r="L141" s="36"/>
      <c r="M141" s="196"/>
      <c r="N141" s="197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113</v>
      </c>
      <c r="AU141" s="14" t="s">
        <v>81</v>
      </c>
    </row>
    <row r="142" spans="1:65" s="2" customFormat="1" ht="14.45" customHeight="1">
      <c r="A142" s="31"/>
      <c r="B142" s="32"/>
      <c r="C142" s="199" t="s">
        <v>174</v>
      </c>
      <c r="D142" s="199" t="s">
        <v>122</v>
      </c>
      <c r="E142" s="200" t="s">
        <v>175</v>
      </c>
      <c r="F142" s="201" t="s">
        <v>176</v>
      </c>
      <c r="G142" s="202" t="s">
        <v>110</v>
      </c>
      <c r="H142" s="203">
        <v>1</v>
      </c>
      <c r="I142" s="204"/>
      <c r="J142" s="205">
        <f>ROUND(I142*H142,2)</f>
        <v>0</v>
      </c>
      <c r="K142" s="206"/>
      <c r="L142" s="207"/>
      <c r="M142" s="208" t="s">
        <v>1</v>
      </c>
      <c r="N142" s="209" t="s">
        <v>39</v>
      </c>
      <c r="O142" s="68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1" t="s">
        <v>125</v>
      </c>
      <c r="AT142" s="191" t="s">
        <v>122</v>
      </c>
      <c r="AU142" s="191" t="s">
        <v>81</v>
      </c>
      <c r="AY142" s="14" t="s">
        <v>104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4" t="s">
        <v>79</v>
      </c>
      <c r="BK142" s="192">
        <f>ROUND(I142*H142,2)</f>
        <v>0</v>
      </c>
      <c r="BL142" s="14" t="s">
        <v>111</v>
      </c>
      <c r="BM142" s="191" t="s">
        <v>177</v>
      </c>
    </row>
    <row r="143" spans="1:47" s="2" customFormat="1" ht="11.25">
      <c r="A143" s="31"/>
      <c r="B143" s="32"/>
      <c r="C143" s="33"/>
      <c r="D143" s="193" t="s">
        <v>113</v>
      </c>
      <c r="E143" s="33"/>
      <c r="F143" s="194" t="s">
        <v>178</v>
      </c>
      <c r="G143" s="33"/>
      <c r="H143" s="33"/>
      <c r="I143" s="195"/>
      <c r="J143" s="33"/>
      <c r="K143" s="33"/>
      <c r="L143" s="36"/>
      <c r="M143" s="196"/>
      <c r="N143" s="197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113</v>
      </c>
      <c r="AU143" s="14" t="s">
        <v>81</v>
      </c>
    </row>
    <row r="144" spans="1:65" s="2" customFormat="1" ht="14.45" customHeight="1">
      <c r="A144" s="31"/>
      <c r="B144" s="32"/>
      <c r="C144" s="199" t="s">
        <v>179</v>
      </c>
      <c r="D144" s="199" t="s">
        <v>122</v>
      </c>
      <c r="E144" s="200" t="s">
        <v>180</v>
      </c>
      <c r="F144" s="201" t="s">
        <v>181</v>
      </c>
      <c r="G144" s="202" t="s">
        <v>110</v>
      </c>
      <c r="H144" s="203">
        <v>1</v>
      </c>
      <c r="I144" s="204"/>
      <c r="J144" s="205">
        <f>ROUND(I144*H144,2)</f>
        <v>0</v>
      </c>
      <c r="K144" s="206"/>
      <c r="L144" s="207"/>
      <c r="M144" s="208" t="s">
        <v>1</v>
      </c>
      <c r="N144" s="209" t="s">
        <v>39</v>
      </c>
      <c r="O144" s="68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1" t="s">
        <v>125</v>
      </c>
      <c r="AT144" s="191" t="s">
        <v>122</v>
      </c>
      <c r="AU144" s="191" t="s">
        <v>81</v>
      </c>
      <c r="AY144" s="14" t="s">
        <v>104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4" t="s">
        <v>79</v>
      </c>
      <c r="BK144" s="192">
        <f>ROUND(I144*H144,2)</f>
        <v>0</v>
      </c>
      <c r="BL144" s="14" t="s">
        <v>111</v>
      </c>
      <c r="BM144" s="191" t="s">
        <v>182</v>
      </c>
    </row>
    <row r="145" spans="1:47" s="2" customFormat="1" ht="11.25">
      <c r="A145" s="31"/>
      <c r="B145" s="32"/>
      <c r="C145" s="33"/>
      <c r="D145" s="193" t="s">
        <v>113</v>
      </c>
      <c r="E145" s="33"/>
      <c r="F145" s="194" t="s">
        <v>183</v>
      </c>
      <c r="G145" s="33"/>
      <c r="H145" s="33"/>
      <c r="I145" s="195"/>
      <c r="J145" s="33"/>
      <c r="K145" s="33"/>
      <c r="L145" s="36"/>
      <c r="M145" s="196"/>
      <c r="N145" s="197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113</v>
      </c>
      <c r="AU145" s="14" t="s">
        <v>81</v>
      </c>
    </row>
    <row r="146" spans="1:65" s="2" customFormat="1" ht="37.9" customHeight="1">
      <c r="A146" s="31"/>
      <c r="B146" s="32"/>
      <c r="C146" s="199" t="s">
        <v>8</v>
      </c>
      <c r="D146" s="199" t="s">
        <v>122</v>
      </c>
      <c r="E146" s="200" t="s">
        <v>184</v>
      </c>
      <c r="F146" s="201" t="s">
        <v>185</v>
      </c>
      <c r="G146" s="202" t="s">
        <v>110</v>
      </c>
      <c r="H146" s="203">
        <v>1</v>
      </c>
      <c r="I146" s="204"/>
      <c r="J146" s="205">
        <f>ROUND(I146*H146,2)</f>
        <v>0</v>
      </c>
      <c r="K146" s="206"/>
      <c r="L146" s="207"/>
      <c r="M146" s="208" t="s">
        <v>1</v>
      </c>
      <c r="N146" s="209" t="s">
        <v>39</v>
      </c>
      <c r="O146" s="68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1" t="s">
        <v>125</v>
      </c>
      <c r="AT146" s="191" t="s">
        <v>122</v>
      </c>
      <c r="AU146" s="191" t="s">
        <v>81</v>
      </c>
      <c r="AY146" s="14" t="s">
        <v>104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4" t="s">
        <v>79</v>
      </c>
      <c r="BK146" s="192">
        <f>ROUND(I146*H146,2)</f>
        <v>0</v>
      </c>
      <c r="BL146" s="14" t="s">
        <v>111</v>
      </c>
      <c r="BM146" s="191" t="s">
        <v>186</v>
      </c>
    </row>
    <row r="147" spans="1:47" s="2" customFormat="1" ht="19.5">
      <c r="A147" s="31"/>
      <c r="B147" s="32"/>
      <c r="C147" s="33"/>
      <c r="D147" s="193" t="s">
        <v>113</v>
      </c>
      <c r="E147" s="33"/>
      <c r="F147" s="194" t="s">
        <v>185</v>
      </c>
      <c r="G147" s="33"/>
      <c r="H147" s="33"/>
      <c r="I147" s="195"/>
      <c r="J147" s="33"/>
      <c r="K147" s="33"/>
      <c r="L147" s="36"/>
      <c r="M147" s="196"/>
      <c r="N147" s="197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113</v>
      </c>
      <c r="AU147" s="14" t="s">
        <v>81</v>
      </c>
    </row>
    <row r="148" spans="1:65" s="2" customFormat="1" ht="37.9" customHeight="1">
      <c r="A148" s="31"/>
      <c r="B148" s="32"/>
      <c r="C148" s="199" t="s">
        <v>111</v>
      </c>
      <c r="D148" s="199" t="s">
        <v>122</v>
      </c>
      <c r="E148" s="200" t="s">
        <v>187</v>
      </c>
      <c r="F148" s="201" t="s">
        <v>188</v>
      </c>
      <c r="G148" s="202" t="s">
        <v>110</v>
      </c>
      <c r="H148" s="203">
        <v>1</v>
      </c>
      <c r="I148" s="204"/>
      <c r="J148" s="205">
        <f>ROUND(I148*H148,2)</f>
        <v>0</v>
      </c>
      <c r="K148" s="206"/>
      <c r="L148" s="207"/>
      <c r="M148" s="208" t="s">
        <v>1</v>
      </c>
      <c r="N148" s="209" t="s">
        <v>39</v>
      </c>
      <c r="O148" s="68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1" t="s">
        <v>125</v>
      </c>
      <c r="AT148" s="191" t="s">
        <v>122</v>
      </c>
      <c r="AU148" s="191" t="s">
        <v>81</v>
      </c>
      <c r="AY148" s="14" t="s">
        <v>104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4" t="s">
        <v>79</v>
      </c>
      <c r="BK148" s="192">
        <f>ROUND(I148*H148,2)</f>
        <v>0</v>
      </c>
      <c r="BL148" s="14" t="s">
        <v>111</v>
      </c>
      <c r="BM148" s="191" t="s">
        <v>189</v>
      </c>
    </row>
    <row r="149" spans="1:47" s="2" customFormat="1" ht="19.5">
      <c r="A149" s="31"/>
      <c r="B149" s="32"/>
      <c r="C149" s="33"/>
      <c r="D149" s="193" t="s">
        <v>113</v>
      </c>
      <c r="E149" s="33"/>
      <c r="F149" s="194" t="s">
        <v>188</v>
      </c>
      <c r="G149" s="33"/>
      <c r="H149" s="33"/>
      <c r="I149" s="195"/>
      <c r="J149" s="33"/>
      <c r="K149" s="33"/>
      <c r="L149" s="36"/>
      <c r="M149" s="196"/>
      <c r="N149" s="197"/>
      <c r="O149" s="68"/>
      <c r="P149" s="68"/>
      <c r="Q149" s="68"/>
      <c r="R149" s="68"/>
      <c r="S149" s="68"/>
      <c r="T149" s="6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113</v>
      </c>
      <c r="AU149" s="14" t="s">
        <v>81</v>
      </c>
    </row>
    <row r="150" spans="1:65" s="2" customFormat="1" ht="37.9" customHeight="1">
      <c r="A150" s="31"/>
      <c r="B150" s="32"/>
      <c r="C150" s="199" t="s">
        <v>190</v>
      </c>
      <c r="D150" s="199" t="s">
        <v>122</v>
      </c>
      <c r="E150" s="200" t="s">
        <v>191</v>
      </c>
      <c r="F150" s="201" t="s">
        <v>192</v>
      </c>
      <c r="G150" s="202" t="s">
        <v>110</v>
      </c>
      <c r="H150" s="203">
        <v>1</v>
      </c>
      <c r="I150" s="204"/>
      <c r="J150" s="205">
        <f>ROUND(I150*H150,2)</f>
        <v>0</v>
      </c>
      <c r="K150" s="206"/>
      <c r="L150" s="207"/>
      <c r="M150" s="208" t="s">
        <v>1</v>
      </c>
      <c r="N150" s="209" t="s">
        <v>39</v>
      </c>
      <c r="O150" s="68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1" t="s">
        <v>125</v>
      </c>
      <c r="AT150" s="191" t="s">
        <v>122</v>
      </c>
      <c r="AU150" s="191" t="s">
        <v>81</v>
      </c>
      <c r="AY150" s="14" t="s">
        <v>104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4" t="s">
        <v>79</v>
      </c>
      <c r="BK150" s="192">
        <f>ROUND(I150*H150,2)</f>
        <v>0</v>
      </c>
      <c r="BL150" s="14" t="s">
        <v>111</v>
      </c>
      <c r="BM150" s="191" t="s">
        <v>193</v>
      </c>
    </row>
    <row r="151" spans="1:47" s="2" customFormat="1" ht="19.5">
      <c r="A151" s="31"/>
      <c r="B151" s="32"/>
      <c r="C151" s="33"/>
      <c r="D151" s="193" t="s">
        <v>113</v>
      </c>
      <c r="E151" s="33"/>
      <c r="F151" s="194" t="s">
        <v>192</v>
      </c>
      <c r="G151" s="33"/>
      <c r="H151" s="33"/>
      <c r="I151" s="195"/>
      <c r="J151" s="33"/>
      <c r="K151" s="33"/>
      <c r="L151" s="36"/>
      <c r="M151" s="196"/>
      <c r="N151" s="197"/>
      <c r="O151" s="68"/>
      <c r="P151" s="68"/>
      <c r="Q151" s="68"/>
      <c r="R151" s="68"/>
      <c r="S151" s="68"/>
      <c r="T151" s="69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4" t="s">
        <v>113</v>
      </c>
      <c r="AU151" s="14" t="s">
        <v>81</v>
      </c>
    </row>
    <row r="152" spans="1:65" s="2" customFormat="1" ht="14.45" customHeight="1">
      <c r="A152" s="31"/>
      <c r="B152" s="32"/>
      <c r="C152" s="179" t="s">
        <v>194</v>
      </c>
      <c r="D152" s="179" t="s">
        <v>107</v>
      </c>
      <c r="E152" s="180" t="s">
        <v>195</v>
      </c>
      <c r="F152" s="181" t="s">
        <v>196</v>
      </c>
      <c r="G152" s="182" t="s">
        <v>162</v>
      </c>
      <c r="H152" s="183">
        <v>9</v>
      </c>
      <c r="I152" s="184"/>
      <c r="J152" s="185">
        <f>ROUND(I152*H152,2)</f>
        <v>0</v>
      </c>
      <c r="K152" s="186"/>
      <c r="L152" s="36"/>
      <c r="M152" s="187" t="s">
        <v>1</v>
      </c>
      <c r="N152" s="188" t="s">
        <v>39</v>
      </c>
      <c r="O152" s="68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1" t="s">
        <v>111</v>
      </c>
      <c r="AT152" s="191" t="s">
        <v>107</v>
      </c>
      <c r="AU152" s="191" t="s">
        <v>81</v>
      </c>
      <c r="AY152" s="14" t="s">
        <v>104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4" t="s">
        <v>79</v>
      </c>
      <c r="BK152" s="192">
        <f>ROUND(I152*H152,2)</f>
        <v>0</v>
      </c>
      <c r="BL152" s="14" t="s">
        <v>111</v>
      </c>
      <c r="BM152" s="191" t="s">
        <v>197</v>
      </c>
    </row>
    <row r="153" spans="1:47" s="2" customFormat="1" ht="11.25">
      <c r="A153" s="31"/>
      <c r="B153" s="32"/>
      <c r="C153" s="33"/>
      <c r="D153" s="193" t="s">
        <v>113</v>
      </c>
      <c r="E153" s="33"/>
      <c r="F153" s="194" t="s">
        <v>198</v>
      </c>
      <c r="G153" s="33"/>
      <c r="H153" s="33"/>
      <c r="I153" s="195"/>
      <c r="J153" s="33"/>
      <c r="K153" s="33"/>
      <c r="L153" s="36"/>
      <c r="M153" s="196"/>
      <c r="N153" s="197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113</v>
      </c>
      <c r="AU153" s="14" t="s">
        <v>81</v>
      </c>
    </row>
    <row r="154" spans="1:65" s="2" customFormat="1" ht="14.45" customHeight="1">
      <c r="A154" s="31"/>
      <c r="B154" s="32"/>
      <c r="C154" s="199" t="s">
        <v>199</v>
      </c>
      <c r="D154" s="199" t="s">
        <v>122</v>
      </c>
      <c r="E154" s="200" t="s">
        <v>200</v>
      </c>
      <c r="F154" s="201" t="s">
        <v>201</v>
      </c>
      <c r="G154" s="202" t="s">
        <v>162</v>
      </c>
      <c r="H154" s="203">
        <v>7</v>
      </c>
      <c r="I154" s="204"/>
      <c r="J154" s="205">
        <f>ROUND(I154*H154,2)</f>
        <v>0</v>
      </c>
      <c r="K154" s="206"/>
      <c r="L154" s="207"/>
      <c r="M154" s="208" t="s">
        <v>1</v>
      </c>
      <c r="N154" s="209" t="s">
        <v>39</v>
      </c>
      <c r="O154" s="68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1" t="s">
        <v>125</v>
      </c>
      <c r="AT154" s="191" t="s">
        <v>122</v>
      </c>
      <c r="AU154" s="191" t="s">
        <v>81</v>
      </c>
      <c r="AY154" s="14" t="s">
        <v>104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4" t="s">
        <v>79</v>
      </c>
      <c r="BK154" s="192">
        <f>ROUND(I154*H154,2)</f>
        <v>0</v>
      </c>
      <c r="BL154" s="14" t="s">
        <v>111</v>
      </c>
      <c r="BM154" s="191" t="s">
        <v>202</v>
      </c>
    </row>
    <row r="155" spans="1:47" s="2" customFormat="1" ht="29.25">
      <c r="A155" s="31"/>
      <c r="B155" s="32"/>
      <c r="C155" s="33"/>
      <c r="D155" s="193" t="s">
        <v>113</v>
      </c>
      <c r="E155" s="33"/>
      <c r="F155" s="194" t="s">
        <v>203</v>
      </c>
      <c r="G155" s="33"/>
      <c r="H155" s="33"/>
      <c r="I155" s="195"/>
      <c r="J155" s="33"/>
      <c r="K155" s="33"/>
      <c r="L155" s="36"/>
      <c r="M155" s="196"/>
      <c r="N155" s="197"/>
      <c r="O155" s="68"/>
      <c r="P155" s="68"/>
      <c r="Q155" s="68"/>
      <c r="R155" s="68"/>
      <c r="S155" s="68"/>
      <c r="T155" s="69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4" t="s">
        <v>113</v>
      </c>
      <c r="AU155" s="14" t="s">
        <v>81</v>
      </c>
    </row>
    <row r="156" spans="1:65" s="2" customFormat="1" ht="14.45" customHeight="1">
      <c r="A156" s="31"/>
      <c r="B156" s="32"/>
      <c r="C156" s="199" t="s">
        <v>204</v>
      </c>
      <c r="D156" s="199" t="s">
        <v>122</v>
      </c>
      <c r="E156" s="200" t="s">
        <v>205</v>
      </c>
      <c r="F156" s="201" t="s">
        <v>201</v>
      </c>
      <c r="G156" s="202" t="s">
        <v>162</v>
      </c>
      <c r="H156" s="203">
        <v>2</v>
      </c>
      <c r="I156" s="204"/>
      <c r="J156" s="205">
        <f>ROUND(I156*H156,2)</f>
        <v>0</v>
      </c>
      <c r="K156" s="206"/>
      <c r="L156" s="207"/>
      <c r="M156" s="208" t="s">
        <v>1</v>
      </c>
      <c r="N156" s="209" t="s">
        <v>39</v>
      </c>
      <c r="O156" s="68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1" t="s">
        <v>125</v>
      </c>
      <c r="AT156" s="191" t="s">
        <v>122</v>
      </c>
      <c r="AU156" s="191" t="s">
        <v>81</v>
      </c>
      <c r="AY156" s="14" t="s">
        <v>104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4" t="s">
        <v>79</v>
      </c>
      <c r="BK156" s="192">
        <f>ROUND(I156*H156,2)</f>
        <v>0</v>
      </c>
      <c r="BL156" s="14" t="s">
        <v>111</v>
      </c>
      <c r="BM156" s="191" t="s">
        <v>206</v>
      </c>
    </row>
    <row r="157" spans="1:47" s="2" customFormat="1" ht="29.25">
      <c r="A157" s="31"/>
      <c r="B157" s="32"/>
      <c r="C157" s="33"/>
      <c r="D157" s="193" t="s">
        <v>113</v>
      </c>
      <c r="E157" s="33"/>
      <c r="F157" s="194" t="s">
        <v>207</v>
      </c>
      <c r="G157" s="33"/>
      <c r="H157" s="33"/>
      <c r="I157" s="195"/>
      <c r="J157" s="33"/>
      <c r="K157" s="33"/>
      <c r="L157" s="36"/>
      <c r="M157" s="196"/>
      <c r="N157" s="197"/>
      <c r="O157" s="68"/>
      <c r="P157" s="68"/>
      <c r="Q157" s="68"/>
      <c r="R157" s="68"/>
      <c r="S157" s="68"/>
      <c r="T157" s="69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4" t="s">
        <v>113</v>
      </c>
      <c r="AU157" s="14" t="s">
        <v>81</v>
      </c>
    </row>
    <row r="158" spans="1:65" s="2" customFormat="1" ht="14.45" customHeight="1">
      <c r="A158" s="31"/>
      <c r="B158" s="32"/>
      <c r="C158" s="179" t="s">
        <v>7</v>
      </c>
      <c r="D158" s="179" t="s">
        <v>107</v>
      </c>
      <c r="E158" s="180" t="s">
        <v>208</v>
      </c>
      <c r="F158" s="181" t="s">
        <v>209</v>
      </c>
      <c r="G158" s="182" t="s">
        <v>110</v>
      </c>
      <c r="H158" s="183">
        <v>1</v>
      </c>
      <c r="I158" s="184"/>
      <c r="J158" s="185">
        <f>ROUND(I158*H158,2)</f>
        <v>0</v>
      </c>
      <c r="K158" s="186"/>
      <c r="L158" s="36"/>
      <c r="M158" s="187" t="s">
        <v>1</v>
      </c>
      <c r="N158" s="188" t="s">
        <v>39</v>
      </c>
      <c r="O158" s="68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1" t="s">
        <v>111</v>
      </c>
      <c r="AT158" s="191" t="s">
        <v>107</v>
      </c>
      <c r="AU158" s="191" t="s">
        <v>81</v>
      </c>
      <c r="AY158" s="14" t="s">
        <v>104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4" t="s">
        <v>79</v>
      </c>
      <c r="BK158" s="192">
        <f>ROUND(I158*H158,2)</f>
        <v>0</v>
      </c>
      <c r="BL158" s="14" t="s">
        <v>111</v>
      </c>
      <c r="BM158" s="191" t="s">
        <v>210</v>
      </c>
    </row>
    <row r="159" spans="1:47" s="2" customFormat="1" ht="19.5">
      <c r="A159" s="31"/>
      <c r="B159" s="32"/>
      <c r="C159" s="33"/>
      <c r="D159" s="193" t="s">
        <v>113</v>
      </c>
      <c r="E159" s="33"/>
      <c r="F159" s="194" t="s">
        <v>211</v>
      </c>
      <c r="G159" s="33"/>
      <c r="H159" s="33"/>
      <c r="I159" s="195"/>
      <c r="J159" s="33"/>
      <c r="K159" s="33"/>
      <c r="L159" s="36"/>
      <c r="M159" s="196"/>
      <c r="N159" s="197"/>
      <c r="O159" s="68"/>
      <c r="P159" s="68"/>
      <c r="Q159" s="68"/>
      <c r="R159" s="68"/>
      <c r="S159" s="68"/>
      <c r="T159" s="69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4" t="s">
        <v>113</v>
      </c>
      <c r="AU159" s="14" t="s">
        <v>81</v>
      </c>
    </row>
    <row r="160" spans="1:65" s="2" customFormat="1" ht="14.45" customHeight="1">
      <c r="A160" s="31"/>
      <c r="B160" s="32"/>
      <c r="C160" s="199" t="s">
        <v>212</v>
      </c>
      <c r="D160" s="199" t="s">
        <v>122</v>
      </c>
      <c r="E160" s="200" t="s">
        <v>213</v>
      </c>
      <c r="F160" s="201" t="s">
        <v>214</v>
      </c>
      <c r="G160" s="202" t="s">
        <v>110</v>
      </c>
      <c r="H160" s="203">
        <v>1</v>
      </c>
      <c r="I160" s="204"/>
      <c r="J160" s="205">
        <f>ROUND(I160*H160,2)</f>
        <v>0</v>
      </c>
      <c r="K160" s="206"/>
      <c r="L160" s="207"/>
      <c r="M160" s="208" t="s">
        <v>1</v>
      </c>
      <c r="N160" s="209" t="s">
        <v>39</v>
      </c>
      <c r="O160" s="68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1" t="s">
        <v>125</v>
      </c>
      <c r="AT160" s="191" t="s">
        <v>122</v>
      </c>
      <c r="AU160" s="191" t="s">
        <v>81</v>
      </c>
      <c r="AY160" s="14" t="s">
        <v>104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4" t="s">
        <v>79</v>
      </c>
      <c r="BK160" s="192">
        <f>ROUND(I160*H160,2)</f>
        <v>0</v>
      </c>
      <c r="BL160" s="14" t="s">
        <v>111</v>
      </c>
      <c r="BM160" s="191" t="s">
        <v>215</v>
      </c>
    </row>
    <row r="161" spans="1:47" s="2" customFormat="1" ht="19.5">
      <c r="A161" s="31"/>
      <c r="B161" s="32"/>
      <c r="C161" s="33"/>
      <c r="D161" s="193" t="s">
        <v>113</v>
      </c>
      <c r="E161" s="33"/>
      <c r="F161" s="194" t="s">
        <v>216</v>
      </c>
      <c r="G161" s="33"/>
      <c r="H161" s="33"/>
      <c r="I161" s="195"/>
      <c r="J161" s="33"/>
      <c r="K161" s="33"/>
      <c r="L161" s="36"/>
      <c r="M161" s="196"/>
      <c r="N161" s="197"/>
      <c r="O161" s="68"/>
      <c r="P161" s="68"/>
      <c r="Q161" s="68"/>
      <c r="R161" s="68"/>
      <c r="S161" s="68"/>
      <c r="T161" s="69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4" t="s">
        <v>113</v>
      </c>
      <c r="AU161" s="14" t="s">
        <v>81</v>
      </c>
    </row>
    <row r="162" spans="1:65" s="2" customFormat="1" ht="14.45" customHeight="1">
      <c r="A162" s="31"/>
      <c r="B162" s="32"/>
      <c r="C162" s="179" t="s">
        <v>217</v>
      </c>
      <c r="D162" s="179" t="s">
        <v>107</v>
      </c>
      <c r="E162" s="180" t="s">
        <v>218</v>
      </c>
      <c r="F162" s="181" t="s">
        <v>219</v>
      </c>
      <c r="G162" s="182" t="s">
        <v>110</v>
      </c>
      <c r="H162" s="183">
        <v>3</v>
      </c>
      <c r="I162" s="184"/>
      <c r="J162" s="185">
        <f>ROUND(I162*H162,2)</f>
        <v>0</v>
      </c>
      <c r="K162" s="186"/>
      <c r="L162" s="36"/>
      <c r="M162" s="187" t="s">
        <v>1</v>
      </c>
      <c r="N162" s="188" t="s">
        <v>39</v>
      </c>
      <c r="O162" s="68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1" t="s">
        <v>111</v>
      </c>
      <c r="AT162" s="191" t="s">
        <v>107</v>
      </c>
      <c r="AU162" s="191" t="s">
        <v>81</v>
      </c>
      <c r="AY162" s="14" t="s">
        <v>104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4" t="s">
        <v>79</v>
      </c>
      <c r="BK162" s="192">
        <f>ROUND(I162*H162,2)</f>
        <v>0</v>
      </c>
      <c r="BL162" s="14" t="s">
        <v>111</v>
      </c>
      <c r="BM162" s="191" t="s">
        <v>220</v>
      </c>
    </row>
    <row r="163" spans="1:47" s="2" customFormat="1" ht="19.5">
      <c r="A163" s="31"/>
      <c r="B163" s="32"/>
      <c r="C163" s="33"/>
      <c r="D163" s="193" t="s">
        <v>113</v>
      </c>
      <c r="E163" s="33"/>
      <c r="F163" s="194" t="s">
        <v>221</v>
      </c>
      <c r="G163" s="33"/>
      <c r="H163" s="33"/>
      <c r="I163" s="195"/>
      <c r="J163" s="33"/>
      <c r="K163" s="33"/>
      <c r="L163" s="36"/>
      <c r="M163" s="196"/>
      <c r="N163" s="197"/>
      <c r="O163" s="68"/>
      <c r="P163" s="68"/>
      <c r="Q163" s="68"/>
      <c r="R163" s="68"/>
      <c r="S163" s="68"/>
      <c r="T163" s="69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4" t="s">
        <v>113</v>
      </c>
      <c r="AU163" s="14" t="s">
        <v>81</v>
      </c>
    </row>
    <row r="164" spans="1:65" s="2" customFormat="1" ht="24.2" customHeight="1">
      <c r="A164" s="31"/>
      <c r="B164" s="32"/>
      <c r="C164" s="199" t="s">
        <v>222</v>
      </c>
      <c r="D164" s="199" t="s">
        <v>122</v>
      </c>
      <c r="E164" s="200" t="s">
        <v>223</v>
      </c>
      <c r="F164" s="201" t="s">
        <v>224</v>
      </c>
      <c r="G164" s="202" t="s">
        <v>110</v>
      </c>
      <c r="H164" s="203">
        <v>3</v>
      </c>
      <c r="I164" s="204"/>
      <c r="J164" s="205">
        <f>ROUND(I164*H164,2)</f>
        <v>0</v>
      </c>
      <c r="K164" s="206"/>
      <c r="L164" s="207"/>
      <c r="M164" s="208" t="s">
        <v>1</v>
      </c>
      <c r="N164" s="209" t="s">
        <v>39</v>
      </c>
      <c r="O164" s="68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1" t="s">
        <v>125</v>
      </c>
      <c r="AT164" s="191" t="s">
        <v>122</v>
      </c>
      <c r="AU164" s="191" t="s">
        <v>81</v>
      </c>
      <c r="AY164" s="14" t="s">
        <v>104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4" t="s">
        <v>79</v>
      </c>
      <c r="BK164" s="192">
        <f>ROUND(I164*H164,2)</f>
        <v>0</v>
      </c>
      <c r="BL164" s="14" t="s">
        <v>111</v>
      </c>
      <c r="BM164" s="191" t="s">
        <v>225</v>
      </c>
    </row>
    <row r="165" spans="1:47" s="2" customFormat="1" ht="19.5">
      <c r="A165" s="31"/>
      <c r="B165" s="32"/>
      <c r="C165" s="33"/>
      <c r="D165" s="193" t="s">
        <v>113</v>
      </c>
      <c r="E165" s="33"/>
      <c r="F165" s="194" t="s">
        <v>226</v>
      </c>
      <c r="G165" s="33"/>
      <c r="H165" s="33"/>
      <c r="I165" s="195"/>
      <c r="J165" s="33"/>
      <c r="K165" s="33"/>
      <c r="L165" s="36"/>
      <c r="M165" s="196"/>
      <c r="N165" s="197"/>
      <c r="O165" s="68"/>
      <c r="P165" s="68"/>
      <c r="Q165" s="68"/>
      <c r="R165" s="68"/>
      <c r="S165" s="68"/>
      <c r="T165" s="69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4" t="s">
        <v>113</v>
      </c>
      <c r="AU165" s="14" t="s">
        <v>81</v>
      </c>
    </row>
    <row r="166" spans="1:65" s="2" customFormat="1" ht="24.2" customHeight="1">
      <c r="A166" s="31"/>
      <c r="B166" s="32"/>
      <c r="C166" s="199" t="s">
        <v>227</v>
      </c>
      <c r="D166" s="199" t="s">
        <v>122</v>
      </c>
      <c r="E166" s="200" t="s">
        <v>228</v>
      </c>
      <c r="F166" s="201" t="s">
        <v>229</v>
      </c>
      <c r="G166" s="202" t="s">
        <v>110</v>
      </c>
      <c r="H166" s="203">
        <v>1</v>
      </c>
      <c r="I166" s="204"/>
      <c r="J166" s="205">
        <f>ROUND(I166*H166,2)</f>
        <v>0</v>
      </c>
      <c r="K166" s="206"/>
      <c r="L166" s="207"/>
      <c r="M166" s="208" t="s">
        <v>1</v>
      </c>
      <c r="N166" s="209" t="s">
        <v>39</v>
      </c>
      <c r="O166" s="68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1" t="s">
        <v>125</v>
      </c>
      <c r="AT166" s="191" t="s">
        <v>122</v>
      </c>
      <c r="AU166" s="191" t="s">
        <v>81</v>
      </c>
      <c r="AY166" s="14" t="s">
        <v>104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4" t="s">
        <v>79</v>
      </c>
      <c r="BK166" s="192">
        <f>ROUND(I166*H166,2)</f>
        <v>0</v>
      </c>
      <c r="BL166" s="14" t="s">
        <v>111</v>
      </c>
      <c r="BM166" s="191" t="s">
        <v>230</v>
      </c>
    </row>
    <row r="167" spans="1:47" s="2" customFormat="1" ht="19.5">
      <c r="A167" s="31"/>
      <c r="B167" s="32"/>
      <c r="C167" s="33"/>
      <c r="D167" s="193" t="s">
        <v>113</v>
      </c>
      <c r="E167" s="33"/>
      <c r="F167" s="194" t="s">
        <v>231</v>
      </c>
      <c r="G167" s="33"/>
      <c r="H167" s="33"/>
      <c r="I167" s="195"/>
      <c r="J167" s="33"/>
      <c r="K167" s="33"/>
      <c r="L167" s="36"/>
      <c r="M167" s="196"/>
      <c r="N167" s="197"/>
      <c r="O167" s="68"/>
      <c r="P167" s="68"/>
      <c r="Q167" s="68"/>
      <c r="R167" s="68"/>
      <c r="S167" s="68"/>
      <c r="T167" s="69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4" t="s">
        <v>113</v>
      </c>
      <c r="AU167" s="14" t="s">
        <v>81</v>
      </c>
    </row>
    <row r="168" spans="1:65" s="2" customFormat="1" ht="24.2" customHeight="1">
      <c r="A168" s="31"/>
      <c r="B168" s="32"/>
      <c r="C168" s="179" t="s">
        <v>232</v>
      </c>
      <c r="D168" s="179" t="s">
        <v>107</v>
      </c>
      <c r="E168" s="180" t="s">
        <v>233</v>
      </c>
      <c r="F168" s="181" t="s">
        <v>234</v>
      </c>
      <c r="G168" s="182" t="s">
        <v>110</v>
      </c>
      <c r="H168" s="183">
        <v>1</v>
      </c>
      <c r="I168" s="184"/>
      <c r="J168" s="185">
        <f>ROUND(I168*H168,2)</f>
        <v>0</v>
      </c>
      <c r="K168" s="186"/>
      <c r="L168" s="36"/>
      <c r="M168" s="187" t="s">
        <v>1</v>
      </c>
      <c r="N168" s="188" t="s">
        <v>39</v>
      </c>
      <c r="O168" s="68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1" t="s">
        <v>111</v>
      </c>
      <c r="AT168" s="191" t="s">
        <v>107</v>
      </c>
      <c r="AU168" s="191" t="s">
        <v>81</v>
      </c>
      <c r="AY168" s="14" t="s">
        <v>104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4" t="s">
        <v>79</v>
      </c>
      <c r="BK168" s="192">
        <f>ROUND(I168*H168,2)</f>
        <v>0</v>
      </c>
      <c r="BL168" s="14" t="s">
        <v>111</v>
      </c>
      <c r="BM168" s="191" t="s">
        <v>235</v>
      </c>
    </row>
    <row r="169" spans="1:47" s="2" customFormat="1" ht="19.5">
      <c r="A169" s="31"/>
      <c r="B169" s="32"/>
      <c r="C169" s="33"/>
      <c r="D169" s="193" t="s">
        <v>113</v>
      </c>
      <c r="E169" s="33"/>
      <c r="F169" s="194" t="s">
        <v>236</v>
      </c>
      <c r="G169" s="33"/>
      <c r="H169" s="33"/>
      <c r="I169" s="195"/>
      <c r="J169" s="33"/>
      <c r="K169" s="33"/>
      <c r="L169" s="36"/>
      <c r="M169" s="196"/>
      <c r="N169" s="197"/>
      <c r="O169" s="68"/>
      <c r="P169" s="68"/>
      <c r="Q169" s="68"/>
      <c r="R169" s="68"/>
      <c r="S169" s="68"/>
      <c r="T169" s="69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4" t="s">
        <v>113</v>
      </c>
      <c r="AU169" s="14" t="s">
        <v>81</v>
      </c>
    </row>
    <row r="170" spans="1:65" s="2" customFormat="1" ht="14.45" customHeight="1">
      <c r="A170" s="31"/>
      <c r="B170" s="32"/>
      <c r="C170" s="199" t="s">
        <v>237</v>
      </c>
      <c r="D170" s="199" t="s">
        <v>122</v>
      </c>
      <c r="E170" s="200" t="s">
        <v>238</v>
      </c>
      <c r="F170" s="201" t="s">
        <v>239</v>
      </c>
      <c r="G170" s="202" t="s">
        <v>110</v>
      </c>
      <c r="H170" s="203">
        <v>1</v>
      </c>
      <c r="I170" s="204"/>
      <c r="J170" s="205">
        <f>ROUND(I170*H170,2)</f>
        <v>0</v>
      </c>
      <c r="K170" s="206"/>
      <c r="L170" s="207"/>
      <c r="M170" s="208" t="s">
        <v>1</v>
      </c>
      <c r="N170" s="209" t="s">
        <v>39</v>
      </c>
      <c r="O170" s="68"/>
      <c r="P170" s="189">
        <f>O170*H170</f>
        <v>0</v>
      </c>
      <c r="Q170" s="189">
        <v>0.0018</v>
      </c>
      <c r="R170" s="189">
        <f>Q170*H170</f>
        <v>0.0018</v>
      </c>
      <c r="S170" s="189">
        <v>0</v>
      </c>
      <c r="T170" s="190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1" t="s">
        <v>125</v>
      </c>
      <c r="AT170" s="191" t="s">
        <v>122</v>
      </c>
      <c r="AU170" s="191" t="s">
        <v>81</v>
      </c>
      <c r="AY170" s="14" t="s">
        <v>104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4" t="s">
        <v>79</v>
      </c>
      <c r="BK170" s="192">
        <f>ROUND(I170*H170,2)</f>
        <v>0</v>
      </c>
      <c r="BL170" s="14" t="s">
        <v>111</v>
      </c>
      <c r="BM170" s="191" t="s">
        <v>240</v>
      </c>
    </row>
    <row r="171" spans="1:47" s="2" customFormat="1" ht="11.25">
      <c r="A171" s="31"/>
      <c r="B171" s="32"/>
      <c r="C171" s="33"/>
      <c r="D171" s="193" t="s">
        <v>113</v>
      </c>
      <c r="E171" s="33"/>
      <c r="F171" s="194" t="s">
        <v>239</v>
      </c>
      <c r="G171" s="33"/>
      <c r="H171" s="33"/>
      <c r="I171" s="195"/>
      <c r="J171" s="33"/>
      <c r="K171" s="33"/>
      <c r="L171" s="36"/>
      <c r="M171" s="196"/>
      <c r="N171" s="197"/>
      <c r="O171" s="68"/>
      <c r="P171" s="68"/>
      <c r="Q171" s="68"/>
      <c r="R171" s="68"/>
      <c r="S171" s="68"/>
      <c r="T171" s="69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4" t="s">
        <v>113</v>
      </c>
      <c r="AU171" s="14" t="s">
        <v>81</v>
      </c>
    </row>
    <row r="172" spans="1:65" s="2" customFormat="1" ht="14.45" customHeight="1">
      <c r="A172" s="31"/>
      <c r="B172" s="32"/>
      <c r="C172" s="179" t="s">
        <v>241</v>
      </c>
      <c r="D172" s="179" t="s">
        <v>107</v>
      </c>
      <c r="E172" s="180" t="s">
        <v>242</v>
      </c>
      <c r="F172" s="181" t="s">
        <v>243</v>
      </c>
      <c r="G172" s="182" t="s">
        <v>110</v>
      </c>
      <c r="H172" s="183">
        <v>1</v>
      </c>
      <c r="I172" s="184"/>
      <c r="J172" s="185">
        <f>ROUND(I172*H172,2)</f>
        <v>0</v>
      </c>
      <c r="K172" s="186"/>
      <c r="L172" s="36"/>
      <c r="M172" s="187" t="s">
        <v>1</v>
      </c>
      <c r="N172" s="188" t="s">
        <v>39</v>
      </c>
      <c r="O172" s="68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1" t="s">
        <v>111</v>
      </c>
      <c r="AT172" s="191" t="s">
        <v>107</v>
      </c>
      <c r="AU172" s="191" t="s">
        <v>81</v>
      </c>
      <c r="AY172" s="14" t="s">
        <v>104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4" t="s">
        <v>79</v>
      </c>
      <c r="BK172" s="192">
        <f>ROUND(I172*H172,2)</f>
        <v>0</v>
      </c>
      <c r="BL172" s="14" t="s">
        <v>111</v>
      </c>
      <c r="BM172" s="191" t="s">
        <v>244</v>
      </c>
    </row>
    <row r="173" spans="1:47" s="2" customFormat="1" ht="19.5">
      <c r="A173" s="31"/>
      <c r="B173" s="32"/>
      <c r="C173" s="33"/>
      <c r="D173" s="193" t="s">
        <v>113</v>
      </c>
      <c r="E173" s="33"/>
      <c r="F173" s="194" t="s">
        <v>245</v>
      </c>
      <c r="G173" s="33"/>
      <c r="H173" s="33"/>
      <c r="I173" s="195"/>
      <c r="J173" s="33"/>
      <c r="K173" s="33"/>
      <c r="L173" s="36"/>
      <c r="M173" s="196"/>
      <c r="N173" s="197"/>
      <c r="O173" s="68"/>
      <c r="P173" s="68"/>
      <c r="Q173" s="68"/>
      <c r="R173" s="68"/>
      <c r="S173" s="68"/>
      <c r="T173" s="69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4" t="s">
        <v>113</v>
      </c>
      <c r="AU173" s="14" t="s">
        <v>81</v>
      </c>
    </row>
    <row r="174" spans="1:65" s="2" customFormat="1" ht="14.45" customHeight="1">
      <c r="A174" s="31"/>
      <c r="B174" s="32"/>
      <c r="C174" s="199" t="s">
        <v>246</v>
      </c>
      <c r="D174" s="199" t="s">
        <v>122</v>
      </c>
      <c r="E174" s="200" t="s">
        <v>247</v>
      </c>
      <c r="F174" s="201" t="s">
        <v>248</v>
      </c>
      <c r="G174" s="202" t="s">
        <v>110</v>
      </c>
      <c r="H174" s="203">
        <v>1</v>
      </c>
      <c r="I174" s="204"/>
      <c r="J174" s="205">
        <f>ROUND(I174*H174,2)</f>
        <v>0</v>
      </c>
      <c r="K174" s="206"/>
      <c r="L174" s="207"/>
      <c r="M174" s="208" t="s">
        <v>1</v>
      </c>
      <c r="N174" s="209" t="s">
        <v>39</v>
      </c>
      <c r="O174" s="68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1" t="s">
        <v>125</v>
      </c>
      <c r="AT174" s="191" t="s">
        <v>122</v>
      </c>
      <c r="AU174" s="191" t="s">
        <v>81</v>
      </c>
      <c r="AY174" s="14" t="s">
        <v>104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4" t="s">
        <v>79</v>
      </c>
      <c r="BK174" s="192">
        <f>ROUND(I174*H174,2)</f>
        <v>0</v>
      </c>
      <c r="BL174" s="14" t="s">
        <v>111</v>
      </c>
      <c r="BM174" s="191" t="s">
        <v>249</v>
      </c>
    </row>
    <row r="175" spans="1:47" s="2" customFormat="1" ht="11.25">
      <c r="A175" s="31"/>
      <c r="B175" s="32"/>
      <c r="C175" s="33"/>
      <c r="D175" s="193" t="s">
        <v>113</v>
      </c>
      <c r="E175" s="33"/>
      <c r="F175" s="194" t="s">
        <v>248</v>
      </c>
      <c r="G175" s="33"/>
      <c r="H175" s="33"/>
      <c r="I175" s="195"/>
      <c r="J175" s="33"/>
      <c r="K175" s="33"/>
      <c r="L175" s="36"/>
      <c r="M175" s="196"/>
      <c r="N175" s="197"/>
      <c r="O175" s="68"/>
      <c r="P175" s="68"/>
      <c r="Q175" s="68"/>
      <c r="R175" s="68"/>
      <c r="S175" s="68"/>
      <c r="T175" s="69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4" t="s">
        <v>113</v>
      </c>
      <c r="AU175" s="14" t="s">
        <v>81</v>
      </c>
    </row>
    <row r="176" spans="1:65" s="2" customFormat="1" ht="14.45" customHeight="1">
      <c r="A176" s="31"/>
      <c r="B176" s="32"/>
      <c r="C176" s="179" t="s">
        <v>250</v>
      </c>
      <c r="D176" s="179" t="s">
        <v>107</v>
      </c>
      <c r="E176" s="180" t="s">
        <v>251</v>
      </c>
      <c r="F176" s="181" t="s">
        <v>252</v>
      </c>
      <c r="G176" s="182" t="s">
        <v>110</v>
      </c>
      <c r="H176" s="183">
        <v>1</v>
      </c>
      <c r="I176" s="184"/>
      <c r="J176" s="185">
        <f>ROUND(I176*H176,2)</f>
        <v>0</v>
      </c>
      <c r="K176" s="186"/>
      <c r="L176" s="36"/>
      <c r="M176" s="187" t="s">
        <v>1</v>
      </c>
      <c r="N176" s="188" t="s">
        <v>39</v>
      </c>
      <c r="O176" s="68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1" t="s">
        <v>111</v>
      </c>
      <c r="AT176" s="191" t="s">
        <v>107</v>
      </c>
      <c r="AU176" s="191" t="s">
        <v>81</v>
      </c>
      <c r="AY176" s="14" t="s">
        <v>104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4" t="s">
        <v>79</v>
      </c>
      <c r="BK176" s="192">
        <f>ROUND(I176*H176,2)</f>
        <v>0</v>
      </c>
      <c r="BL176" s="14" t="s">
        <v>111</v>
      </c>
      <c r="BM176" s="191" t="s">
        <v>253</v>
      </c>
    </row>
    <row r="177" spans="1:47" s="2" customFormat="1" ht="29.25">
      <c r="A177" s="31"/>
      <c r="B177" s="32"/>
      <c r="C177" s="33"/>
      <c r="D177" s="193" t="s">
        <v>113</v>
      </c>
      <c r="E177" s="33"/>
      <c r="F177" s="194" t="s">
        <v>254</v>
      </c>
      <c r="G177" s="33"/>
      <c r="H177" s="33"/>
      <c r="I177" s="195"/>
      <c r="J177" s="33"/>
      <c r="K177" s="33"/>
      <c r="L177" s="36"/>
      <c r="M177" s="196"/>
      <c r="N177" s="197"/>
      <c r="O177" s="68"/>
      <c r="P177" s="68"/>
      <c r="Q177" s="68"/>
      <c r="R177" s="68"/>
      <c r="S177" s="68"/>
      <c r="T177" s="69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4" t="s">
        <v>113</v>
      </c>
      <c r="AU177" s="14" t="s">
        <v>81</v>
      </c>
    </row>
    <row r="178" spans="1:65" s="2" customFormat="1" ht="14.45" customHeight="1">
      <c r="A178" s="31"/>
      <c r="B178" s="32"/>
      <c r="C178" s="179" t="s">
        <v>255</v>
      </c>
      <c r="D178" s="179" t="s">
        <v>107</v>
      </c>
      <c r="E178" s="180" t="s">
        <v>256</v>
      </c>
      <c r="F178" s="181" t="s">
        <v>257</v>
      </c>
      <c r="G178" s="182" t="s">
        <v>110</v>
      </c>
      <c r="H178" s="183">
        <v>1</v>
      </c>
      <c r="I178" s="184"/>
      <c r="J178" s="185">
        <f>ROUND(I178*H178,2)</f>
        <v>0</v>
      </c>
      <c r="K178" s="186"/>
      <c r="L178" s="36"/>
      <c r="M178" s="187" t="s">
        <v>1</v>
      </c>
      <c r="N178" s="188" t="s">
        <v>39</v>
      </c>
      <c r="O178" s="68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1" t="s">
        <v>111</v>
      </c>
      <c r="AT178" s="191" t="s">
        <v>107</v>
      </c>
      <c r="AU178" s="191" t="s">
        <v>81</v>
      </c>
      <c r="AY178" s="14" t="s">
        <v>104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4" t="s">
        <v>79</v>
      </c>
      <c r="BK178" s="192">
        <f>ROUND(I178*H178,2)</f>
        <v>0</v>
      </c>
      <c r="BL178" s="14" t="s">
        <v>111</v>
      </c>
      <c r="BM178" s="191" t="s">
        <v>258</v>
      </c>
    </row>
    <row r="179" spans="1:47" s="2" customFormat="1" ht="19.5">
      <c r="A179" s="31"/>
      <c r="B179" s="32"/>
      <c r="C179" s="33"/>
      <c r="D179" s="193" t="s">
        <v>113</v>
      </c>
      <c r="E179" s="33"/>
      <c r="F179" s="194" t="s">
        <v>259</v>
      </c>
      <c r="G179" s="33"/>
      <c r="H179" s="33"/>
      <c r="I179" s="195"/>
      <c r="J179" s="33"/>
      <c r="K179" s="33"/>
      <c r="L179" s="36"/>
      <c r="M179" s="196"/>
      <c r="N179" s="197"/>
      <c r="O179" s="68"/>
      <c r="P179" s="68"/>
      <c r="Q179" s="68"/>
      <c r="R179" s="68"/>
      <c r="S179" s="68"/>
      <c r="T179" s="69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4" t="s">
        <v>113</v>
      </c>
      <c r="AU179" s="14" t="s">
        <v>81</v>
      </c>
    </row>
    <row r="180" spans="1:65" s="2" customFormat="1" ht="14.45" customHeight="1">
      <c r="A180" s="31"/>
      <c r="B180" s="32"/>
      <c r="C180" s="179" t="s">
        <v>125</v>
      </c>
      <c r="D180" s="179" t="s">
        <v>107</v>
      </c>
      <c r="E180" s="180" t="s">
        <v>260</v>
      </c>
      <c r="F180" s="181" t="s">
        <v>261</v>
      </c>
      <c r="G180" s="182" t="s">
        <v>167</v>
      </c>
      <c r="H180" s="183">
        <v>1</v>
      </c>
      <c r="I180" s="184"/>
      <c r="J180" s="185">
        <f>ROUND(I180*H180,2)</f>
        <v>0</v>
      </c>
      <c r="K180" s="186"/>
      <c r="L180" s="36"/>
      <c r="M180" s="187" t="s">
        <v>1</v>
      </c>
      <c r="N180" s="188" t="s">
        <v>39</v>
      </c>
      <c r="O180" s="68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1" t="s">
        <v>111</v>
      </c>
      <c r="AT180" s="191" t="s">
        <v>107</v>
      </c>
      <c r="AU180" s="191" t="s">
        <v>81</v>
      </c>
      <c r="AY180" s="14" t="s">
        <v>104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4" t="s">
        <v>79</v>
      </c>
      <c r="BK180" s="192">
        <f>ROUND(I180*H180,2)</f>
        <v>0</v>
      </c>
      <c r="BL180" s="14" t="s">
        <v>111</v>
      </c>
      <c r="BM180" s="191" t="s">
        <v>262</v>
      </c>
    </row>
    <row r="181" spans="1:47" s="2" customFormat="1" ht="29.25">
      <c r="A181" s="31"/>
      <c r="B181" s="32"/>
      <c r="C181" s="33"/>
      <c r="D181" s="193" t="s">
        <v>113</v>
      </c>
      <c r="E181" s="33"/>
      <c r="F181" s="194" t="s">
        <v>263</v>
      </c>
      <c r="G181" s="33"/>
      <c r="H181" s="33"/>
      <c r="I181" s="195"/>
      <c r="J181" s="33"/>
      <c r="K181" s="33"/>
      <c r="L181" s="36"/>
      <c r="M181" s="196"/>
      <c r="N181" s="197"/>
      <c r="O181" s="68"/>
      <c r="P181" s="68"/>
      <c r="Q181" s="68"/>
      <c r="R181" s="68"/>
      <c r="S181" s="68"/>
      <c r="T181" s="69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4" t="s">
        <v>113</v>
      </c>
      <c r="AU181" s="14" t="s">
        <v>81</v>
      </c>
    </row>
    <row r="182" spans="1:65" s="2" customFormat="1" ht="24.2" customHeight="1">
      <c r="A182" s="31"/>
      <c r="B182" s="32"/>
      <c r="C182" s="179" t="s">
        <v>264</v>
      </c>
      <c r="D182" s="179" t="s">
        <v>107</v>
      </c>
      <c r="E182" s="180" t="s">
        <v>265</v>
      </c>
      <c r="F182" s="181" t="s">
        <v>266</v>
      </c>
      <c r="G182" s="182" t="s">
        <v>162</v>
      </c>
      <c r="H182" s="183">
        <v>15</v>
      </c>
      <c r="I182" s="184"/>
      <c r="J182" s="185">
        <f>ROUND(I182*H182,2)</f>
        <v>0</v>
      </c>
      <c r="K182" s="186"/>
      <c r="L182" s="36"/>
      <c r="M182" s="187" t="s">
        <v>1</v>
      </c>
      <c r="N182" s="188" t="s">
        <v>39</v>
      </c>
      <c r="O182" s="68"/>
      <c r="P182" s="189">
        <f>O182*H182</f>
        <v>0</v>
      </c>
      <c r="Q182" s="189">
        <v>0.01081</v>
      </c>
      <c r="R182" s="189">
        <f>Q182*H182</f>
        <v>0.16215000000000002</v>
      </c>
      <c r="S182" s="189">
        <v>0</v>
      </c>
      <c r="T182" s="190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1" t="s">
        <v>111</v>
      </c>
      <c r="AT182" s="191" t="s">
        <v>107</v>
      </c>
      <c r="AU182" s="191" t="s">
        <v>81</v>
      </c>
      <c r="AY182" s="14" t="s">
        <v>104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4" t="s">
        <v>79</v>
      </c>
      <c r="BK182" s="192">
        <f>ROUND(I182*H182,2)</f>
        <v>0</v>
      </c>
      <c r="BL182" s="14" t="s">
        <v>111</v>
      </c>
      <c r="BM182" s="191" t="s">
        <v>267</v>
      </c>
    </row>
    <row r="183" spans="1:47" s="2" customFormat="1" ht="19.5">
      <c r="A183" s="31"/>
      <c r="B183" s="32"/>
      <c r="C183" s="33"/>
      <c r="D183" s="193" t="s">
        <v>113</v>
      </c>
      <c r="E183" s="33"/>
      <c r="F183" s="194" t="s">
        <v>268</v>
      </c>
      <c r="G183" s="33"/>
      <c r="H183" s="33"/>
      <c r="I183" s="195"/>
      <c r="J183" s="33"/>
      <c r="K183" s="33"/>
      <c r="L183" s="36"/>
      <c r="M183" s="196"/>
      <c r="N183" s="197"/>
      <c r="O183" s="68"/>
      <c r="P183" s="68"/>
      <c r="Q183" s="68"/>
      <c r="R183" s="68"/>
      <c r="S183" s="68"/>
      <c r="T183" s="69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4" t="s">
        <v>113</v>
      </c>
      <c r="AU183" s="14" t="s">
        <v>81</v>
      </c>
    </row>
    <row r="184" spans="1:47" s="2" customFormat="1" ht="58.5">
      <c r="A184" s="31"/>
      <c r="B184" s="32"/>
      <c r="C184" s="33"/>
      <c r="D184" s="193" t="s">
        <v>115</v>
      </c>
      <c r="E184" s="33"/>
      <c r="F184" s="198" t="s">
        <v>269</v>
      </c>
      <c r="G184" s="33"/>
      <c r="H184" s="33"/>
      <c r="I184" s="195"/>
      <c r="J184" s="33"/>
      <c r="K184" s="33"/>
      <c r="L184" s="36"/>
      <c r="M184" s="196"/>
      <c r="N184" s="197"/>
      <c r="O184" s="68"/>
      <c r="P184" s="68"/>
      <c r="Q184" s="68"/>
      <c r="R184" s="68"/>
      <c r="S184" s="68"/>
      <c r="T184" s="69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4" t="s">
        <v>115</v>
      </c>
      <c r="AU184" s="14" t="s">
        <v>81</v>
      </c>
    </row>
    <row r="185" spans="1:65" s="2" customFormat="1" ht="24.2" customHeight="1">
      <c r="A185" s="31"/>
      <c r="B185" s="32"/>
      <c r="C185" s="179" t="s">
        <v>270</v>
      </c>
      <c r="D185" s="179" t="s">
        <v>107</v>
      </c>
      <c r="E185" s="180" t="s">
        <v>271</v>
      </c>
      <c r="F185" s="181" t="s">
        <v>272</v>
      </c>
      <c r="G185" s="182" t="s">
        <v>162</v>
      </c>
      <c r="H185" s="183">
        <v>12</v>
      </c>
      <c r="I185" s="184"/>
      <c r="J185" s="185">
        <f>ROUND(I185*H185,2)</f>
        <v>0</v>
      </c>
      <c r="K185" s="186"/>
      <c r="L185" s="36"/>
      <c r="M185" s="187" t="s">
        <v>1</v>
      </c>
      <c r="N185" s="188" t="s">
        <v>39</v>
      </c>
      <c r="O185" s="68"/>
      <c r="P185" s="189">
        <f>O185*H185</f>
        <v>0</v>
      </c>
      <c r="Q185" s="189">
        <v>0.01858</v>
      </c>
      <c r="R185" s="189">
        <f>Q185*H185</f>
        <v>0.22296</v>
      </c>
      <c r="S185" s="189">
        <v>0</v>
      </c>
      <c r="T185" s="190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1" t="s">
        <v>111</v>
      </c>
      <c r="AT185" s="191" t="s">
        <v>107</v>
      </c>
      <c r="AU185" s="191" t="s">
        <v>81</v>
      </c>
      <c r="AY185" s="14" t="s">
        <v>104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4" t="s">
        <v>79</v>
      </c>
      <c r="BK185" s="192">
        <f>ROUND(I185*H185,2)</f>
        <v>0</v>
      </c>
      <c r="BL185" s="14" t="s">
        <v>111</v>
      </c>
      <c r="BM185" s="191" t="s">
        <v>273</v>
      </c>
    </row>
    <row r="186" spans="1:47" s="2" customFormat="1" ht="19.5">
      <c r="A186" s="31"/>
      <c r="B186" s="32"/>
      <c r="C186" s="33"/>
      <c r="D186" s="193" t="s">
        <v>113</v>
      </c>
      <c r="E186" s="33"/>
      <c r="F186" s="194" t="s">
        <v>274</v>
      </c>
      <c r="G186" s="33"/>
      <c r="H186" s="33"/>
      <c r="I186" s="195"/>
      <c r="J186" s="33"/>
      <c r="K186" s="33"/>
      <c r="L186" s="36"/>
      <c r="M186" s="196"/>
      <c r="N186" s="197"/>
      <c r="O186" s="68"/>
      <c r="P186" s="68"/>
      <c r="Q186" s="68"/>
      <c r="R186" s="68"/>
      <c r="S186" s="68"/>
      <c r="T186" s="69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4" t="s">
        <v>113</v>
      </c>
      <c r="AU186" s="14" t="s">
        <v>81</v>
      </c>
    </row>
    <row r="187" spans="1:47" s="2" customFormat="1" ht="58.5">
      <c r="A187" s="31"/>
      <c r="B187" s="32"/>
      <c r="C187" s="33"/>
      <c r="D187" s="193" t="s">
        <v>115</v>
      </c>
      <c r="E187" s="33"/>
      <c r="F187" s="198" t="s">
        <v>269</v>
      </c>
      <c r="G187" s="33"/>
      <c r="H187" s="33"/>
      <c r="I187" s="195"/>
      <c r="J187" s="33"/>
      <c r="K187" s="33"/>
      <c r="L187" s="36"/>
      <c r="M187" s="196"/>
      <c r="N187" s="197"/>
      <c r="O187" s="68"/>
      <c r="P187" s="68"/>
      <c r="Q187" s="68"/>
      <c r="R187" s="68"/>
      <c r="S187" s="68"/>
      <c r="T187" s="69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T187" s="14" t="s">
        <v>115</v>
      </c>
      <c r="AU187" s="14" t="s">
        <v>81</v>
      </c>
    </row>
    <row r="188" spans="1:65" s="2" customFormat="1" ht="14.45" customHeight="1">
      <c r="A188" s="31"/>
      <c r="B188" s="32"/>
      <c r="C188" s="179" t="s">
        <v>275</v>
      </c>
      <c r="D188" s="179" t="s">
        <v>107</v>
      </c>
      <c r="E188" s="180" t="s">
        <v>276</v>
      </c>
      <c r="F188" s="181" t="s">
        <v>277</v>
      </c>
      <c r="G188" s="182" t="s">
        <v>278</v>
      </c>
      <c r="H188" s="183">
        <v>5</v>
      </c>
      <c r="I188" s="184"/>
      <c r="J188" s="185">
        <f>ROUND(I188*H188,2)</f>
        <v>0</v>
      </c>
      <c r="K188" s="186"/>
      <c r="L188" s="36"/>
      <c r="M188" s="187" t="s">
        <v>1</v>
      </c>
      <c r="N188" s="188" t="s">
        <v>39</v>
      </c>
      <c r="O188" s="68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1" t="s">
        <v>111</v>
      </c>
      <c r="AT188" s="191" t="s">
        <v>107</v>
      </c>
      <c r="AU188" s="191" t="s">
        <v>81</v>
      </c>
      <c r="AY188" s="14" t="s">
        <v>104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4" t="s">
        <v>79</v>
      </c>
      <c r="BK188" s="192">
        <f>ROUND(I188*H188,2)</f>
        <v>0</v>
      </c>
      <c r="BL188" s="14" t="s">
        <v>111</v>
      </c>
      <c r="BM188" s="191" t="s">
        <v>279</v>
      </c>
    </row>
    <row r="189" spans="1:47" s="2" customFormat="1" ht="19.5">
      <c r="A189" s="31"/>
      <c r="B189" s="32"/>
      <c r="C189" s="33"/>
      <c r="D189" s="193" t="s">
        <v>113</v>
      </c>
      <c r="E189" s="33"/>
      <c r="F189" s="194" t="s">
        <v>280</v>
      </c>
      <c r="G189" s="33"/>
      <c r="H189" s="33"/>
      <c r="I189" s="195"/>
      <c r="J189" s="33"/>
      <c r="K189" s="33"/>
      <c r="L189" s="36"/>
      <c r="M189" s="196"/>
      <c r="N189" s="197"/>
      <c r="O189" s="68"/>
      <c r="P189" s="68"/>
      <c r="Q189" s="68"/>
      <c r="R189" s="68"/>
      <c r="S189" s="68"/>
      <c r="T189" s="69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T189" s="14" t="s">
        <v>113</v>
      </c>
      <c r="AU189" s="14" t="s">
        <v>81</v>
      </c>
    </row>
    <row r="190" spans="1:65" s="2" customFormat="1" ht="14.45" customHeight="1">
      <c r="A190" s="31"/>
      <c r="B190" s="32"/>
      <c r="C190" s="179" t="s">
        <v>281</v>
      </c>
      <c r="D190" s="179" t="s">
        <v>107</v>
      </c>
      <c r="E190" s="180" t="s">
        <v>282</v>
      </c>
      <c r="F190" s="181" t="s">
        <v>283</v>
      </c>
      <c r="G190" s="182" t="s">
        <v>278</v>
      </c>
      <c r="H190" s="183">
        <v>20</v>
      </c>
      <c r="I190" s="184"/>
      <c r="J190" s="185">
        <f>ROUND(I190*H190,2)</f>
        <v>0</v>
      </c>
      <c r="K190" s="186"/>
      <c r="L190" s="36"/>
      <c r="M190" s="187" t="s">
        <v>1</v>
      </c>
      <c r="N190" s="188" t="s">
        <v>39</v>
      </c>
      <c r="O190" s="68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1" t="s">
        <v>111</v>
      </c>
      <c r="AT190" s="191" t="s">
        <v>107</v>
      </c>
      <c r="AU190" s="191" t="s">
        <v>81</v>
      </c>
      <c r="AY190" s="14" t="s">
        <v>104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4" t="s">
        <v>79</v>
      </c>
      <c r="BK190" s="192">
        <f>ROUND(I190*H190,2)</f>
        <v>0</v>
      </c>
      <c r="BL190" s="14" t="s">
        <v>111</v>
      </c>
      <c r="BM190" s="191" t="s">
        <v>284</v>
      </c>
    </row>
    <row r="191" spans="1:47" s="2" customFormat="1" ht="11.25">
      <c r="A191" s="31"/>
      <c r="B191" s="32"/>
      <c r="C191" s="33"/>
      <c r="D191" s="193" t="s">
        <v>113</v>
      </c>
      <c r="E191" s="33"/>
      <c r="F191" s="194" t="s">
        <v>285</v>
      </c>
      <c r="G191" s="33"/>
      <c r="H191" s="33"/>
      <c r="I191" s="195"/>
      <c r="J191" s="33"/>
      <c r="K191" s="33"/>
      <c r="L191" s="36"/>
      <c r="M191" s="196"/>
      <c r="N191" s="197"/>
      <c r="O191" s="68"/>
      <c r="P191" s="68"/>
      <c r="Q191" s="68"/>
      <c r="R191" s="68"/>
      <c r="S191" s="68"/>
      <c r="T191" s="69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T191" s="14" t="s">
        <v>113</v>
      </c>
      <c r="AU191" s="14" t="s">
        <v>81</v>
      </c>
    </row>
    <row r="192" spans="1:65" s="2" customFormat="1" ht="24.2" customHeight="1">
      <c r="A192" s="31"/>
      <c r="B192" s="32"/>
      <c r="C192" s="179" t="s">
        <v>286</v>
      </c>
      <c r="D192" s="179" t="s">
        <v>107</v>
      </c>
      <c r="E192" s="180" t="s">
        <v>287</v>
      </c>
      <c r="F192" s="181" t="s">
        <v>288</v>
      </c>
      <c r="G192" s="182" t="s">
        <v>278</v>
      </c>
      <c r="H192" s="183">
        <v>25</v>
      </c>
      <c r="I192" s="184"/>
      <c r="J192" s="185">
        <f>ROUND(I192*H192,2)</f>
        <v>0</v>
      </c>
      <c r="K192" s="186"/>
      <c r="L192" s="36"/>
      <c r="M192" s="187" t="s">
        <v>1</v>
      </c>
      <c r="N192" s="188" t="s">
        <v>39</v>
      </c>
      <c r="O192" s="68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1" t="s">
        <v>111</v>
      </c>
      <c r="AT192" s="191" t="s">
        <v>107</v>
      </c>
      <c r="AU192" s="191" t="s">
        <v>81</v>
      </c>
      <c r="AY192" s="14" t="s">
        <v>104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4" t="s">
        <v>79</v>
      </c>
      <c r="BK192" s="192">
        <f>ROUND(I192*H192,2)</f>
        <v>0</v>
      </c>
      <c r="BL192" s="14" t="s">
        <v>111</v>
      </c>
      <c r="BM192" s="191" t="s">
        <v>289</v>
      </c>
    </row>
    <row r="193" spans="1:47" s="2" customFormat="1" ht="11.25">
      <c r="A193" s="31"/>
      <c r="B193" s="32"/>
      <c r="C193" s="33"/>
      <c r="D193" s="193" t="s">
        <v>113</v>
      </c>
      <c r="E193" s="33"/>
      <c r="F193" s="194" t="s">
        <v>288</v>
      </c>
      <c r="G193" s="33"/>
      <c r="H193" s="33"/>
      <c r="I193" s="195"/>
      <c r="J193" s="33"/>
      <c r="K193" s="33"/>
      <c r="L193" s="36"/>
      <c r="M193" s="196"/>
      <c r="N193" s="197"/>
      <c r="O193" s="68"/>
      <c r="P193" s="68"/>
      <c r="Q193" s="68"/>
      <c r="R193" s="68"/>
      <c r="S193" s="68"/>
      <c r="T193" s="69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4" t="s">
        <v>113</v>
      </c>
      <c r="AU193" s="14" t="s">
        <v>81</v>
      </c>
    </row>
    <row r="194" spans="1:65" s="2" customFormat="1" ht="14.45" customHeight="1">
      <c r="A194" s="31"/>
      <c r="B194" s="32"/>
      <c r="C194" s="179" t="s">
        <v>290</v>
      </c>
      <c r="D194" s="179" t="s">
        <v>107</v>
      </c>
      <c r="E194" s="180" t="s">
        <v>291</v>
      </c>
      <c r="F194" s="181" t="s">
        <v>292</v>
      </c>
      <c r="G194" s="182" t="s">
        <v>110</v>
      </c>
      <c r="H194" s="183">
        <v>3</v>
      </c>
      <c r="I194" s="184"/>
      <c r="J194" s="185">
        <f>ROUND(I194*H194,2)</f>
        <v>0</v>
      </c>
      <c r="K194" s="186"/>
      <c r="L194" s="36"/>
      <c r="M194" s="187" t="s">
        <v>1</v>
      </c>
      <c r="N194" s="188" t="s">
        <v>39</v>
      </c>
      <c r="O194" s="68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1" t="s">
        <v>111</v>
      </c>
      <c r="AT194" s="191" t="s">
        <v>107</v>
      </c>
      <c r="AU194" s="191" t="s">
        <v>81</v>
      </c>
      <c r="AY194" s="14" t="s">
        <v>104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4" t="s">
        <v>79</v>
      </c>
      <c r="BK194" s="192">
        <f>ROUND(I194*H194,2)</f>
        <v>0</v>
      </c>
      <c r="BL194" s="14" t="s">
        <v>111</v>
      </c>
      <c r="BM194" s="191" t="s">
        <v>293</v>
      </c>
    </row>
    <row r="195" spans="1:47" s="2" customFormat="1" ht="19.5">
      <c r="A195" s="31"/>
      <c r="B195" s="32"/>
      <c r="C195" s="33"/>
      <c r="D195" s="193" t="s">
        <v>113</v>
      </c>
      <c r="E195" s="33"/>
      <c r="F195" s="194" t="s">
        <v>294</v>
      </c>
      <c r="G195" s="33"/>
      <c r="H195" s="33"/>
      <c r="I195" s="195"/>
      <c r="J195" s="33"/>
      <c r="K195" s="33"/>
      <c r="L195" s="36"/>
      <c r="M195" s="196"/>
      <c r="N195" s="197"/>
      <c r="O195" s="68"/>
      <c r="P195" s="68"/>
      <c r="Q195" s="68"/>
      <c r="R195" s="68"/>
      <c r="S195" s="68"/>
      <c r="T195" s="69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4" t="s">
        <v>113</v>
      </c>
      <c r="AU195" s="14" t="s">
        <v>81</v>
      </c>
    </row>
    <row r="196" spans="1:65" s="2" customFormat="1" ht="14.45" customHeight="1">
      <c r="A196" s="31"/>
      <c r="B196" s="32"/>
      <c r="C196" s="179" t="s">
        <v>295</v>
      </c>
      <c r="D196" s="179" t="s">
        <v>107</v>
      </c>
      <c r="E196" s="180" t="s">
        <v>296</v>
      </c>
      <c r="F196" s="181" t="s">
        <v>297</v>
      </c>
      <c r="G196" s="182" t="s">
        <v>110</v>
      </c>
      <c r="H196" s="183">
        <v>3</v>
      </c>
      <c r="I196" s="184"/>
      <c r="J196" s="185">
        <f>ROUND(I196*H196,2)</f>
        <v>0</v>
      </c>
      <c r="K196" s="186"/>
      <c r="L196" s="36"/>
      <c r="M196" s="187" t="s">
        <v>1</v>
      </c>
      <c r="N196" s="188" t="s">
        <v>39</v>
      </c>
      <c r="O196" s="68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1" t="s">
        <v>111</v>
      </c>
      <c r="AT196" s="191" t="s">
        <v>107</v>
      </c>
      <c r="AU196" s="191" t="s">
        <v>81</v>
      </c>
      <c r="AY196" s="14" t="s">
        <v>104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4" t="s">
        <v>79</v>
      </c>
      <c r="BK196" s="192">
        <f>ROUND(I196*H196,2)</f>
        <v>0</v>
      </c>
      <c r="BL196" s="14" t="s">
        <v>111</v>
      </c>
      <c r="BM196" s="191" t="s">
        <v>298</v>
      </c>
    </row>
    <row r="197" spans="1:47" s="2" customFormat="1" ht="19.5">
      <c r="A197" s="31"/>
      <c r="B197" s="32"/>
      <c r="C197" s="33"/>
      <c r="D197" s="193" t="s">
        <v>113</v>
      </c>
      <c r="E197" s="33"/>
      <c r="F197" s="194" t="s">
        <v>299</v>
      </c>
      <c r="G197" s="33"/>
      <c r="H197" s="33"/>
      <c r="I197" s="195"/>
      <c r="J197" s="33"/>
      <c r="K197" s="33"/>
      <c r="L197" s="36"/>
      <c r="M197" s="196"/>
      <c r="N197" s="197"/>
      <c r="O197" s="68"/>
      <c r="P197" s="68"/>
      <c r="Q197" s="68"/>
      <c r="R197" s="68"/>
      <c r="S197" s="68"/>
      <c r="T197" s="69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4" t="s">
        <v>113</v>
      </c>
      <c r="AU197" s="14" t="s">
        <v>81</v>
      </c>
    </row>
    <row r="198" spans="1:65" s="2" customFormat="1" ht="14.45" customHeight="1">
      <c r="A198" s="31"/>
      <c r="B198" s="32"/>
      <c r="C198" s="179" t="s">
        <v>300</v>
      </c>
      <c r="D198" s="179" t="s">
        <v>107</v>
      </c>
      <c r="E198" s="180" t="s">
        <v>301</v>
      </c>
      <c r="F198" s="181" t="s">
        <v>302</v>
      </c>
      <c r="G198" s="182" t="s">
        <v>110</v>
      </c>
      <c r="H198" s="183">
        <v>1</v>
      </c>
      <c r="I198" s="184"/>
      <c r="J198" s="185">
        <f>ROUND(I198*H198,2)</f>
        <v>0</v>
      </c>
      <c r="K198" s="186"/>
      <c r="L198" s="36"/>
      <c r="M198" s="187" t="s">
        <v>1</v>
      </c>
      <c r="N198" s="188" t="s">
        <v>39</v>
      </c>
      <c r="O198" s="68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1" t="s">
        <v>111</v>
      </c>
      <c r="AT198" s="191" t="s">
        <v>107</v>
      </c>
      <c r="AU198" s="191" t="s">
        <v>81</v>
      </c>
      <c r="AY198" s="14" t="s">
        <v>104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4" t="s">
        <v>79</v>
      </c>
      <c r="BK198" s="192">
        <f>ROUND(I198*H198,2)</f>
        <v>0</v>
      </c>
      <c r="BL198" s="14" t="s">
        <v>111</v>
      </c>
      <c r="BM198" s="191" t="s">
        <v>303</v>
      </c>
    </row>
    <row r="199" spans="1:47" s="2" customFormat="1" ht="19.5">
      <c r="A199" s="31"/>
      <c r="B199" s="32"/>
      <c r="C199" s="33"/>
      <c r="D199" s="193" t="s">
        <v>113</v>
      </c>
      <c r="E199" s="33"/>
      <c r="F199" s="194" t="s">
        <v>304</v>
      </c>
      <c r="G199" s="33"/>
      <c r="H199" s="33"/>
      <c r="I199" s="195"/>
      <c r="J199" s="33"/>
      <c r="K199" s="33"/>
      <c r="L199" s="36"/>
      <c r="M199" s="196"/>
      <c r="N199" s="197"/>
      <c r="O199" s="68"/>
      <c r="P199" s="68"/>
      <c r="Q199" s="68"/>
      <c r="R199" s="68"/>
      <c r="S199" s="68"/>
      <c r="T199" s="69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4" t="s">
        <v>113</v>
      </c>
      <c r="AU199" s="14" t="s">
        <v>81</v>
      </c>
    </row>
    <row r="200" spans="1:65" s="2" customFormat="1" ht="14.45" customHeight="1">
      <c r="A200" s="31"/>
      <c r="B200" s="32"/>
      <c r="C200" s="179" t="s">
        <v>305</v>
      </c>
      <c r="D200" s="179" t="s">
        <v>107</v>
      </c>
      <c r="E200" s="180" t="s">
        <v>306</v>
      </c>
      <c r="F200" s="181" t="s">
        <v>307</v>
      </c>
      <c r="G200" s="182" t="s">
        <v>167</v>
      </c>
      <c r="H200" s="183">
        <v>1</v>
      </c>
      <c r="I200" s="184"/>
      <c r="J200" s="185">
        <f>ROUND(I200*H200,2)</f>
        <v>0</v>
      </c>
      <c r="K200" s="186"/>
      <c r="L200" s="36"/>
      <c r="M200" s="187" t="s">
        <v>1</v>
      </c>
      <c r="N200" s="188" t="s">
        <v>39</v>
      </c>
      <c r="O200" s="68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1" t="s">
        <v>111</v>
      </c>
      <c r="AT200" s="191" t="s">
        <v>107</v>
      </c>
      <c r="AU200" s="191" t="s">
        <v>81</v>
      </c>
      <c r="AY200" s="14" t="s">
        <v>104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4" t="s">
        <v>79</v>
      </c>
      <c r="BK200" s="192">
        <f>ROUND(I200*H200,2)</f>
        <v>0</v>
      </c>
      <c r="BL200" s="14" t="s">
        <v>111</v>
      </c>
      <c r="BM200" s="191" t="s">
        <v>308</v>
      </c>
    </row>
    <row r="201" spans="1:47" s="2" customFormat="1" ht="19.5">
      <c r="A201" s="31"/>
      <c r="B201" s="32"/>
      <c r="C201" s="33"/>
      <c r="D201" s="193" t="s">
        <v>113</v>
      </c>
      <c r="E201" s="33"/>
      <c r="F201" s="194" t="s">
        <v>309</v>
      </c>
      <c r="G201" s="33"/>
      <c r="H201" s="33"/>
      <c r="I201" s="195"/>
      <c r="J201" s="33"/>
      <c r="K201" s="33"/>
      <c r="L201" s="36"/>
      <c r="M201" s="196"/>
      <c r="N201" s="197"/>
      <c r="O201" s="68"/>
      <c r="P201" s="68"/>
      <c r="Q201" s="68"/>
      <c r="R201" s="68"/>
      <c r="S201" s="68"/>
      <c r="T201" s="69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4" t="s">
        <v>113</v>
      </c>
      <c r="AU201" s="14" t="s">
        <v>81</v>
      </c>
    </row>
    <row r="202" spans="1:65" s="2" customFormat="1" ht="14.45" customHeight="1">
      <c r="A202" s="31"/>
      <c r="B202" s="32"/>
      <c r="C202" s="179" t="s">
        <v>310</v>
      </c>
      <c r="D202" s="179" t="s">
        <v>107</v>
      </c>
      <c r="E202" s="180" t="s">
        <v>311</v>
      </c>
      <c r="F202" s="181" t="s">
        <v>312</v>
      </c>
      <c r="G202" s="182" t="s">
        <v>313</v>
      </c>
      <c r="H202" s="183">
        <v>100</v>
      </c>
      <c r="I202" s="184"/>
      <c r="J202" s="185">
        <f>ROUND(I202*H202,2)</f>
        <v>0</v>
      </c>
      <c r="K202" s="186"/>
      <c r="L202" s="36"/>
      <c r="M202" s="187" t="s">
        <v>1</v>
      </c>
      <c r="N202" s="188" t="s">
        <v>39</v>
      </c>
      <c r="O202" s="68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1" t="s">
        <v>111</v>
      </c>
      <c r="AT202" s="191" t="s">
        <v>107</v>
      </c>
      <c r="AU202" s="191" t="s">
        <v>81</v>
      </c>
      <c r="AY202" s="14" t="s">
        <v>104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4" t="s">
        <v>79</v>
      </c>
      <c r="BK202" s="192">
        <f>ROUND(I202*H202,2)</f>
        <v>0</v>
      </c>
      <c r="BL202" s="14" t="s">
        <v>111</v>
      </c>
      <c r="BM202" s="191" t="s">
        <v>314</v>
      </c>
    </row>
    <row r="203" spans="1:47" s="2" customFormat="1" ht="11.25">
      <c r="A203" s="31"/>
      <c r="B203" s="32"/>
      <c r="C203" s="33"/>
      <c r="D203" s="193" t="s">
        <v>113</v>
      </c>
      <c r="E203" s="33"/>
      <c r="F203" s="194" t="s">
        <v>312</v>
      </c>
      <c r="G203" s="33"/>
      <c r="H203" s="33"/>
      <c r="I203" s="195"/>
      <c r="J203" s="33"/>
      <c r="K203" s="33"/>
      <c r="L203" s="36"/>
      <c r="M203" s="196"/>
      <c r="N203" s="197"/>
      <c r="O203" s="68"/>
      <c r="P203" s="68"/>
      <c r="Q203" s="68"/>
      <c r="R203" s="68"/>
      <c r="S203" s="68"/>
      <c r="T203" s="69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T203" s="14" t="s">
        <v>113</v>
      </c>
      <c r="AU203" s="14" t="s">
        <v>81</v>
      </c>
    </row>
    <row r="204" spans="1:65" s="2" customFormat="1" ht="24.2" customHeight="1">
      <c r="A204" s="31"/>
      <c r="B204" s="32"/>
      <c r="C204" s="179" t="s">
        <v>315</v>
      </c>
      <c r="D204" s="179" t="s">
        <v>107</v>
      </c>
      <c r="E204" s="180" t="s">
        <v>316</v>
      </c>
      <c r="F204" s="181" t="s">
        <v>317</v>
      </c>
      <c r="G204" s="182" t="s">
        <v>318</v>
      </c>
      <c r="H204" s="183">
        <v>20</v>
      </c>
      <c r="I204" s="184"/>
      <c r="J204" s="185">
        <f>ROUND(I204*H204,2)</f>
        <v>0</v>
      </c>
      <c r="K204" s="186"/>
      <c r="L204" s="36"/>
      <c r="M204" s="187" t="s">
        <v>1</v>
      </c>
      <c r="N204" s="188" t="s">
        <v>39</v>
      </c>
      <c r="O204" s="68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1" t="s">
        <v>111</v>
      </c>
      <c r="AT204" s="191" t="s">
        <v>107</v>
      </c>
      <c r="AU204" s="191" t="s">
        <v>81</v>
      </c>
      <c r="AY204" s="14" t="s">
        <v>104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4" t="s">
        <v>79</v>
      </c>
      <c r="BK204" s="192">
        <f>ROUND(I204*H204,2)</f>
        <v>0</v>
      </c>
      <c r="BL204" s="14" t="s">
        <v>111</v>
      </c>
      <c r="BM204" s="191" t="s">
        <v>319</v>
      </c>
    </row>
    <row r="205" spans="1:47" s="2" customFormat="1" ht="19.5">
      <c r="A205" s="31"/>
      <c r="B205" s="32"/>
      <c r="C205" s="33"/>
      <c r="D205" s="193" t="s">
        <v>113</v>
      </c>
      <c r="E205" s="33"/>
      <c r="F205" s="194" t="s">
        <v>320</v>
      </c>
      <c r="G205" s="33"/>
      <c r="H205" s="33"/>
      <c r="I205" s="195"/>
      <c r="J205" s="33"/>
      <c r="K205" s="33"/>
      <c r="L205" s="36"/>
      <c r="M205" s="196"/>
      <c r="N205" s="197"/>
      <c r="O205" s="68"/>
      <c r="P205" s="68"/>
      <c r="Q205" s="68"/>
      <c r="R205" s="68"/>
      <c r="S205" s="68"/>
      <c r="T205" s="69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T205" s="14" t="s">
        <v>113</v>
      </c>
      <c r="AU205" s="14" t="s">
        <v>81</v>
      </c>
    </row>
    <row r="206" spans="1:65" s="2" customFormat="1" ht="24.2" customHeight="1">
      <c r="A206" s="31"/>
      <c r="B206" s="32"/>
      <c r="C206" s="179" t="s">
        <v>321</v>
      </c>
      <c r="D206" s="179" t="s">
        <v>107</v>
      </c>
      <c r="E206" s="180" t="s">
        <v>322</v>
      </c>
      <c r="F206" s="181" t="s">
        <v>323</v>
      </c>
      <c r="G206" s="182" t="s">
        <v>318</v>
      </c>
      <c r="H206" s="183">
        <v>20</v>
      </c>
      <c r="I206" s="184"/>
      <c r="J206" s="185">
        <f>ROUND(I206*H206,2)</f>
        <v>0</v>
      </c>
      <c r="K206" s="186"/>
      <c r="L206" s="36"/>
      <c r="M206" s="187" t="s">
        <v>1</v>
      </c>
      <c r="N206" s="188" t="s">
        <v>39</v>
      </c>
      <c r="O206" s="68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1" t="s">
        <v>111</v>
      </c>
      <c r="AT206" s="191" t="s">
        <v>107</v>
      </c>
      <c r="AU206" s="191" t="s">
        <v>81</v>
      </c>
      <c r="AY206" s="14" t="s">
        <v>104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4" t="s">
        <v>79</v>
      </c>
      <c r="BK206" s="192">
        <f>ROUND(I206*H206,2)</f>
        <v>0</v>
      </c>
      <c r="BL206" s="14" t="s">
        <v>111</v>
      </c>
      <c r="BM206" s="191" t="s">
        <v>324</v>
      </c>
    </row>
    <row r="207" spans="1:47" s="2" customFormat="1" ht="19.5">
      <c r="A207" s="31"/>
      <c r="B207" s="32"/>
      <c r="C207" s="33"/>
      <c r="D207" s="193" t="s">
        <v>113</v>
      </c>
      <c r="E207" s="33"/>
      <c r="F207" s="194" t="s">
        <v>325</v>
      </c>
      <c r="G207" s="33"/>
      <c r="H207" s="33"/>
      <c r="I207" s="195"/>
      <c r="J207" s="33"/>
      <c r="K207" s="33"/>
      <c r="L207" s="36"/>
      <c r="M207" s="196"/>
      <c r="N207" s="197"/>
      <c r="O207" s="68"/>
      <c r="P207" s="68"/>
      <c r="Q207" s="68"/>
      <c r="R207" s="68"/>
      <c r="S207" s="68"/>
      <c r="T207" s="69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4" t="s">
        <v>113</v>
      </c>
      <c r="AU207" s="14" t="s">
        <v>81</v>
      </c>
    </row>
    <row r="208" spans="1:65" s="2" customFormat="1" ht="14.45" customHeight="1">
      <c r="A208" s="31"/>
      <c r="B208" s="32"/>
      <c r="C208" s="179" t="s">
        <v>326</v>
      </c>
      <c r="D208" s="179" t="s">
        <v>107</v>
      </c>
      <c r="E208" s="180" t="s">
        <v>327</v>
      </c>
      <c r="F208" s="181" t="s">
        <v>328</v>
      </c>
      <c r="G208" s="182" t="s">
        <v>318</v>
      </c>
      <c r="H208" s="183">
        <v>60</v>
      </c>
      <c r="I208" s="184"/>
      <c r="J208" s="185">
        <f>ROUND(I208*H208,2)</f>
        <v>0</v>
      </c>
      <c r="K208" s="186"/>
      <c r="L208" s="36"/>
      <c r="M208" s="187" t="s">
        <v>1</v>
      </c>
      <c r="N208" s="188" t="s">
        <v>39</v>
      </c>
      <c r="O208" s="68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1" t="s">
        <v>111</v>
      </c>
      <c r="AT208" s="191" t="s">
        <v>107</v>
      </c>
      <c r="AU208" s="191" t="s">
        <v>81</v>
      </c>
      <c r="AY208" s="14" t="s">
        <v>104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4" t="s">
        <v>79</v>
      </c>
      <c r="BK208" s="192">
        <f>ROUND(I208*H208,2)</f>
        <v>0</v>
      </c>
      <c r="BL208" s="14" t="s">
        <v>111</v>
      </c>
      <c r="BM208" s="191" t="s">
        <v>329</v>
      </c>
    </row>
    <row r="209" spans="1:47" s="2" customFormat="1" ht="29.25">
      <c r="A209" s="31"/>
      <c r="B209" s="32"/>
      <c r="C209" s="33"/>
      <c r="D209" s="193" t="s">
        <v>113</v>
      </c>
      <c r="E209" s="33"/>
      <c r="F209" s="194" t="s">
        <v>330</v>
      </c>
      <c r="G209" s="33"/>
      <c r="H209" s="33"/>
      <c r="I209" s="195"/>
      <c r="J209" s="33"/>
      <c r="K209" s="33"/>
      <c r="L209" s="36"/>
      <c r="M209" s="196"/>
      <c r="N209" s="197"/>
      <c r="O209" s="68"/>
      <c r="P209" s="68"/>
      <c r="Q209" s="68"/>
      <c r="R209" s="68"/>
      <c r="S209" s="68"/>
      <c r="T209" s="69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T209" s="14" t="s">
        <v>113</v>
      </c>
      <c r="AU209" s="14" t="s">
        <v>81</v>
      </c>
    </row>
    <row r="210" spans="1:65" s="2" customFormat="1" ht="14.45" customHeight="1">
      <c r="A210" s="31"/>
      <c r="B210" s="32"/>
      <c r="C210" s="199" t="s">
        <v>331</v>
      </c>
      <c r="D210" s="199" t="s">
        <v>122</v>
      </c>
      <c r="E210" s="200" t="s">
        <v>332</v>
      </c>
      <c r="F210" s="201" t="s">
        <v>333</v>
      </c>
      <c r="G210" s="202" t="s">
        <v>278</v>
      </c>
      <c r="H210" s="203">
        <v>12</v>
      </c>
      <c r="I210" s="204"/>
      <c r="J210" s="205">
        <f>ROUND(I210*H210,2)</f>
        <v>0</v>
      </c>
      <c r="K210" s="206"/>
      <c r="L210" s="207"/>
      <c r="M210" s="208" t="s">
        <v>1</v>
      </c>
      <c r="N210" s="209" t="s">
        <v>39</v>
      </c>
      <c r="O210" s="68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1" t="s">
        <v>125</v>
      </c>
      <c r="AT210" s="191" t="s">
        <v>122</v>
      </c>
      <c r="AU210" s="191" t="s">
        <v>81</v>
      </c>
      <c r="AY210" s="14" t="s">
        <v>104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4" t="s">
        <v>79</v>
      </c>
      <c r="BK210" s="192">
        <f>ROUND(I210*H210,2)</f>
        <v>0</v>
      </c>
      <c r="BL210" s="14" t="s">
        <v>111</v>
      </c>
      <c r="BM210" s="191" t="s">
        <v>334</v>
      </c>
    </row>
    <row r="211" spans="1:47" s="2" customFormat="1" ht="19.5">
      <c r="A211" s="31"/>
      <c r="B211" s="32"/>
      <c r="C211" s="33"/>
      <c r="D211" s="193" t="s">
        <v>113</v>
      </c>
      <c r="E211" s="33"/>
      <c r="F211" s="194" t="s">
        <v>335</v>
      </c>
      <c r="G211" s="33"/>
      <c r="H211" s="33"/>
      <c r="I211" s="195"/>
      <c r="J211" s="33"/>
      <c r="K211" s="33"/>
      <c r="L211" s="36"/>
      <c r="M211" s="196"/>
      <c r="N211" s="197"/>
      <c r="O211" s="68"/>
      <c r="P211" s="68"/>
      <c r="Q211" s="68"/>
      <c r="R211" s="68"/>
      <c r="S211" s="68"/>
      <c r="T211" s="69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4" t="s">
        <v>113</v>
      </c>
      <c r="AU211" s="14" t="s">
        <v>81</v>
      </c>
    </row>
    <row r="212" spans="1:65" s="2" customFormat="1" ht="24.2" customHeight="1">
      <c r="A212" s="31"/>
      <c r="B212" s="32"/>
      <c r="C212" s="179" t="s">
        <v>336</v>
      </c>
      <c r="D212" s="179" t="s">
        <v>107</v>
      </c>
      <c r="E212" s="180" t="s">
        <v>337</v>
      </c>
      <c r="F212" s="181" t="s">
        <v>338</v>
      </c>
      <c r="G212" s="182" t="s">
        <v>167</v>
      </c>
      <c r="H212" s="183">
        <v>1</v>
      </c>
      <c r="I212" s="184"/>
      <c r="J212" s="185">
        <f>ROUND(I212*H212,2)</f>
        <v>0</v>
      </c>
      <c r="K212" s="186"/>
      <c r="L212" s="36"/>
      <c r="M212" s="187" t="s">
        <v>1</v>
      </c>
      <c r="N212" s="188" t="s">
        <v>39</v>
      </c>
      <c r="O212" s="68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1" t="s">
        <v>111</v>
      </c>
      <c r="AT212" s="191" t="s">
        <v>107</v>
      </c>
      <c r="AU212" s="191" t="s">
        <v>81</v>
      </c>
      <c r="AY212" s="14" t="s">
        <v>104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4" t="s">
        <v>79</v>
      </c>
      <c r="BK212" s="192">
        <f>ROUND(I212*H212,2)</f>
        <v>0</v>
      </c>
      <c r="BL212" s="14" t="s">
        <v>111</v>
      </c>
      <c r="BM212" s="191" t="s">
        <v>339</v>
      </c>
    </row>
    <row r="213" spans="1:47" s="2" customFormat="1" ht="19.5">
      <c r="A213" s="31"/>
      <c r="B213" s="32"/>
      <c r="C213" s="33"/>
      <c r="D213" s="193" t="s">
        <v>113</v>
      </c>
      <c r="E213" s="33"/>
      <c r="F213" s="194" t="s">
        <v>340</v>
      </c>
      <c r="G213" s="33"/>
      <c r="H213" s="33"/>
      <c r="I213" s="195"/>
      <c r="J213" s="33"/>
      <c r="K213" s="33"/>
      <c r="L213" s="36"/>
      <c r="M213" s="196"/>
      <c r="N213" s="197"/>
      <c r="O213" s="68"/>
      <c r="P213" s="68"/>
      <c r="Q213" s="68"/>
      <c r="R213" s="68"/>
      <c r="S213" s="68"/>
      <c r="T213" s="69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T213" s="14" t="s">
        <v>113</v>
      </c>
      <c r="AU213" s="14" t="s">
        <v>81</v>
      </c>
    </row>
    <row r="214" spans="1:65" s="2" customFormat="1" ht="14.45" customHeight="1">
      <c r="A214" s="31"/>
      <c r="B214" s="32"/>
      <c r="C214" s="179" t="s">
        <v>341</v>
      </c>
      <c r="D214" s="179" t="s">
        <v>107</v>
      </c>
      <c r="E214" s="180" t="s">
        <v>342</v>
      </c>
      <c r="F214" s="181" t="s">
        <v>343</v>
      </c>
      <c r="G214" s="182" t="s">
        <v>167</v>
      </c>
      <c r="H214" s="183">
        <v>1</v>
      </c>
      <c r="I214" s="184"/>
      <c r="J214" s="185">
        <f>ROUND(I214*H214,2)</f>
        <v>0</v>
      </c>
      <c r="K214" s="186"/>
      <c r="L214" s="36"/>
      <c r="M214" s="187" t="s">
        <v>1</v>
      </c>
      <c r="N214" s="188" t="s">
        <v>39</v>
      </c>
      <c r="O214" s="68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1" t="s">
        <v>111</v>
      </c>
      <c r="AT214" s="191" t="s">
        <v>107</v>
      </c>
      <c r="AU214" s="191" t="s">
        <v>81</v>
      </c>
      <c r="AY214" s="14" t="s">
        <v>104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4" t="s">
        <v>79</v>
      </c>
      <c r="BK214" s="192">
        <f>ROUND(I214*H214,2)</f>
        <v>0</v>
      </c>
      <c r="BL214" s="14" t="s">
        <v>111</v>
      </c>
      <c r="BM214" s="191" t="s">
        <v>344</v>
      </c>
    </row>
    <row r="215" spans="1:47" s="2" customFormat="1" ht="29.25">
      <c r="A215" s="31"/>
      <c r="B215" s="32"/>
      <c r="C215" s="33"/>
      <c r="D215" s="193" t="s">
        <v>113</v>
      </c>
      <c r="E215" s="33"/>
      <c r="F215" s="194" t="s">
        <v>345</v>
      </c>
      <c r="G215" s="33"/>
      <c r="H215" s="33"/>
      <c r="I215" s="195"/>
      <c r="J215" s="33"/>
      <c r="K215" s="33"/>
      <c r="L215" s="36"/>
      <c r="M215" s="196"/>
      <c r="N215" s="197"/>
      <c r="O215" s="68"/>
      <c r="P215" s="68"/>
      <c r="Q215" s="68"/>
      <c r="R215" s="68"/>
      <c r="S215" s="68"/>
      <c r="T215" s="69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4" t="s">
        <v>113</v>
      </c>
      <c r="AU215" s="14" t="s">
        <v>81</v>
      </c>
    </row>
    <row r="216" spans="1:65" s="2" customFormat="1" ht="14.45" customHeight="1">
      <c r="A216" s="31"/>
      <c r="B216" s="32"/>
      <c r="C216" s="179" t="s">
        <v>346</v>
      </c>
      <c r="D216" s="179" t="s">
        <v>107</v>
      </c>
      <c r="E216" s="180" t="s">
        <v>347</v>
      </c>
      <c r="F216" s="181" t="s">
        <v>348</v>
      </c>
      <c r="G216" s="182" t="s">
        <v>167</v>
      </c>
      <c r="H216" s="183">
        <v>1</v>
      </c>
      <c r="I216" s="184"/>
      <c r="J216" s="185">
        <f>ROUND(I216*H216,2)</f>
        <v>0</v>
      </c>
      <c r="K216" s="186"/>
      <c r="L216" s="36"/>
      <c r="M216" s="187" t="s">
        <v>1</v>
      </c>
      <c r="N216" s="188" t="s">
        <v>39</v>
      </c>
      <c r="O216" s="68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1" t="s">
        <v>111</v>
      </c>
      <c r="AT216" s="191" t="s">
        <v>107</v>
      </c>
      <c r="AU216" s="191" t="s">
        <v>81</v>
      </c>
      <c r="AY216" s="14" t="s">
        <v>104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4" t="s">
        <v>79</v>
      </c>
      <c r="BK216" s="192">
        <f>ROUND(I216*H216,2)</f>
        <v>0</v>
      </c>
      <c r="BL216" s="14" t="s">
        <v>111</v>
      </c>
      <c r="BM216" s="191" t="s">
        <v>349</v>
      </c>
    </row>
    <row r="217" spans="1:47" s="2" customFormat="1" ht="29.25">
      <c r="A217" s="31"/>
      <c r="B217" s="32"/>
      <c r="C217" s="33"/>
      <c r="D217" s="193" t="s">
        <v>113</v>
      </c>
      <c r="E217" s="33"/>
      <c r="F217" s="194" t="s">
        <v>350</v>
      </c>
      <c r="G217" s="33"/>
      <c r="H217" s="33"/>
      <c r="I217" s="195"/>
      <c r="J217" s="33"/>
      <c r="K217" s="33"/>
      <c r="L217" s="36"/>
      <c r="M217" s="196"/>
      <c r="N217" s="197"/>
      <c r="O217" s="68"/>
      <c r="P217" s="68"/>
      <c r="Q217" s="68"/>
      <c r="R217" s="68"/>
      <c r="S217" s="68"/>
      <c r="T217" s="69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T217" s="14" t="s">
        <v>113</v>
      </c>
      <c r="AU217" s="14" t="s">
        <v>81</v>
      </c>
    </row>
    <row r="218" spans="1:65" s="2" customFormat="1" ht="14.45" customHeight="1">
      <c r="A218" s="31"/>
      <c r="B218" s="32"/>
      <c r="C218" s="179" t="s">
        <v>351</v>
      </c>
      <c r="D218" s="179" t="s">
        <v>107</v>
      </c>
      <c r="E218" s="180" t="s">
        <v>352</v>
      </c>
      <c r="F218" s="181" t="s">
        <v>353</v>
      </c>
      <c r="G218" s="182" t="s">
        <v>278</v>
      </c>
      <c r="H218" s="183">
        <v>50</v>
      </c>
      <c r="I218" s="184"/>
      <c r="J218" s="185">
        <f>ROUND(I218*H218,2)</f>
        <v>0</v>
      </c>
      <c r="K218" s="186"/>
      <c r="L218" s="36"/>
      <c r="M218" s="187" t="s">
        <v>1</v>
      </c>
      <c r="N218" s="188" t="s">
        <v>39</v>
      </c>
      <c r="O218" s="68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1" t="s">
        <v>111</v>
      </c>
      <c r="AT218" s="191" t="s">
        <v>107</v>
      </c>
      <c r="AU218" s="191" t="s">
        <v>81</v>
      </c>
      <c r="AY218" s="14" t="s">
        <v>104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4" t="s">
        <v>79</v>
      </c>
      <c r="BK218" s="192">
        <f>ROUND(I218*H218,2)</f>
        <v>0</v>
      </c>
      <c r="BL218" s="14" t="s">
        <v>111</v>
      </c>
      <c r="BM218" s="191" t="s">
        <v>354</v>
      </c>
    </row>
    <row r="219" spans="1:47" s="2" customFormat="1" ht="11.25">
      <c r="A219" s="31"/>
      <c r="B219" s="32"/>
      <c r="C219" s="33"/>
      <c r="D219" s="193" t="s">
        <v>113</v>
      </c>
      <c r="E219" s="33"/>
      <c r="F219" s="194" t="s">
        <v>353</v>
      </c>
      <c r="G219" s="33"/>
      <c r="H219" s="33"/>
      <c r="I219" s="195"/>
      <c r="J219" s="33"/>
      <c r="K219" s="33"/>
      <c r="L219" s="36"/>
      <c r="M219" s="196"/>
      <c r="N219" s="197"/>
      <c r="O219" s="68"/>
      <c r="P219" s="68"/>
      <c r="Q219" s="68"/>
      <c r="R219" s="68"/>
      <c r="S219" s="68"/>
      <c r="T219" s="69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4" t="s">
        <v>113</v>
      </c>
      <c r="AU219" s="14" t="s">
        <v>81</v>
      </c>
    </row>
    <row r="220" spans="1:65" s="2" customFormat="1" ht="14.45" customHeight="1">
      <c r="A220" s="31"/>
      <c r="B220" s="32"/>
      <c r="C220" s="179" t="s">
        <v>355</v>
      </c>
      <c r="D220" s="179" t="s">
        <v>107</v>
      </c>
      <c r="E220" s="180" t="s">
        <v>356</v>
      </c>
      <c r="F220" s="181" t="s">
        <v>357</v>
      </c>
      <c r="G220" s="182" t="s">
        <v>167</v>
      </c>
      <c r="H220" s="183">
        <v>1</v>
      </c>
      <c r="I220" s="184"/>
      <c r="J220" s="185">
        <f>ROUND(I220*H220,2)</f>
        <v>0</v>
      </c>
      <c r="K220" s="186"/>
      <c r="L220" s="36"/>
      <c r="M220" s="187" t="s">
        <v>1</v>
      </c>
      <c r="N220" s="188" t="s">
        <v>39</v>
      </c>
      <c r="O220" s="68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1" t="s">
        <v>111</v>
      </c>
      <c r="AT220" s="191" t="s">
        <v>107</v>
      </c>
      <c r="AU220" s="191" t="s">
        <v>81</v>
      </c>
      <c r="AY220" s="14" t="s">
        <v>104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4" t="s">
        <v>79</v>
      </c>
      <c r="BK220" s="192">
        <f>ROUND(I220*H220,2)</f>
        <v>0</v>
      </c>
      <c r="BL220" s="14" t="s">
        <v>111</v>
      </c>
      <c r="BM220" s="191" t="s">
        <v>358</v>
      </c>
    </row>
    <row r="221" spans="1:47" s="2" customFormat="1" ht="19.5">
      <c r="A221" s="31"/>
      <c r="B221" s="32"/>
      <c r="C221" s="33"/>
      <c r="D221" s="193" t="s">
        <v>113</v>
      </c>
      <c r="E221" s="33"/>
      <c r="F221" s="194" t="s">
        <v>359</v>
      </c>
      <c r="G221" s="33"/>
      <c r="H221" s="33"/>
      <c r="I221" s="195"/>
      <c r="J221" s="33"/>
      <c r="K221" s="33"/>
      <c r="L221" s="36"/>
      <c r="M221" s="196"/>
      <c r="N221" s="197"/>
      <c r="O221" s="68"/>
      <c r="P221" s="68"/>
      <c r="Q221" s="68"/>
      <c r="R221" s="68"/>
      <c r="S221" s="68"/>
      <c r="T221" s="69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T221" s="14" t="s">
        <v>113</v>
      </c>
      <c r="AU221" s="14" t="s">
        <v>81</v>
      </c>
    </row>
    <row r="222" spans="1:65" s="2" customFormat="1" ht="14.45" customHeight="1">
      <c r="A222" s="31"/>
      <c r="B222" s="32"/>
      <c r="C222" s="179" t="s">
        <v>360</v>
      </c>
      <c r="D222" s="179" t="s">
        <v>107</v>
      </c>
      <c r="E222" s="180" t="s">
        <v>361</v>
      </c>
      <c r="F222" s="181" t="s">
        <v>362</v>
      </c>
      <c r="G222" s="182" t="s">
        <v>167</v>
      </c>
      <c r="H222" s="183">
        <v>1</v>
      </c>
      <c r="I222" s="184"/>
      <c r="J222" s="185">
        <f>ROUND(I222*H222,2)</f>
        <v>0</v>
      </c>
      <c r="K222" s="186"/>
      <c r="L222" s="36"/>
      <c r="M222" s="187" t="s">
        <v>1</v>
      </c>
      <c r="N222" s="188" t="s">
        <v>39</v>
      </c>
      <c r="O222" s="68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1" t="s">
        <v>111</v>
      </c>
      <c r="AT222" s="191" t="s">
        <v>107</v>
      </c>
      <c r="AU222" s="191" t="s">
        <v>81</v>
      </c>
      <c r="AY222" s="14" t="s">
        <v>104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4" t="s">
        <v>79</v>
      </c>
      <c r="BK222" s="192">
        <f>ROUND(I222*H222,2)</f>
        <v>0</v>
      </c>
      <c r="BL222" s="14" t="s">
        <v>111</v>
      </c>
      <c r="BM222" s="191" t="s">
        <v>363</v>
      </c>
    </row>
    <row r="223" spans="1:47" s="2" customFormat="1" ht="11.25">
      <c r="A223" s="31"/>
      <c r="B223" s="32"/>
      <c r="C223" s="33"/>
      <c r="D223" s="193" t="s">
        <v>113</v>
      </c>
      <c r="E223" s="33"/>
      <c r="F223" s="194" t="s">
        <v>362</v>
      </c>
      <c r="G223" s="33"/>
      <c r="H223" s="33"/>
      <c r="I223" s="195"/>
      <c r="J223" s="33"/>
      <c r="K223" s="33"/>
      <c r="L223" s="36"/>
      <c r="M223" s="196"/>
      <c r="N223" s="197"/>
      <c r="O223" s="68"/>
      <c r="P223" s="68"/>
      <c r="Q223" s="68"/>
      <c r="R223" s="68"/>
      <c r="S223" s="68"/>
      <c r="T223" s="69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T223" s="14" t="s">
        <v>113</v>
      </c>
      <c r="AU223" s="14" t="s">
        <v>81</v>
      </c>
    </row>
    <row r="224" spans="1:65" s="2" customFormat="1" ht="14.45" customHeight="1">
      <c r="A224" s="31"/>
      <c r="B224" s="32"/>
      <c r="C224" s="179" t="s">
        <v>364</v>
      </c>
      <c r="D224" s="179" t="s">
        <v>107</v>
      </c>
      <c r="E224" s="180" t="s">
        <v>365</v>
      </c>
      <c r="F224" s="181" t="s">
        <v>366</v>
      </c>
      <c r="G224" s="182" t="s">
        <v>167</v>
      </c>
      <c r="H224" s="183">
        <v>1</v>
      </c>
      <c r="I224" s="184"/>
      <c r="J224" s="185">
        <f>ROUND(I224*H224,2)</f>
        <v>0</v>
      </c>
      <c r="K224" s="186"/>
      <c r="L224" s="36"/>
      <c r="M224" s="187" t="s">
        <v>1</v>
      </c>
      <c r="N224" s="188" t="s">
        <v>39</v>
      </c>
      <c r="O224" s="68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1" t="s">
        <v>111</v>
      </c>
      <c r="AT224" s="191" t="s">
        <v>107</v>
      </c>
      <c r="AU224" s="191" t="s">
        <v>81</v>
      </c>
      <c r="AY224" s="14" t="s">
        <v>104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4" t="s">
        <v>79</v>
      </c>
      <c r="BK224" s="192">
        <f>ROUND(I224*H224,2)</f>
        <v>0</v>
      </c>
      <c r="BL224" s="14" t="s">
        <v>111</v>
      </c>
      <c r="BM224" s="191" t="s">
        <v>367</v>
      </c>
    </row>
    <row r="225" spans="1:47" s="2" customFormat="1" ht="29.25">
      <c r="A225" s="31"/>
      <c r="B225" s="32"/>
      <c r="C225" s="33"/>
      <c r="D225" s="193" t="s">
        <v>113</v>
      </c>
      <c r="E225" s="33"/>
      <c r="F225" s="194" t="s">
        <v>368</v>
      </c>
      <c r="G225" s="33"/>
      <c r="H225" s="33"/>
      <c r="I225" s="195"/>
      <c r="J225" s="33"/>
      <c r="K225" s="33"/>
      <c r="L225" s="36"/>
      <c r="M225" s="196"/>
      <c r="N225" s="197"/>
      <c r="O225" s="68"/>
      <c r="P225" s="68"/>
      <c r="Q225" s="68"/>
      <c r="R225" s="68"/>
      <c r="S225" s="68"/>
      <c r="T225" s="69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T225" s="14" t="s">
        <v>113</v>
      </c>
      <c r="AU225" s="14" t="s">
        <v>81</v>
      </c>
    </row>
    <row r="226" spans="1:65" s="2" customFormat="1" ht="14.45" customHeight="1">
      <c r="A226" s="31"/>
      <c r="B226" s="32"/>
      <c r="C226" s="179" t="s">
        <v>369</v>
      </c>
      <c r="D226" s="179" t="s">
        <v>107</v>
      </c>
      <c r="E226" s="180" t="s">
        <v>370</v>
      </c>
      <c r="F226" s="181" t="s">
        <v>371</v>
      </c>
      <c r="G226" s="182" t="s">
        <v>167</v>
      </c>
      <c r="H226" s="183">
        <v>1</v>
      </c>
      <c r="I226" s="184"/>
      <c r="J226" s="185">
        <f>ROUND(I226*H226,2)</f>
        <v>0</v>
      </c>
      <c r="K226" s="186"/>
      <c r="L226" s="36"/>
      <c r="M226" s="187" t="s">
        <v>1</v>
      </c>
      <c r="N226" s="188" t="s">
        <v>39</v>
      </c>
      <c r="O226" s="68"/>
      <c r="P226" s="189">
        <f>O226*H226</f>
        <v>0</v>
      </c>
      <c r="Q226" s="189">
        <v>0</v>
      </c>
      <c r="R226" s="189">
        <f>Q226*H226</f>
        <v>0</v>
      </c>
      <c r="S226" s="189">
        <v>0</v>
      </c>
      <c r="T226" s="190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1" t="s">
        <v>111</v>
      </c>
      <c r="AT226" s="191" t="s">
        <v>107</v>
      </c>
      <c r="AU226" s="191" t="s">
        <v>81</v>
      </c>
      <c r="AY226" s="14" t="s">
        <v>104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4" t="s">
        <v>79</v>
      </c>
      <c r="BK226" s="192">
        <f>ROUND(I226*H226,2)</f>
        <v>0</v>
      </c>
      <c r="BL226" s="14" t="s">
        <v>111</v>
      </c>
      <c r="BM226" s="191" t="s">
        <v>372</v>
      </c>
    </row>
    <row r="227" spans="1:47" s="2" customFormat="1" ht="29.25">
      <c r="A227" s="31"/>
      <c r="B227" s="32"/>
      <c r="C227" s="33"/>
      <c r="D227" s="193" t="s">
        <v>113</v>
      </c>
      <c r="E227" s="33"/>
      <c r="F227" s="194" t="s">
        <v>368</v>
      </c>
      <c r="G227" s="33"/>
      <c r="H227" s="33"/>
      <c r="I227" s="195"/>
      <c r="J227" s="33"/>
      <c r="K227" s="33"/>
      <c r="L227" s="36"/>
      <c r="M227" s="196"/>
      <c r="N227" s="197"/>
      <c r="O227" s="68"/>
      <c r="P227" s="68"/>
      <c r="Q227" s="68"/>
      <c r="R227" s="68"/>
      <c r="S227" s="68"/>
      <c r="T227" s="69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T227" s="14" t="s">
        <v>113</v>
      </c>
      <c r="AU227" s="14" t="s">
        <v>81</v>
      </c>
    </row>
    <row r="228" spans="1:65" s="2" customFormat="1" ht="14.45" customHeight="1">
      <c r="A228" s="31"/>
      <c r="B228" s="32"/>
      <c r="C228" s="179" t="s">
        <v>373</v>
      </c>
      <c r="D228" s="179" t="s">
        <v>107</v>
      </c>
      <c r="E228" s="180" t="s">
        <v>374</v>
      </c>
      <c r="F228" s="181" t="s">
        <v>375</v>
      </c>
      <c r="G228" s="182" t="s">
        <v>167</v>
      </c>
      <c r="H228" s="183">
        <v>1</v>
      </c>
      <c r="I228" s="184"/>
      <c r="J228" s="185">
        <f>ROUND(I228*H228,2)</f>
        <v>0</v>
      </c>
      <c r="K228" s="186"/>
      <c r="L228" s="36"/>
      <c r="M228" s="187" t="s">
        <v>1</v>
      </c>
      <c r="N228" s="188" t="s">
        <v>39</v>
      </c>
      <c r="O228" s="68"/>
      <c r="P228" s="189">
        <f>O228*H228</f>
        <v>0</v>
      </c>
      <c r="Q228" s="189">
        <v>0</v>
      </c>
      <c r="R228" s="189">
        <f>Q228*H228</f>
        <v>0</v>
      </c>
      <c r="S228" s="189">
        <v>0</v>
      </c>
      <c r="T228" s="190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1" t="s">
        <v>111</v>
      </c>
      <c r="AT228" s="191" t="s">
        <v>107</v>
      </c>
      <c r="AU228" s="191" t="s">
        <v>81</v>
      </c>
      <c r="AY228" s="14" t="s">
        <v>104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4" t="s">
        <v>79</v>
      </c>
      <c r="BK228" s="192">
        <f>ROUND(I228*H228,2)</f>
        <v>0</v>
      </c>
      <c r="BL228" s="14" t="s">
        <v>111</v>
      </c>
      <c r="BM228" s="191" t="s">
        <v>376</v>
      </c>
    </row>
    <row r="229" spans="1:47" s="2" customFormat="1" ht="29.25">
      <c r="A229" s="31"/>
      <c r="B229" s="32"/>
      <c r="C229" s="33"/>
      <c r="D229" s="193" t="s">
        <v>113</v>
      </c>
      <c r="E229" s="33"/>
      <c r="F229" s="194" t="s">
        <v>377</v>
      </c>
      <c r="G229" s="33"/>
      <c r="H229" s="33"/>
      <c r="I229" s="195"/>
      <c r="J229" s="33"/>
      <c r="K229" s="33"/>
      <c r="L229" s="36"/>
      <c r="M229" s="196"/>
      <c r="N229" s="197"/>
      <c r="O229" s="68"/>
      <c r="P229" s="68"/>
      <c r="Q229" s="68"/>
      <c r="R229" s="68"/>
      <c r="S229" s="68"/>
      <c r="T229" s="69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T229" s="14" t="s">
        <v>113</v>
      </c>
      <c r="AU229" s="14" t="s">
        <v>81</v>
      </c>
    </row>
    <row r="230" spans="1:65" s="2" customFormat="1" ht="14.45" customHeight="1">
      <c r="A230" s="31"/>
      <c r="B230" s="32"/>
      <c r="C230" s="179" t="s">
        <v>378</v>
      </c>
      <c r="D230" s="179" t="s">
        <v>107</v>
      </c>
      <c r="E230" s="180" t="s">
        <v>379</v>
      </c>
      <c r="F230" s="181" t="s">
        <v>380</v>
      </c>
      <c r="G230" s="182" t="s">
        <v>167</v>
      </c>
      <c r="H230" s="183">
        <v>1</v>
      </c>
      <c r="I230" s="184"/>
      <c r="J230" s="185">
        <f>ROUND(I230*H230,2)</f>
        <v>0</v>
      </c>
      <c r="K230" s="186"/>
      <c r="L230" s="36"/>
      <c r="M230" s="187" t="s">
        <v>1</v>
      </c>
      <c r="N230" s="188" t="s">
        <v>39</v>
      </c>
      <c r="O230" s="68"/>
      <c r="P230" s="189">
        <f>O230*H230</f>
        <v>0</v>
      </c>
      <c r="Q230" s="189">
        <v>0</v>
      </c>
      <c r="R230" s="189">
        <f>Q230*H230</f>
        <v>0</v>
      </c>
      <c r="S230" s="189">
        <v>0</v>
      </c>
      <c r="T230" s="190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1" t="s">
        <v>111</v>
      </c>
      <c r="AT230" s="191" t="s">
        <v>107</v>
      </c>
      <c r="AU230" s="191" t="s">
        <v>81</v>
      </c>
      <c r="AY230" s="14" t="s">
        <v>104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4" t="s">
        <v>79</v>
      </c>
      <c r="BK230" s="192">
        <f>ROUND(I230*H230,2)</f>
        <v>0</v>
      </c>
      <c r="BL230" s="14" t="s">
        <v>111</v>
      </c>
      <c r="BM230" s="191" t="s">
        <v>381</v>
      </c>
    </row>
    <row r="231" spans="1:47" s="2" customFormat="1" ht="19.5">
      <c r="A231" s="31"/>
      <c r="B231" s="32"/>
      <c r="C231" s="33"/>
      <c r="D231" s="193" t="s">
        <v>113</v>
      </c>
      <c r="E231" s="33"/>
      <c r="F231" s="194" t="s">
        <v>382</v>
      </c>
      <c r="G231" s="33"/>
      <c r="H231" s="33"/>
      <c r="I231" s="195"/>
      <c r="J231" s="33"/>
      <c r="K231" s="33"/>
      <c r="L231" s="36"/>
      <c r="M231" s="196"/>
      <c r="N231" s="197"/>
      <c r="O231" s="68"/>
      <c r="P231" s="68"/>
      <c r="Q231" s="68"/>
      <c r="R231" s="68"/>
      <c r="S231" s="68"/>
      <c r="T231" s="69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T231" s="14" t="s">
        <v>113</v>
      </c>
      <c r="AU231" s="14" t="s">
        <v>81</v>
      </c>
    </row>
    <row r="232" spans="1:65" s="2" customFormat="1" ht="14.45" customHeight="1">
      <c r="A232" s="31"/>
      <c r="B232" s="32"/>
      <c r="C232" s="179" t="s">
        <v>383</v>
      </c>
      <c r="D232" s="179" t="s">
        <v>107</v>
      </c>
      <c r="E232" s="180" t="s">
        <v>384</v>
      </c>
      <c r="F232" s="181" t="s">
        <v>385</v>
      </c>
      <c r="G232" s="182" t="s">
        <v>278</v>
      </c>
      <c r="H232" s="183">
        <v>200</v>
      </c>
      <c r="I232" s="184"/>
      <c r="J232" s="185">
        <f>ROUND(I232*H232,2)</f>
        <v>0</v>
      </c>
      <c r="K232" s="186"/>
      <c r="L232" s="36"/>
      <c r="M232" s="187" t="s">
        <v>1</v>
      </c>
      <c r="N232" s="188" t="s">
        <v>39</v>
      </c>
      <c r="O232" s="68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1" t="s">
        <v>111</v>
      </c>
      <c r="AT232" s="191" t="s">
        <v>107</v>
      </c>
      <c r="AU232" s="191" t="s">
        <v>81</v>
      </c>
      <c r="AY232" s="14" t="s">
        <v>104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4" t="s">
        <v>79</v>
      </c>
      <c r="BK232" s="192">
        <f>ROUND(I232*H232,2)</f>
        <v>0</v>
      </c>
      <c r="BL232" s="14" t="s">
        <v>111</v>
      </c>
      <c r="BM232" s="191" t="s">
        <v>386</v>
      </c>
    </row>
    <row r="233" spans="1:47" s="2" customFormat="1" ht="29.25">
      <c r="A233" s="31"/>
      <c r="B233" s="32"/>
      <c r="C233" s="33"/>
      <c r="D233" s="193" t="s">
        <v>113</v>
      </c>
      <c r="E233" s="33"/>
      <c r="F233" s="194" t="s">
        <v>387</v>
      </c>
      <c r="G233" s="33"/>
      <c r="H233" s="33"/>
      <c r="I233" s="195"/>
      <c r="J233" s="33"/>
      <c r="K233" s="33"/>
      <c r="L233" s="36"/>
      <c r="M233" s="196"/>
      <c r="N233" s="197"/>
      <c r="O233" s="68"/>
      <c r="P233" s="68"/>
      <c r="Q233" s="68"/>
      <c r="R233" s="68"/>
      <c r="S233" s="68"/>
      <c r="T233" s="69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4" t="s">
        <v>113</v>
      </c>
      <c r="AU233" s="14" t="s">
        <v>81</v>
      </c>
    </row>
    <row r="234" spans="1:65" s="2" customFormat="1" ht="14.45" customHeight="1">
      <c r="A234" s="31"/>
      <c r="B234" s="32"/>
      <c r="C234" s="179" t="s">
        <v>388</v>
      </c>
      <c r="D234" s="179" t="s">
        <v>107</v>
      </c>
      <c r="E234" s="180" t="s">
        <v>389</v>
      </c>
      <c r="F234" s="181" t="s">
        <v>390</v>
      </c>
      <c r="G234" s="182" t="s">
        <v>167</v>
      </c>
      <c r="H234" s="183">
        <v>1</v>
      </c>
      <c r="I234" s="184"/>
      <c r="J234" s="185">
        <f>ROUND(I234*H234,2)</f>
        <v>0</v>
      </c>
      <c r="K234" s="186"/>
      <c r="L234" s="36"/>
      <c r="M234" s="187" t="s">
        <v>1</v>
      </c>
      <c r="N234" s="188" t="s">
        <v>39</v>
      </c>
      <c r="O234" s="68"/>
      <c r="P234" s="189">
        <f>O234*H234</f>
        <v>0</v>
      </c>
      <c r="Q234" s="189">
        <v>0</v>
      </c>
      <c r="R234" s="189">
        <f>Q234*H234</f>
        <v>0</v>
      </c>
      <c r="S234" s="189">
        <v>0</v>
      </c>
      <c r="T234" s="190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1" t="s">
        <v>111</v>
      </c>
      <c r="AT234" s="191" t="s">
        <v>107</v>
      </c>
      <c r="AU234" s="191" t="s">
        <v>81</v>
      </c>
      <c r="AY234" s="14" t="s">
        <v>104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4" t="s">
        <v>79</v>
      </c>
      <c r="BK234" s="192">
        <f>ROUND(I234*H234,2)</f>
        <v>0</v>
      </c>
      <c r="BL234" s="14" t="s">
        <v>111</v>
      </c>
      <c r="BM234" s="191" t="s">
        <v>391</v>
      </c>
    </row>
    <row r="235" spans="1:47" s="2" customFormat="1" ht="19.5">
      <c r="A235" s="31"/>
      <c r="B235" s="32"/>
      <c r="C235" s="33"/>
      <c r="D235" s="193" t="s">
        <v>113</v>
      </c>
      <c r="E235" s="33"/>
      <c r="F235" s="194" t="s">
        <v>392</v>
      </c>
      <c r="G235" s="33"/>
      <c r="H235" s="33"/>
      <c r="I235" s="195"/>
      <c r="J235" s="33"/>
      <c r="K235" s="33"/>
      <c r="L235" s="36"/>
      <c r="M235" s="196"/>
      <c r="N235" s="197"/>
      <c r="O235" s="68"/>
      <c r="P235" s="68"/>
      <c r="Q235" s="68"/>
      <c r="R235" s="68"/>
      <c r="S235" s="68"/>
      <c r="T235" s="69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T235" s="14" t="s">
        <v>113</v>
      </c>
      <c r="AU235" s="14" t="s">
        <v>81</v>
      </c>
    </row>
    <row r="236" spans="1:65" s="2" customFormat="1" ht="14.45" customHeight="1">
      <c r="A236" s="31"/>
      <c r="B236" s="32"/>
      <c r="C236" s="179" t="s">
        <v>393</v>
      </c>
      <c r="D236" s="179" t="s">
        <v>107</v>
      </c>
      <c r="E236" s="180" t="s">
        <v>394</v>
      </c>
      <c r="F236" s="181" t="s">
        <v>395</v>
      </c>
      <c r="G236" s="182" t="s">
        <v>318</v>
      </c>
      <c r="H236" s="183">
        <v>20</v>
      </c>
      <c r="I236" s="184"/>
      <c r="J236" s="185">
        <f>ROUND(I236*H236,2)</f>
        <v>0</v>
      </c>
      <c r="K236" s="186"/>
      <c r="L236" s="36"/>
      <c r="M236" s="187" t="s">
        <v>1</v>
      </c>
      <c r="N236" s="188" t="s">
        <v>39</v>
      </c>
      <c r="O236" s="68"/>
      <c r="P236" s="189">
        <f>O236*H236</f>
        <v>0</v>
      </c>
      <c r="Q236" s="189">
        <v>0</v>
      </c>
      <c r="R236" s="189">
        <f>Q236*H236</f>
        <v>0</v>
      </c>
      <c r="S236" s="189">
        <v>0</v>
      </c>
      <c r="T236" s="190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1" t="s">
        <v>111</v>
      </c>
      <c r="AT236" s="191" t="s">
        <v>107</v>
      </c>
      <c r="AU236" s="191" t="s">
        <v>81</v>
      </c>
      <c r="AY236" s="14" t="s">
        <v>104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4" t="s">
        <v>79</v>
      </c>
      <c r="BK236" s="192">
        <f>ROUND(I236*H236,2)</f>
        <v>0</v>
      </c>
      <c r="BL236" s="14" t="s">
        <v>111</v>
      </c>
      <c r="BM236" s="191" t="s">
        <v>396</v>
      </c>
    </row>
    <row r="237" spans="1:47" s="2" customFormat="1" ht="19.5">
      <c r="A237" s="31"/>
      <c r="B237" s="32"/>
      <c r="C237" s="33"/>
      <c r="D237" s="193" t="s">
        <v>113</v>
      </c>
      <c r="E237" s="33"/>
      <c r="F237" s="194" t="s">
        <v>397</v>
      </c>
      <c r="G237" s="33"/>
      <c r="H237" s="33"/>
      <c r="I237" s="195"/>
      <c r="J237" s="33"/>
      <c r="K237" s="33"/>
      <c r="L237" s="36"/>
      <c r="M237" s="196"/>
      <c r="N237" s="197"/>
      <c r="O237" s="68"/>
      <c r="P237" s="68"/>
      <c r="Q237" s="68"/>
      <c r="R237" s="68"/>
      <c r="S237" s="68"/>
      <c r="T237" s="69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T237" s="14" t="s">
        <v>113</v>
      </c>
      <c r="AU237" s="14" t="s">
        <v>81</v>
      </c>
    </row>
    <row r="238" spans="1:65" s="2" customFormat="1" ht="24.2" customHeight="1">
      <c r="A238" s="31"/>
      <c r="B238" s="32"/>
      <c r="C238" s="179" t="s">
        <v>398</v>
      </c>
      <c r="D238" s="179" t="s">
        <v>107</v>
      </c>
      <c r="E238" s="180" t="s">
        <v>399</v>
      </c>
      <c r="F238" s="181" t="s">
        <v>400</v>
      </c>
      <c r="G238" s="182" t="s">
        <v>167</v>
      </c>
      <c r="H238" s="183">
        <v>1</v>
      </c>
      <c r="I238" s="184"/>
      <c r="J238" s="185">
        <f>ROUND(I238*H238,2)</f>
        <v>0</v>
      </c>
      <c r="K238" s="186"/>
      <c r="L238" s="36"/>
      <c r="M238" s="187" t="s">
        <v>1</v>
      </c>
      <c r="N238" s="188" t="s">
        <v>39</v>
      </c>
      <c r="O238" s="68"/>
      <c r="P238" s="189">
        <f>O238*H238</f>
        <v>0</v>
      </c>
      <c r="Q238" s="189">
        <v>0</v>
      </c>
      <c r="R238" s="189">
        <f>Q238*H238</f>
        <v>0</v>
      </c>
      <c r="S238" s="189">
        <v>0</v>
      </c>
      <c r="T238" s="190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1" t="s">
        <v>111</v>
      </c>
      <c r="AT238" s="191" t="s">
        <v>107</v>
      </c>
      <c r="AU238" s="191" t="s">
        <v>81</v>
      </c>
      <c r="AY238" s="14" t="s">
        <v>104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4" t="s">
        <v>79</v>
      </c>
      <c r="BK238" s="192">
        <f>ROUND(I238*H238,2)</f>
        <v>0</v>
      </c>
      <c r="BL238" s="14" t="s">
        <v>111</v>
      </c>
      <c r="BM238" s="191" t="s">
        <v>401</v>
      </c>
    </row>
    <row r="239" spans="1:47" s="2" customFormat="1" ht="19.5">
      <c r="A239" s="31"/>
      <c r="B239" s="32"/>
      <c r="C239" s="33"/>
      <c r="D239" s="193" t="s">
        <v>113</v>
      </c>
      <c r="E239" s="33"/>
      <c r="F239" s="194" t="s">
        <v>400</v>
      </c>
      <c r="G239" s="33"/>
      <c r="H239" s="33"/>
      <c r="I239" s="195"/>
      <c r="J239" s="33"/>
      <c r="K239" s="33"/>
      <c r="L239" s="36"/>
      <c r="M239" s="196"/>
      <c r="N239" s="197"/>
      <c r="O239" s="68"/>
      <c r="P239" s="68"/>
      <c r="Q239" s="68"/>
      <c r="R239" s="68"/>
      <c r="S239" s="68"/>
      <c r="T239" s="69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T239" s="14" t="s">
        <v>113</v>
      </c>
      <c r="AU239" s="14" t="s">
        <v>81</v>
      </c>
    </row>
    <row r="240" spans="1:65" s="2" customFormat="1" ht="14.45" customHeight="1">
      <c r="A240" s="31"/>
      <c r="B240" s="32"/>
      <c r="C240" s="179" t="s">
        <v>402</v>
      </c>
      <c r="D240" s="179" t="s">
        <v>107</v>
      </c>
      <c r="E240" s="180" t="s">
        <v>403</v>
      </c>
      <c r="F240" s="181" t="s">
        <v>404</v>
      </c>
      <c r="G240" s="182" t="s">
        <v>167</v>
      </c>
      <c r="H240" s="183">
        <v>1</v>
      </c>
      <c r="I240" s="184"/>
      <c r="J240" s="185">
        <f>ROUND(I240*H240,2)</f>
        <v>0</v>
      </c>
      <c r="K240" s="186"/>
      <c r="L240" s="36"/>
      <c r="M240" s="187" t="s">
        <v>1</v>
      </c>
      <c r="N240" s="188" t="s">
        <v>39</v>
      </c>
      <c r="O240" s="68"/>
      <c r="P240" s="189">
        <f>O240*H240</f>
        <v>0</v>
      </c>
      <c r="Q240" s="189">
        <v>0</v>
      </c>
      <c r="R240" s="189">
        <f>Q240*H240</f>
        <v>0</v>
      </c>
      <c r="S240" s="189">
        <v>0</v>
      </c>
      <c r="T240" s="190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1" t="s">
        <v>111</v>
      </c>
      <c r="AT240" s="191" t="s">
        <v>107</v>
      </c>
      <c r="AU240" s="191" t="s">
        <v>81</v>
      </c>
      <c r="AY240" s="14" t="s">
        <v>104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4" t="s">
        <v>79</v>
      </c>
      <c r="BK240" s="192">
        <f>ROUND(I240*H240,2)</f>
        <v>0</v>
      </c>
      <c r="BL240" s="14" t="s">
        <v>111</v>
      </c>
      <c r="BM240" s="191" t="s">
        <v>405</v>
      </c>
    </row>
    <row r="241" spans="1:47" s="2" customFormat="1" ht="11.25">
      <c r="A241" s="31"/>
      <c r="B241" s="32"/>
      <c r="C241" s="33"/>
      <c r="D241" s="193" t="s">
        <v>113</v>
      </c>
      <c r="E241" s="33"/>
      <c r="F241" s="194" t="s">
        <v>404</v>
      </c>
      <c r="G241" s="33"/>
      <c r="H241" s="33"/>
      <c r="I241" s="195"/>
      <c r="J241" s="33"/>
      <c r="K241" s="33"/>
      <c r="L241" s="36"/>
      <c r="M241" s="196"/>
      <c r="N241" s="197"/>
      <c r="O241" s="68"/>
      <c r="P241" s="68"/>
      <c r="Q241" s="68"/>
      <c r="R241" s="68"/>
      <c r="S241" s="68"/>
      <c r="T241" s="69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T241" s="14" t="s">
        <v>113</v>
      </c>
      <c r="AU241" s="14" t="s">
        <v>81</v>
      </c>
    </row>
    <row r="242" spans="1:65" s="2" customFormat="1" ht="14.45" customHeight="1">
      <c r="A242" s="31"/>
      <c r="B242" s="32"/>
      <c r="C242" s="179" t="s">
        <v>406</v>
      </c>
      <c r="D242" s="179" t="s">
        <v>107</v>
      </c>
      <c r="E242" s="180" t="s">
        <v>407</v>
      </c>
      <c r="F242" s="181" t="s">
        <v>408</v>
      </c>
      <c r="G242" s="182" t="s">
        <v>318</v>
      </c>
      <c r="H242" s="183">
        <v>20</v>
      </c>
      <c r="I242" s="184"/>
      <c r="J242" s="185">
        <f>ROUND(I242*H242,2)</f>
        <v>0</v>
      </c>
      <c r="K242" s="186"/>
      <c r="L242" s="36"/>
      <c r="M242" s="187" t="s">
        <v>1</v>
      </c>
      <c r="N242" s="188" t="s">
        <v>39</v>
      </c>
      <c r="O242" s="68"/>
      <c r="P242" s="189">
        <f>O242*H242</f>
        <v>0</v>
      </c>
      <c r="Q242" s="189">
        <v>0</v>
      </c>
      <c r="R242" s="189">
        <f>Q242*H242</f>
        <v>0</v>
      </c>
      <c r="S242" s="189">
        <v>0</v>
      </c>
      <c r="T242" s="190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1" t="s">
        <v>111</v>
      </c>
      <c r="AT242" s="191" t="s">
        <v>107</v>
      </c>
      <c r="AU242" s="191" t="s">
        <v>81</v>
      </c>
      <c r="AY242" s="14" t="s">
        <v>104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4" t="s">
        <v>79</v>
      </c>
      <c r="BK242" s="192">
        <f>ROUND(I242*H242,2)</f>
        <v>0</v>
      </c>
      <c r="BL242" s="14" t="s">
        <v>111</v>
      </c>
      <c r="BM242" s="191" t="s">
        <v>409</v>
      </c>
    </row>
    <row r="243" spans="1:47" s="2" customFormat="1" ht="11.25">
      <c r="A243" s="31"/>
      <c r="B243" s="32"/>
      <c r="C243" s="33"/>
      <c r="D243" s="193" t="s">
        <v>113</v>
      </c>
      <c r="E243" s="33"/>
      <c r="F243" s="194" t="s">
        <v>410</v>
      </c>
      <c r="G243" s="33"/>
      <c r="H243" s="33"/>
      <c r="I243" s="195"/>
      <c r="J243" s="33"/>
      <c r="K243" s="33"/>
      <c r="L243" s="36"/>
      <c r="M243" s="196"/>
      <c r="N243" s="197"/>
      <c r="O243" s="68"/>
      <c r="P243" s="68"/>
      <c r="Q243" s="68"/>
      <c r="R243" s="68"/>
      <c r="S243" s="68"/>
      <c r="T243" s="69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T243" s="14" t="s">
        <v>113</v>
      </c>
      <c r="AU243" s="14" t="s">
        <v>81</v>
      </c>
    </row>
    <row r="244" spans="1:65" s="2" customFormat="1" ht="14.45" customHeight="1">
      <c r="A244" s="31"/>
      <c r="B244" s="32"/>
      <c r="C244" s="179" t="s">
        <v>411</v>
      </c>
      <c r="D244" s="179" t="s">
        <v>107</v>
      </c>
      <c r="E244" s="180" t="s">
        <v>412</v>
      </c>
      <c r="F244" s="181" t="s">
        <v>413</v>
      </c>
      <c r="G244" s="182" t="s">
        <v>167</v>
      </c>
      <c r="H244" s="183">
        <v>1</v>
      </c>
      <c r="I244" s="184"/>
      <c r="J244" s="185">
        <f>ROUND(I244*H244,2)</f>
        <v>0</v>
      </c>
      <c r="K244" s="186"/>
      <c r="L244" s="36"/>
      <c r="M244" s="187" t="s">
        <v>1</v>
      </c>
      <c r="N244" s="188" t="s">
        <v>39</v>
      </c>
      <c r="O244" s="68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1" t="s">
        <v>111</v>
      </c>
      <c r="AT244" s="191" t="s">
        <v>107</v>
      </c>
      <c r="AU244" s="191" t="s">
        <v>81</v>
      </c>
      <c r="AY244" s="14" t="s">
        <v>104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4" t="s">
        <v>79</v>
      </c>
      <c r="BK244" s="192">
        <f>ROUND(I244*H244,2)</f>
        <v>0</v>
      </c>
      <c r="BL244" s="14" t="s">
        <v>111</v>
      </c>
      <c r="BM244" s="191" t="s">
        <v>414</v>
      </c>
    </row>
    <row r="245" spans="1:47" s="2" customFormat="1" ht="48.75">
      <c r="A245" s="31"/>
      <c r="B245" s="32"/>
      <c r="C245" s="33"/>
      <c r="D245" s="193" t="s">
        <v>113</v>
      </c>
      <c r="E245" s="33"/>
      <c r="F245" s="194" t="s">
        <v>415</v>
      </c>
      <c r="G245" s="33"/>
      <c r="H245" s="33"/>
      <c r="I245" s="195"/>
      <c r="J245" s="33"/>
      <c r="K245" s="33"/>
      <c r="L245" s="36"/>
      <c r="M245" s="196"/>
      <c r="N245" s="197"/>
      <c r="O245" s="68"/>
      <c r="P245" s="68"/>
      <c r="Q245" s="68"/>
      <c r="R245" s="68"/>
      <c r="S245" s="68"/>
      <c r="T245" s="69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T245" s="14" t="s">
        <v>113</v>
      </c>
      <c r="AU245" s="14" t="s">
        <v>81</v>
      </c>
    </row>
    <row r="246" spans="1:65" s="2" customFormat="1" ht="14.45" customHeight="1">
      <c r="A246" s="31"/>
      <c r="B246" s="32"/>
      <c r="C246" s="179" t="s">
        <v>151</v>
      </c>
      <c r="D246" s="179" t="s">
        <v>107</v>
      </c>
      <c r="E246" s="180" t="s">
        <v>416</v>
      </c>
      <c r="F246" s="181" t="s">
        <v>417</v>
      </c>
      <c r="G246" s="182" t="s">
        <v>167</v>
      </c>
      <c r="H246" s="183">
        <v>1</v>
      </c>
      <c r="I246" s="184"/>
      <c r="J246" s="185">
        <f>ROUND(I246*H246,2)</f>
        <v>0</v>
      </c>
      <c r="K246" s="186"/>
      <c r="L246" s="36"/>
      <c r="M246" s="187" t="s">
        <v>1</v>
      </c>
      <c r="N246" s="188" t="s">
        <v>39</v>
      </c>
      <c r="O246" s="68"/>
      <c r="P246" s="189">
        <f>O246*H246</f>
        <v>0</v>
      </c>
      <c r="Q246" s="189">
        <v>0</v>
      </c>
      <c r="R246" s="189">
        <f>Q246*H246</f>
        <v>0</v>
      </c>
      <c r="S246" s="189">
        <v>0</v>
      </c>
      <c r="T246" s="190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1" t="s">
        <v>111</v>
      </c>
      <c r="AT246" s="191" t="s">
        <v>107</v>
      </c>
      <c r="AU246" s="191" t="s">
        <v>81</v>
      </c>
      <c r="AY246" s="14" t="s">
        <v>104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4" t="s">
        <v>79</v>
      </c>
      <c r="BK246" s="192">
        <f>ROUND(I246*H246,2)</f>
        <v>0</v>
      </c>
      <c r="BL246" s="14" t="s">
        <v>111</v>
      </c>
      <c r="BM246" s="191" t="s">
        <v>418</v>
      </c>
    </row>
    <row r="247" spans="1:47" s="2" customFormat="1" ht="19.5">
      <c r="A247" s="31"/>
      <c r="B247" s="32"/>
      <c r="C247" s="33"/>
      <c r="D247" s="193" t="s">
        <v>113</v>
      </c>
      <c r="E247" s="33"/>
      <c r="F247" s="194" t="s">
        <v>419</v>
      </c>
      <c r="G247" s="33"/>
      <c r="H247" s="33"/>
      <c r="I247" s="195"/>
      <c r="J247" s="33"/>
      <c r="K247" s="33"/>
      <c r="L247" s="36"/>
      <c r="M247" s="196"/>
      <c r="N247" s="197"/>
      <c r="O247" s="68"/>
      <c r="P247" s="68"/>
      <c r="Q247" s="68"/>
      <c r="R247" s="68"/>
      <c r="S247" s="68"/>
      <c r="T247" s="69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T247" s="14" t="s">
        <v>113</v>
      </c>
      <c r="AU247" s="14" t="s">
        <v>81</v>
      </c>
    </row>
    <row r="248" spans="1:65" s="2" customFormat="1" ht="14.45" customHeight="1">
      <c r="A248" s="31"/>
      <c r="B248" s="32"/>
      <c r="C248" s="179" t="s">
        <v>420</v>
      </c>
      <c r="D248" s="179" t="s">
        <v>107</v>
      </c>
      <c r="E248" s="180" t="s">
        <v>421</v>
      </c>
      <c r="F248" s="181" t="s">
        <v>422</v>
      </c>
      <c r="G248" s="182" t="s">
        <v>167</v>
      </c>
      <c r="H248" s="183">
        <v>1</v>
      </c>
      <c r="I248" s="184"/>
      <c r="J248" s="185">
        <f>ROUND(I248*H248,2)</f>
        <v>0</v>
      </c>
      <c r="K248" s="186"/>
      <c r="L248" s="36"/>
      <c r="M248" s="187" t="s">
        <v>1</v>
      </c>
      <c r="N248" s="188" t="s">
        <v>39</v>
      </c>
      <c r="O248" s="68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1" t="s">
        <v>111</v>
      </c>
      <c r="AT248" s="191" t="s">
        <v>107</v>
      </c>
      <c r="AU248" s="191" t="s">
        <v>81</v>
      </c>
      <c r="AY248" s="14" t="s">
        <v>104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4" t="s">
        <v>79</v>
      </c>
      <c r="BK248" s="192">
        <f>ROUND(I248*H248,2)</f>
        <v>0</v>
      </c>
      <c r="BL248" s="14" t="s">
        <v>111</v>
      </c>
      <c r="BM248" s="191" t="s">
        <v>423</v>
      </c>
    </row>
    <row r="249" spans="1:47" s="2" customFormat="1" ht="19.5">
      <c r="A249" s="31"/>
      <c r="B249" s="32"/>
      <c r="C249" s="33"/>
      <c r="D249" s="193" t="s">
        <v>113</v>
      </c>
      <c r="E249" s="33"/>
      <c r="F249" s="194" t="s">
        <v>424</v>
      </c>
      <c r="G249" s="33"/>
      <c r="H249" s="33"/>
      <c r="I249" s="195"/>
      <c r="J249" s="33"/>
      <c r="K249" s="33"/>
      <c r="L249" s="36"/>
      <c r="M249" s="210"/>
      <c r="N249" s="211"/>
      <c r="O249" s="212"/>
      <c r="P249" s="212"/>
      <c r="Q249" s="212"/>
      <c r="R249" s="212"/>
      <c r="S249" s="212"/>
      <c r="T249" s="213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T249" s="14" t="s">
        <v>113</v>
      </c>
      <c r="AU249" s="14" t="s">
        <v>81</v>
      </c>
    </row>
    <row r="250" spans="1:31" s="2" customFormat="1" ht="6.95" customHeight="1">
      <c r="A250" s="31"/>
      <c r="B250" s="51"/>
      <c r="C250" s="52"/>
      <c r="D250" s="52"/>
      <c r="E250" s="52"/>
      <c r="F250" s="52"/>
      <c r="G250" s="52"/>
      <c r="H250" s="52"/>
      <c r="I250" s="52"/>
      <c r="J250" s="52"/>
      <c r="K250" s="52"/>
      <c r="L250" s="36"/>
      <c r="M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</row>
  </sheetData>
  <sheetProtection algorithmName="SHA-512" hashValue="jpybW4ecSyHFTxVQ/Vdp7dHL1XRLmo318IztqvlUxMmoufsYezqrTTeRNrbk5H2crlxpexnabQBuEf1NKsrbuA==" saltValue="lzylrVfRW/jlz51/OrvdNwUqTNuKkf/w8jPyt7PVidlV8mI8Awsv6ss46ePTLaXufowIvJ/QGQz/f/ytPsli+w==" spinCount="100000" sheet="1" objects="1" scenarios="1" formatColumns="0" formatRows="0" autoFilter="0"/>
  <autoFilter ref="C113:K249"/>
  <mergeCells count="6">
    <mergeCell ref="L2:V2"/>
    <mergeCell ref="E7:H7"/>
    <mergeCell ref="E16:H16"/>
    <mergeCell ref="E25:H25"/>
    <mergeCell ref="E85:H85"/>
    <mergeCell ref="E106:H106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PETRA_PC\Petra</dc:creator>
  <cp:keywords/>
  <dc:description/>
  <cp:lastModifiedBy>Petra Pravdová</cp:lastModifiedBy>
  <cp:lastPrinted>2022-02-17T12:11:47Z</cp:lastPrinted>
  <dcterms:created xsi:type="dcterms:W3CDTF">2022-02-17T12:09:41Z</dcterms:created>
  <dcterms:modified xsi:type="dcterms:W3CDTF">2022-02-17T12:12:33Z</dcterms:modified>
  <cp:category/>
  <cp:version/>
  <cp:contentType/>
  <cp:contentStatus/>
</cp:coreProperties>
</file>