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<sst xmlns="http://schemas.openxmlformats.org/spreadsheetml/2006/main" count="515" uniqueCount="296">
  <si>
    <t>Akce:</t>
  </si>
  <si>
    <t>Investor:</t>
  </si>
  <si>
    <t>Místo stavby:</t>
  </si>
  <si>
    <t>Zak.č.:</t>
  </si>
  <si>
    <t>REKAPITULACE  NÁKLADŮ</t>
  </si>
  <si>
    <t>A.</t>
  </si>
  <si>
    <t>Montáž</t>
  </si>
  <si>
    <t>B.</t>
  </si>
  <si>
    <t xml:space="preserve">Materiál nosný </t>
  </si>
  <si>
    <t>C.</t>
  </si>
  <si>
    <t>Materiál podružný =5% z B</t>
  </si>
  <si>
    <t>ELEKTROINSTALACE</t>
  </si>
  <si>
    <t>ZRN</t>
  </si>
  <si>
    <t>CELKOVÉ  NÁKLADY</t>
  </si>
  <si>
    <t>Vypracovala: Ing. Ludmila Jelínková</t>
  </si>
  <si>
    <t>I.</t>
  </si>
  <si>
    <t>SPECIFIKACE</t>
  </si>
  <si>
    <t>I. ELEKTROINSTALACE</t>
  </si>
  <si>
    <t>ELEKTROINSTALACE - SOUČET (A+B+C)</t>
  </si>
  <si>
    <t>PPV =6% z (A+B+C)</t>
  </si>
  <si>
    <t>ELEKTROINSTALACE - CELKEM</t>
  </si>
  <si>
    <t>Specifikace -součet</t>
  </si>
  <si>
    <t>Přirážka na přesun 1%</t>
  </si>
  <si>
    <t>SPECIFIKACE CELKEM</t>
  </si>
  <si>
    <t>a) montáže</t>
  </si>
  <si>
    <t>C 21 M</t>
  </si>
  <si>
    <t>P.č.</t>
  </si>
  <si>
    <t>Položka</t>
  </si>
  <si>
    <t>Název</t>
  </si>
  <si>
    <t>Množství</t>
  </si>
  <si>
    <t>MJ</t>
  </si>
  <si>
    <t>Cena/MJ</t>
  </si>
  <si>
    <t>Celk.cena</t>
  </si>
  <si>
    <t>1.</t>
  </si>
  <si>
    <t>m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</si>
  <si>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</si>
  <si>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</si>
  <si>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</si>
  <si>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</si>
  <si>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</si>
  <si>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</si>
  <si>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</si>
  <si>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</si>
  <si>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</si>
  <si>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</si>
  <si>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</si>
  <si>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</si>
  <si>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</si>
  <si>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</si>
  <si>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</si>
  <si>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Položkový soupis nákladů - I. Elektroinstalace</t>
  </si>
  <si>
    <t>210 01-0002</t>
  </si>
  <si>
    <t>Trubka PVC  ohebná pod omítku - 16mm</t>
  </si>
  <si>
    <t>210 01-0003</t>
  </si>
  <si>
    <t>Trubka PVC  ohebná pod omítku - 23mm</t>
  </si>
  <si>
    <t>210 01-0301</t>
  </si>
  <si>
    <t>210 01-0521</t>
  </si>
  <si>
    <t>Odvíčk./zavíčk. krabic</t>
  </si>
  <si>
    <t>16.</t>
  </si>
  <si>
    <t>210 11-0041</t>
  </si>
  <si>
    <t>Spínač zapuštený jednopól.</t>
  </si>
  <si>
    <t>210 11-0043</t>
  </si>
  <si>
    <t>Spínač zapuštený seriový.</t>
  </si>
  <si>
    <t>Spínač zapuštený střídavý.</t>
  </si>
  <si>
    <t>210 11-0045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</si>
  <si>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</si>
  <si>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</si>
  <si>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</si>
  <si>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</si>
  <si>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</si>
  <si>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</si>
  <si>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</si>
  <si>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</si>
  <si>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</si>
  <si>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Vedení uzemňovací na povrchu  Cu do 50mm2</t>
  </si>
  <si>
    <t>210 22-0003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</si>
  <si>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</si>
  <si>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</si>
  <si>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</si>
  <si>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</si>
  <si>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</si>
  <si>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</si>
  <si>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</si>
  <si>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</si>
  <si>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</si>
  <si>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</si>
  <si>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</si>
  <si>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</si>
  <si>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210 80-0101</t>
  </si>
  <si>
    <t>210 80-0105</t>
  </si>
  <si>
    <t>210 80-0106</t>
  </si>
  <si>
    <t>38.</t>
  </si>
  <si>
    <t>montáže - součet</t>
  </si>
  <si>
    <t xml:space="preserve">b) materiál nosný </t>
  </si>
  <si>
    <t>Vodič CY 6mm2</t>
  </si>
  <si>
    <t>SPCM</t>
  </si>
  <si>
    <t>m2</t>
  </si>
  <si>
    <t>kg</t>
  </si>
  <si>
    <t>materiál - součet</t>
  </si>
  <si>
    <t>specifikace součet</t>
  </si>
  <si>
    <t xml:space="preserve">Přirážka na dopravu  5,2% </t>
  </si>
  <si>
    <t>210 02-0922</t>
  </si>
  <si>
    <t>Protipožární průchod stěnou</t>
  </si>
  <si>
    <t>Stavební díl:</t>
  </si>
  <si>
    <t>Datum:</t>
  </si>
  <si>
    <t xml:space="preserve">Krabice přístrojová univerzální  </t>
  </si>
  <si>
    <t xml:space="preserve">Krabice univerzální - víč. a svork </t>
  </si>
  <si>
    <t>210 01-0321</t>
  </si>
  <si>
    <t xml:space="preserve">Krabice KR 97 se zapojením kruhová </t>
  </si>
  <si>
    <t>210 02-0951</t>
  </si>
  <si>
    <t xml:space="preserve">Výstražná tabulka </t>
  </si>
  <si>
    <t>210 10-0173</t>
  </si>
  <si>
    <t>Ukončení kabelů do 3x2,5</t>
  </si>
  <si>
    <t>210 20-0030</t>
  </si>
  <si>
    <t xml:space="preserve">Vyrovnávač potenciálu </t>
  </si>
  <si>
    <t>210 11-1012</t>
  </si>
  <si>
    <t>Zásuvka domovní zapuštěná 2P+PE</t>
  </si>
  <si>
    <t>II.</t>
  </si>
  <si>
    <t xml:space="preserve">Svorka pro ochr. pospoj </t>
  </si>
  <si>
    <t>Trubka PVC  tuhá-23mm</t>
  </si>
  <si>
    <t>210 01-0092</t>
  </si>
  <si>
    <t xml:space="preserve">Krabice KO125 </t>
  </si>
  <si>
    <t xml:space="preserve">Spínač zapuštený jednopól.250V, 10A, řaz 1 - standard. Provedení </t>
  </si>
  <si>
    <t>C 46 M</t>
  </si>
  <si>
    <t>Zemní práce</t>
  </si>
  <si>
    <t>ZEMNÍ PRÁCE  CELKEM</t>
  </si>
  <si>
    <t xml:space="preserve">Kabel CYKY-J 3x1,5mm2 </t>
  </si>
  <si>
    <t xml:space="preserve">Kabel CYKY-J 3x2,5mm2 </t>
  </si>
  <si>
    <t xml:space="preserve">Kabel CYKY-J 2x1,5mm2 </t>
  </si>
  <si>
    <t xml:space="preserve">Kabel CYKY -O 3x1,5mm2 </t>
  </si>
  <si>
    <t>210 10-0155</t>
  </si>
  <si>
    <t>Ukončení kabelů do 5x6</t>
  </si>
  <si>
    <t>210 20-1054</t>
  </si>
  <si>
    <t>210 20-1025s</t>
  </si>
  <si>
    <t>kpl</t>
  </si>
  <si>
    <t>Protipožární pěna  na prostupy svazků kabelů</t>
  </si>
  <si>
    <t>210 80-0116</t>
  </si>
  <si>
    <t xml:space="preserve">Kabel CYKY-J 5x2,5mm2 </t>
  </si>
  <si>
    <t>210 22-0451</t>
  </si>
  <si>
    <t>Vedení ochr. pospoj</t>
  </si>
  <si>
    <t>40.</t>
  </si>
  <si>
    <t>41.</t>
  </si>
  <si>
    <t>39.</t>
  </si>
  <si>
    <t>210 01-0351</t>
  </si>
  <si>
    <t>Krabicová rozvodka IP 54.</t>
  </si>
  <si>
    <t>42.</t>
  </si>
  <si>
    <t>43.</t>
  </si>
  <si>
    <t>44.</t>
  </si>
  <si>
    <t>45.</t>
  </si>
  <si>
    <t>46.</t>
  </si>
  <si>
    <t>47.</t>
  </si>
  <si>
    <t>48.</t>
  </si>
  <si>
    <t>49.</t>
  </si>
  <si>
    <t>210 19-0005</t>
  </si>
  <si>
    <t>Montáž oceloplechových nebo plast rozvodnic do 200kg</t>
  </si>
  <si>
    <t>210 14-0431</t>
  </si>
  <si>
    <t xml:space="preserve">Bezpečnostní tlačítko v plast skříni se sklem </t>
  </si>
  <si>
    <t>210 11-1031</t>
  </si>
  <si>
    <t>Zásuvka nástěnná,   2P+PE</t>
  </si>
  <si>
    <t>210 11-1052</t>
  </si>
  <si>
    <t>Zásuvka prům  nástěnná 400V, 32A 3P+N+PE</t>
  </si>
  <si>
    <t>N-Svítidlo nouzové s vlastním zdrojem v pohotovost. Režimu, 30min</t>
  </si>
  <si>
    <t>210 80-0115</t>
  </si>
  <si>
    <t xml:space="preserve">Kabel CYKY-J 5x1,5mm2 </t>
  </si>
  <si>
    <t>210 80-0113</t>
  </si>
  <si>
    <t>Zásuvka nástěnná prům  IP 54,   3P+N+PE, 400V, 32A-</t>
  </si>
  <si>
    <t>Vodič CY 16mm2</t>
  </si>
  <si>
    <t xml:space="preserve">Kabel CYKY-J 5 x 6mm2 </t>
  </si>
  <si>
    <t>460 08-0002</t>
  </si>
  <si>
    <t xml:space="preserve">Zazdění a začištění rozvaděců </t>
  </si>
  <si>
    <t>ROZPOČET</t>
  </si>
  <si>
    <t>Trubka elektroinstalační PVC  ohebná 16mm</t>
  </si>
  <si>
    <t>Trubka elektroinstalační PVC  ohebná  23mm</t>
  </si>
  <si>
    <t>Trubkaelektroinstalační  PVC  tuhá 23mm</t>
  </si>
  <si>
    <t>Krabice elektroinstalační přístrojová - hluboká</t>
  </si>
  <si>
    <t>Krabice elektroinstalační univerzální KU 68/2-- víč. a svork.</t>
  </si>
  <si>
    <t>Krabice elektroinstalační KR 97 se zapojením kruhová</t>
  </si>
  <si>
    <t>Krabicová rozvodka elektroinstalační KO 125</t>
  </si>
  <si>
    <t>Krabicová rozvodka elektroinstalační IP 54.</t>
  </si>
  <si>
    <t>Spínač zapuštený seriový 250V, 10A, řaz.5 - standard.prov.</t>
  </si>
  <si>
    <t>Spínač zapuštený střídavý 250V, 10A , řaz. 6 - standard. Prov.</t>
  </si>
  <si>
    <t>Rámeček k zapuštěným  zásuvkám a vypínačům jednonásobný - vodorovný</t>
  </si>
  <si>
    <t>Zásuvka zapuštěná 2P+PE, 250V, 16A - standard. Prov.</t>
  </si>
  <si>
    <t>50.</t>
  </si>
  <si>
    <t>Kabel CYKY-J 5x4mm2- pod omítku nebo pevně</t>
  </si>
  <si>
    <t xml:space="preserve">Kabel CYKY-J 5 x 4mm2 </t>
  </si>
  <si>
    <t>210 80-0101s</t>
  </si>
  <si>
    <t xml:space="preserve">Kabel 1-CXKH-R-J B2-O 2x1,5mm2 </t>
  </si>
  <si>
    <t>210 11-1016</t>
  </si>
  <si>
    <t>Zásuvka domovní dvojitá 2P + PE</t>
  </si>
  <si>
    <t>Kabel CYKY-O 2x1,5mm2 - pod omítku / pevně</t>
  </si>
  <si>
    <t>Kabel CYKY-O 3x1,5mm2 - pod omítku / pevně</t>
  </si>
  <si>
    <t>Kabel CYKY-J 3x1,5mm2 - pod omítku / pevně</t>
  </si>
  <si>
    <t>Kabel CYKY-J 3x2,5mm2 - pod omítku / pevně</t>
  </si>
  <si>
    <t>Kabel CYKY-J 5x1,5mm2 - pod omítku / pevně</t>
  </si>
  <si>
    <t>Kabel CYKY-J 5x2,5mm2 - pod omítku / pevně</t>
  </si>
  <si>
    <t>Bezpečnostní tlačítko v plast skříni se sklem IP 20</t>
  </si>
  <si>
    <t>Zásuvka dvojitá pootočená 45°,  . 2P+PE, 250V, 16A -</t>
  </si>
  <si>
    <t>Zásuvka nástěnná  IP 44, plast.  . 2P+PE, 250V, 16A-</t>
  </si>
  <si>
    <t xml:space="preserve">hutní materiál na pomoc konstrukce </t>
  </si>
  <si>
    <t>Vysekání rýh v beton. Zdech - 5 až7cmm</t>
  </si>
  <si>
    <t xml:space="preserve">VRN </t>
  </si>
  <si>
    <t>výchozí revize</t>
  </si>
  <si>
    <t>Demotáž stávajících el. rozvodů a el. zařízení</t>
  </si>
  <si>
    <t>hod</t>
  </si>
  <si>
    <t>Likvidace demont. Materiálu</t>
  </si>
  <si>
    <t xml:space="preserve">Zajištění stávajících el. obvodů, ELM rozv a napájení stávajících el. zař. </t>
  </si>
  <si>
    <t>demontáže  - součet</t>
  </si>
  <si>
    <t>DEMONTÁŽE</t>
  </si>
  <si>
    <t>DEMONTÁŽE  CELKEM</t>
  </si>
  <si>
    <t>MŠ BARTUŠKOVA, č.p. 886, Třebíč - GO ELEKTROINSTALACE</t>
  </si>
  <si>
    <t>Město Třebíč, Karlovo nám. 105/55 Třebíč</t>
  </si>
  <si>
    <t>Třebíč Bartuškova 886</t>
  </si>
  <si>
    <t>D.1.4.d - Zařízení silnopr. elektrotechniky</t>
  </si>
  <si>
    <t>012/21</t>
  </si>
  <si>
    <t>2021 duben</t>
  </si>
  <si>
    <t>210 01-0093</t>
  </si>
  <si>
    <t>Trubka PVC  tuhá-29mm</t>
  </si>
  <si>
    <t>210 02-0102</t>
  </si>
  <si>
    <t>Lišta vkládací do 40mm</t>
  </si>
  <si>
    <t>Ukončení kabelů do 5x35</t>
  </si>
  <si>
    <t>210 10-0253</t>
  </si>
  <si>
    <t>210 11-0152</t>
  </si>
  <si>
    <t>Tlačítko  zap.   1/0</t>
  </si>
  <si>
    <t>210 11-0021</t>
  </si>
  <si>
    <t>spínač nástěnný jednopól.</t>
  </si>
  <si>
    <t>210 11-0023</t>
  </si>
  <si>
    <t>spínač nástěnný seriový</t>
  </si>
  <si>
    <t>210 11-0024</t>
  </si>
  <si>
    <t>spínač nástěnný střídavý</t>
  </si>
  <si>
    <t>210 11-0512</t>
  </si>
  <si>
    <t xml:space="preserve">spínač trojpól, 400V, 32A, </t>
  </si>
  <si>
    <t>A-Svít.LED 34W, 4100lm, 3800K, IP 40 čtverec AL rám. Mikropr. 595x595x15</t>
  </si>
  <si>
    <t>B-Svítidlo přisazené  kruhové  , LED 44W, 4600lm, 4000K, IP 44</t>
  </si>
  <si>
    <t xml:space="preserve">C-Svít.LED 40W, obyč, obdelník 1200mm,  5000lm, 4000K, IP 40 </t>
  </si>
  <si>
    <t>D-Svítidlo přisazené  venkovní LED 30W,  IP 54</t>
  </si>
  <si>
    <t xml:space="preserve">E-Svítidlo LED   prům , 40W, 5500lm, 4000K IP 65, opál kryt </t>
  </si>
  <si>
    <t>F-Svítidlo přisaz LED 38W, 4400lm obdelník 1210x238x52mm, 4000K, IP 20</t>
  </si>
  <si>
    <t>N-Svítidlo nouzové s vlastním zdrojem v pohotovost. Režimu, 60min</t>
  </si>
  <si>
    <t>210 80-2043</t>
  </si>
  <si>
    <t xml:space="preserve">Šňůra CGSG  5 x 4mm2 </t>
  </si>
  <si>
    <t xml:space="preserve">Šňůra CGSG  5 x 6mm2 </t>
  </si>
  <si>
    <t>210 81-0091s</t>
  </si>
  <si>
    <t xml:space="preserve">Kabel CYKY-J 5x35mm2- pod omítku / pevně </t>
  </si>
  <si>
    <t xml:space="preserve">Kabel CYKY-J 4x35mm2- pod omítku / pevně </t>
  </si>
  <si>
    <t>Trubkaelektroinstalační  PVC  tuhá 29mm</t>
  </si>
  <si>
    <t>Lišta elektroinstalační  PVC  vkládací 40/20</t>
  </si>
  <si>
    <t>Tlačítko  zapuštěné 250V, 10A, 1/0 - standard prov.</t>
  </si>
  <si>
    <t>Vodič CYA 35mm2</t>
  </si>
  <si>
    <t xml:space="preserve">Kabel CYKY-J 5 x35mm2 </t>
  </si>
  <si>
    <t xml:space="preserve">Kabel CYKY-J 4 x35mm2 </t>
  </si>
  <si>
    <t>II. SPECIFIKACE</t>
  </si>
  <si>
    <t xml:space="preserve">vč.zapojení ,  vyzbrojení a typové zkoušky </t>
  </si>
  <si>
    <t xml:space="preserve">Elektroměrová rozvodnice R-ELM  - zapušť. Rozv. V protopož. provedení EI 45  </t>
  </si>
  <si>
    <t xml:space="preserve">IP54/20 600x700mm </t>
  </si>
  <si>
    <t>bude obsahovat 1 x přípravu pro elektroměr pro přímé jednosazbové měření</t>
  </si>
  <si>
    <t xml:space="preserve">1x trojpól. jistič 80A s vyrážecí cívkou  - před ELM </t>
  </si>
  <si>
    <t xml:space="preserve">pro TOTAL STOP ,Svorka řadová 5 ks, vybavení přípojnicemi a lištami </t>
  </si>
  <si>
    <t>a typové zkoušky</t>
  </si>
  <si>
    <t>Hlavní rozvodnice RH-1    zapušť. Rozv.  IP54/20 v protipožár. Prov EI 45</t>
  </si>
  <si>
    <t>760 x 635x 247mm - 96 modulů</t>
  </si>
  <si>
    <t>bude obsahovat 1 x hl. vypínač 80A, 1 x jistič. trojpól do 63A</t>
  </si>
  <si>
    <t>29 x jistič, jednopól, 3x proud. Chránič, 2 x impuls. Relé</t>
  </si>
  <si>
    <t>1 x poj. odpojovač pro poj. 22 58, 4 x poj. odpojovač pro poj 14 x 51</t>
  </si>
  <si>
    <t>Svodič, přepětí - 1. stupeň, 1 x svodič přepetí 2. stupeň,</t>
  </si>
  <si>
    <t xml:space="preserve">2 x napáj zdroj pro DT + el zámek </t>
  </si>
  <si>
    <t>svorka řadová -51ks, vybavení přípojnicemi a lištami - vč. zapojení, vyzbrojení</t>
  </si>
  <si>
    <t>Podružná rozvodnice RP-2    zapušť. Rozv.  IP54/20 v protipožár. Prov EI 45</t>
  </si>
  <si>
    <t>1060 x 635x 247mm -144 modulů</t>
  </si>
  <si>
    <t>bude obsahovat 1 x hl. jistič trojpól. 80A, 11 x jistič. trojpól do 63A</t>
  </si>
  <si>
    <t>35 x jistič, jednopól, 4x proud. Chránič, 2 x impuls. Relé</t>
  </si>
  <si>
    <t>1 x poj. odpojovač pro poj. 22 58, 3 x poj. odpojovač pro poj 14 x 51</t>
  </si>
  <si>
    <t xml:space="preserve"> 1 x svodič přepetí 2. stupeň, 2 x vypínací cívka j jističi </t>
  </si>
  <si>
    <t>svorka řadová -74ks, vybavení přípojnicemi a lištami - vč. zapojení, vyzbrojení</t>
  </si>
  <si>
    <t>Podružná rozvodnice RP-3    zapušť. Rozv.  IP54/20 v protipožár. Prov EI 45</t>
  </si>
  <si>
    <t>760 x 435x 247mm -52 modulů</t>
  </si>
  <si>
    <t>bude obsahovat 1 x hl. jistič trojpól. 32A, 2 x jistič. trojpól do 63A</t>
  </si>
  <si>
    <t>16 x jistič, jednopól, 2x proud. Chránič, 1 x impuls. Relé</t>
  </si>
  <si>
    <t>2 x poj. odpojovač pro poj 14 x 51</t>
  </si>
  <si>
    <t xml:space="preserve"> 1 x svodič přepetí 2. stupeň, </t>
  </si>
  <si>
    <t>svorka řadová -27ks, vybavení přípojnicemi a lištami - vč. zapojení, vyzbrojení</t>
  </si>
  <si>
    <t>460 68-0513</t>
  </si>
  <si>
    <t>Vysekání rýh v beton. Zdech - 7 až10cmm</t>
  </si>
  <si>
    <t>Vyplnění rýh v beton. Zdech - 5 až7cmm</t>
  </si>
  <si>
    <t>460 71-0013</t>
  </si>
  <si>
    <t>460 71-0014</t>
  </si>
  <si>
    <t>Vyplnění rýh v beton. Zdech - 7 až10cmm</t>
  </si>
  <si>
    <t xml:space="preserve">Výmalba prostor </t>
  </si>
  <si>
    <t>pomocné stavební  práce  - součet</t>
  </si>
  <si>
    <t xml:space="preserve">IV. Pomocné stavební práce </t>
  </si>
  <si>
    <t xml:space="preserve">III. DEMONTÁŽE STÁVAJÍCÍH ELEKTROROZVODŮ </t>
  </si>
  <si>
    <t>III.Stavební pomocné práce</t>
  </si>
  <si>
    <t>IV. DEMONTÁŘE</t>
  </si>
  <si>
    <t>III</t>
  </si>
  <si>
    <t>POMOCNÉ STAVEBNÍ PRÁCE</t>
  </si>
  <si>
    <t>IV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</si>
</sst>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0"/>
    <numFmt numFmtId="168" formatCode="0.0000"/>
    <numFmt numFmtId="169" formatCode="0.0"/>
    <numFmt numFmtId="170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6" fontId="0" fillId="0" borderId="0" xfId="0" applyNumberFormat="1" applyFont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1"/>
  <sheetViews>
    <sheetView tabSelected="1" workbookViewId="0" topLeftCell="A325">
      <selection activeCell="C395" sqref="C395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65.7109375" style="0" customWidth="1"/>
    <col min="4" max="4" width="4.7109375" style="0" customWidth="1"/>
    <col min="5" max="5" width="9.7109375" style="0" customWidth="1"/>
    <col min="6" max="6" width="11.7109375" style="0" customWidth="1"/>
    <col min="7" max="7" width="15.00390625" style="0" customWidth="1"/>
  </cols>
  <sheetData>
    <row r="1" spans="1:3" ht="12.75">
      <c r="A1" t="s">
        <v>0</v>
      </c>
      <c r="C1" t="s">
        <v>210</v>
      </c>
    </row>
    <row r="2" spans="1:3" ht="12.75">
      <c r="A2" t="s">
        <v>1</v>
      </c>
      <c r="C2" t="s">
        <v>211</v>
      </c>
    </row>
    <row r="3" spans="1:3" ht="12.75">
      <c r="A3" t="s">
        <v>2</v>
      </c>
      <c r="C3" t="s">
        <v>212</v>
      </c>
    </row>
    <row r="4" spans="1:3" ht="12.75">
      <c r="A4" t="s">
        <v>103</v>
      </c>
      <c r="C4" s="22" t="s">
        <v>213</v>
      </c>
    </row>
    <row r="5" spans="1:3" ht="12.75">
      <c r="A5" t="s">
        <v>3</v>
      </c>
      <c r="C5" s="28" t="s">
        <v>214</v>
      </c>
    </row>
    <row r="6" spans="1:3" ht="12.75">
      <c r="A6" t="s">
        <v>104</v>
      </c>
      <c r="C6" s="8" t="s">
        <v>215</v>
      </c>
    </row>
    <row r="8" spans="1:3" ht="15.75">
      <c r="A8" s="1" t="s">
        <v>170</v>
      </c>
      <c r="B8" s="2"/>
      <c r="C8" s="2"/>
    </row>
    <row r="9" ht="12.75">
      <c r="A9" s="3"/>
    </row>
    <row r="10" spans="1:3" ht="15.75">
      <c r="A10" s="1" t="s">
        <v>4</v>
      </c>
      <c r="B10" s="2"/>
      <c r="C10" s="2"/>
    </row>
    <row r="11" spans="1:3" ht="12.75">
      <c r="A11" s="3"/>
      <c r="B11" s="3"/>
      <c r="C11" s="3"/>
    </row>
    <row r="13" spans="1:7" ht="12.75">
      <c r="A13" s="4"/>
      <c r="B13" s="5" t="s">
        <v>15</v>
      </c>
      <c r="C13" t="s">
        <v>11</v>
      </c>
      <c r="G13" s="12">
        <f>G92</f>
        <v>0</v>
      </c>
    </row>
    <row r="14" ht="12.75">
      <c r="G14" s="12"/>
    </row>
    <row r="15" ht="12.75">
      <c r="G15" s="12"/>
    </row>
    <row r="16" spans="2:7" ht="12.75">
      <c r="B16" s="22" t="s">
        <v>117</v>
      </c>
      <c r="C16" t="s">
        <v>16</v>
      </c>
      <c r="G16" s="12">
        <f>G130</f>
        <v>0</v>
      </c>
    </row>
    <row r="17" spans="2:7" ht="12.75">
      <c r="B17" s="22" t="s">
        <v>293</v>
      </c>
      <c r="C17" s="22" t="s">
        <v>294</v>
      </c>
      <c r="G17" s="12">
        <f>G138</f>
        <v>0</v>
      </c>
    </row>
    <row r="18" spans="2:7" ht="12.75">
      <c r="B18" s="22" t="s">
        <v>295</v>
      </c>
      <c r="C18" s="22" t="s">
        <v>208</v>
      </c>
      <c r="G18" s="12">
        <f>G147</f>
        <v>0</v>
      </c>
    </row>
    <row r="19" spans="2:7" ht="13.5" thickBot="1">
      <c r="B19" s="6"/>
      <c r="C19" s="6"/>
      <c r="D19" s="6"/>
      <c r="E19" s="6"/>
      <c r="F19" s="6"/>
      <c r="G19" s="6"/>
    </row>
    <row r="20" spans="2:7" ht="13.5" thickTop="1">
      <c r="B20" s="7"/>
      <c r="C20" t="s">
        <v>12</v>
      </c>
      <c r="D20" s="7"/>
      <c r="E20" s="7"/>
      <c r="F20" s="7"/>
      <c r="G20" s="13">
        <f>SUM(G13:G18)</f>
        <v>0</v>
      </c>
    </row>
    <row r="21" spans="3:7" ht="12.75">
      <c r="C21" t="s">
        <v>201</v>
      </c>
      <c r="G21" s="15">
        <f>0.05*G20</f>
        <v>0</v>
      </c>
    </row>
    <row r="22" spans="2:7" ht="12.75">
      <c r="B22" s="9"/>
      <c r="C22" s="9" t="s">
        <v>202</v>
      </c>
      <c r="D22" s="9"/>
      <c r="E22" s="9"/>
      <c r="F22" s="9"/>
      <c r="G22" s="17"/>
    </row>
    <row r="23" spans="2:7" ht="12.75">
      <c r="B23" s="9"/>
      <c r="C23" s="9"/>
      <c r="D23" s="9"/>
      <c r="E23" s="9"/>
      <c r="F23" s="9"/>
      <c r="G23" s="9"/>
    </row>
    <row r="25" spans="2:7" ht="13.5" thickBot="1">
      <c r="B25" s="6"/>
      <c r="C25" s="6"/>
      <c r="D25" s="6"/>
      <c r="E25" s="6"/>
      <c r="F25" s="6"/>
      <c r="G25" s="6"/>
    </row>
    <row r="26" spans="2:5" ht="13.5" thickTop="1">
      <c r="B26" s="7"/>
      <c r="C26" s="7"/>
      <c r="D26" s="7"/>
      <c r="E26" s="7"/>
    </row>
    <row r="27" spans="3:7" ht="15.75">
      <c r="C27" s="1" t="s">
        <v>13</v>
      </c>
      <c r="G27" s="27">
        <f>SUM(G20:G22)</f>
        <v>0</v>
      </c>
    </row>
    <row r="32" ht="12.75">
      <c r="C32" s="22" t="s">
        <v>14</v>
      </c>
    </row>
    <row r="81" spans="1:3" ht="15.75">
      <c r="A81" s="1" t="s">
        <v>17</v>
      </c>
      <c r="B81" s="2"/>
      <c r="C81" s="2"/>
    </row>
    <row r="83" spans="1:6" ht="12.75">
      <c r="A83" s="4"/>
      <c r="B83" s="5" t="s">
        <v>5</v>
      </c>
      <c r="C83" t="s">
        <v>6</v>
      </c>
      <c r="F83" s="12">
        <f>G223</f>
        <v>0</v>
      </c>
    </row>
    <row r="84" spans="2:7" ht="12.75">
      <c r="B84" t="s">
        <v>7</v>
      </c>
      <c r="C84" t="s">
        <v>8</v>
      </c>
      <c r="G84" s="12">
        <f>G286</f>
        <v>0</v>
      </c>
    </row>
    <row r="85" spans="2:7" ht="12.75">
      <c r="B85" t="s">
        <v>9</v>
      </c>
      <c r="C85" t="s">
        <v>10</v>
      </c>
      <c r="G85">
        <f>0.05*G84</f>
        <v>0</v>
      </c>
    </row>
    <row r="86" spans="2:7" ht="13.5" thickBot="1">
      <c r="B86" s="6"/>
      <c r="C86" s="6"/>
      <c r="D86" s="6"/>
      <c r="E86" s="6"/>
      <c r="F86" s="6"/>
      <c r="G86" s="6"/>
    </row>
    <row r="87" spans="2:7" ht="13.5" thickTop="1">
      <c r="B87" s="7"/>
      <c r="C87" s="7"/>
      <c r="D87" s="7"/>
      <c r="E87" s="7"/>
      <c r="F87" s="7"/>
      <c r="G87" s="7"/>
    </row>
    <row r="88" spans="3:7" ht="12.75">
      <c r="C88" t="s">
        <v>18</v>
      </c>
      <c r="G88" s="12">
        <f>F83+G84+G85</f>
        <v>0</v>
      </c>
    </row>
    <row r="89" spans="3:7" ht="12.75">
      <c r="C89" t="s">
        <v>19</v>
      </c>
      <c r="G89" s="15">
        <f>0.06*G88</f>
        <v>0</v>
      </c>
    </row>
    <row r="90" spans="2:7" ht="13.5" thickBot="1">
      <c r="B90" s="6"/>
      <c r="C90" s="6"/>
      <c r="D90" s="6"/>
      <c r="E90" s="6"/>
      <c r="F90" s="6"/>
      <c r="G90" s="6"/>
    </row>
    <row r="91" spans="2:7" ht="13.5" thickTop="1">
      <c r="B91" s="7"/>
      <c r="C91" s="7"/>
      <c r="D91" s="7"/>
      <c r="E91" s="7"/>
      <c r="F91" s="7"/>
      <c r="G91" s="7"/>
    </row>
    <row r="92" spans="3:7" ht="12.75">
      <c r="C92" t="s">
        <v>20</v>
      </c>
      <c r="G92" s="12">
        <f>G88+G89</f>
        <v>0</v>
      </c>
    </row>
    <row r="124" spans="1:3" ht="15.75">
      <c r="A124" s="1" t="s">
        <v>251</v>
      </c>
      <c r="B124" s="2"/>
      <c r="C124" s="2"/>
    </row>
    <row r="126" spans="1:7" ht="12.75">
      <c r="A126" s="4"/>
      <c r="B126" s="5"/>
      <c r="C126" t="s">
        <v>21</v>
      </c>
      <c r="G126" s="12">
        <f>G361</f>
        <v>0</v>
      </c>
    </row>
    <row r="127" spans="3:7" ht="12.75">
      <c r="C127" t="s">
        <v>100</v>
      </c>
      <c r="G127">
        <f>0.052*G126</f>
        <v>0</v>
      </c>
    </row>
    <row r="128" spans="3:7" ht="12.75">
      <c r="C128" t="s">
        <v>22</v>
      </c>
      <c r="G128">
        <f>0.01*G126</f>
        <v>0</v>
      </c>
    </row>
    <row r="129" spans="2:7" ht="13.5" thickBot="1">
      <c r="B129" s="6"/>
      <c r="C129" s="6"/>
      <c r="D129" s="6"/>
      <c r="E129" s="6"/>
      <c r="F129" s="6"/>
      <c r="G129" s="6"/>
    </row>
    <row r="130" spans="3:7" ht="13.5" thickTop="1">
      <c r="C130" t="s">
        <v>23</v>
      </c>
      <c r="G130" s="12">
        <f>G126+G127+G128</f>
        <v>0</v>
      </c>
    </row>
    <row r="134" spans="1:7" ht="15.75">
      <c r="A134" s="19" t="s">
        <v>291</v>
      </c>
      <c r="B134" s="20"/>
      <c r="C134" s="20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24"/>
      <c r="B136" s="25"/>
      <c r="C136" s="9" t="s">
        <v>124</v>
      </c>
      <c r="D136" s="9"/>
      <c r="E136" s="9"/>
      <c r="F136" s="9"/>
      <c r="G136" s="16">
        <f>G390</f>
        <v>0</v>
      </c>
    </row>
    <row r="137" spans="2:7" ht="13.5" thickBot="1">
      <c r="B137" s="6"/>
      <c r="C137" s="6"/>
      <c r="D137" s="6"/>
      <c r="E137" s="6"/>
      <c r="F137" s="6"/>
      <c r="G137" s="6"/>
    </row>
    <row r="138" spans="2:7" ht="13.5" thickTop="1">
      <c r="B138" s="9"/>
      <c r="C138" s="9" t="s">
        <v>125</v>
      </c>
      <c r="D138" s="9"/>
      <c r="E138" s="9"/>
      <c r="F138" s="9"/>
      <c r="G138" s="16">
        <f>G136</f>
        <v>0</v>
      </c>
    </row>
    <row r="143" spans="1:7" ht="15.75">
      <c r="A143" s="19" t="s">
        <v>292</v>
      </c>
      <c r="B143" s="20"/>
      <c r="C143" s="20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24"/>
      <c r="B145" s="25"/>
      <c r="C145" s="9" t="s">
        <v>208</v>
      </c>
      <c r="D145" s="9"/>
      <c r="E145" s="9"/>
      <c r="F145" s="9"/>
      <c r="G145" s="16">
        <f>G374</f>
        <v>0</v>
      </c>
    </row>
    <row r="146" spans="2:7" ht="13.5" thickBot="1">
      <c r="B146" s="6"/>
      <c r="C146" s="6"/>
      <c r="D146" s="6"/>
      <c r="E146" s="6"/>
      <c r="F146" s="6"/>
      <c r="G146" s="6"/>
    </row>
    <row r="147" spans="2:7" ht="13.5" thickTop="1">
      <c r="B147" s="9"/>
      <c r="C147" s="9" t="s">
        <v>209</v>
      </c>
      <c r="D147" s="9"/>
      <c r="E147" s="9"/>
      <c r="F147" s="9"/>
      <c r="G147" s="16">
        <f>G145</f>
        <v>0</v>
      </c>
    </row>
    <row r="160" spans="1:3" ht="15.75">
      <c r="A160" s="1" t="s">
        <v>50</v>
      </c>
      <c r="B160" s="2"/>
      <c r="C160" s="2"/>
    </row>
    <row r="161" ht="12.75">
      <c r="A161" s="3" t="s">
        <v>24</v>
      </c>
    </row>
    <row r="162" ht="12.75">
      <c r="B162" t="s">
        <v>25</v>
      </c>
    </row>
    <row r="163" spans="1:7" ht="12.75">
      <c r="A163" s="3" t="s">
        <v>26</v>
      </c>
      <c r="B163" s="3" t="s">
        <v>27</v>
      </c>
      <c r="C163" s="3" t="s">
        <v>28</v>
      </c>
      <c r="D163" s="3" t="s">
        <v>30</v>
      </c>
      <c r="E163" s="3" t="s">
        <v>29</v>
      </c>
      <c r="F163" s="3" t="s">
        <v>31</v>
      </c>
      <c r="G163" s="3" t="s">
        <v>32</v>
      </c>
    </row>
    <row r="164" spans="1:7" ht="12.75">
      <c r="A164" s="10"/>
      <c r="D164" s="11"/>
      <c r="F164" s="12"/>
      <c r="G164" s="12"/>
    </row>
    <row r="167" spans="1:7" ht="12.75">
      <c r="A167" s="10" t="s">
        <v>33</v>
      </c>
      <c r="B167" t="s">
        <v>51</v>
      </c>
      <c r="C167" t="s">
        <v>52</v>
      </c>
      <c r="D167" t="s">
        <v>34</v>
      </c>
      <c r="E167" s="12">
        <v>60</v>
      </c>
      <c r="F167" s="12"/>
      <c r="G167" s="12">
        <f aca="true" t="shared" si="0" ref="G167:G198">E167*F167</f>
        <v>0</v>
      </c>
    </row>
    <row r="168" spans="1:7" ht="12.75">
      <c r="A168" s="10" t="s">
        <v>35</v>
      </c>
      <c r="B168" t="s">
        <v>53</v>
      </c>
      <c r="C168" t="s">
        <v>54</v>
      </c>
      <c r="D168" t="s">
        <v>34</v>
      </c>
      <c r="E168" s="12">
        <v>120</v>
      </c>
      <c r="F168" s="12"/>
      <c r="G168" s="12">
        <f t="shared" si="0"/>
        <v>0</v>
      </c>
    </row>
    <row r="169" spans="1:7" ht="12.75">
      <c r="A169" s="10" t="s">
        <v>37</v>
      </c>
      <c r="B169" t="s">
        <v>120</v>
      </c>
      <c r="C169" t="s">
        <v>119</v>
      </c>
      <c r="D169" t="s">
        <v>34</v>
      </c>
      <c r="E169" s="12">
        <v>50</v>
      </c>
      <c r="F169" s="12"/>
      <c r="G169" s="12">
        <f t="shared" si="0"/>
        <v>0</v>
      </c>
    </row>
    <row r="170" spans="1:7" ht="12.75">
      <c r="A170" s="10" t="s">
        <v>37</v>
      </c>
      <c r="B170" t="s">
        <v>216</v>
      </c>
      <c r="C170" t="s">
        <v>217</v>
      </c>
      <c r="D170" t="s">
        <v>34</v>
      </c>
      <c r="E170" s="12">
        <v>50</v>
      </c>
      <c r="F170" s="12"/>
      <c r="G170" s="12">
        <f t="shared" si="0"/>
        <v>0</v>
      </c>
    </row>
    <row r="171" spans="1:7" ht="12.75">
      <c r="A171" s="10" t="s">
        <v>38</v>
      </c>
      <c r="B171" s="22" t="s">
        <v>218</v>
      </c>
      <c r="C171" s="22" t="s">
        <v>219</v>
      </c>
      <c r="D171" s="22" t="s">
        <v>34</v>
      </c>
      <c r="E171" s="32">
        <v>80</v>
      </c>
      <c r="F171" s="32"/>
      <c r="G171" s="32">
        <f t="shared" si="0"/>
        <v>0</v>
      </c>
    </row>
    <row r="172" spans="1:7" ht="12.75">
      <c r="A172" s="10" t="s">
        <v>39</v>
      </c>
      <c r="B172" t="s">
        <v>55</v>
      </c>
      <c r="C172" t="s">
        <v>105</v>
      </c>
      <c r="D172" t="s">
        <v>36</v>
      </c>
      <c r="E172" s="12">
        <v>150</v>
      </c>
      <c r="F172" s="12"/>
      <c r="G172" s="12">
        <f t="shared" si="0"/>
        <v>0</v>
      </c>
    </row>
    <row r="173" spans="1:7" ht="12.75">
      <c r="A173" s="10" t="s">
        <v>40</v>
      </c>
      <c r="B173" t="s">
        <v>107</v>
      </c>
      <c r="C173" t="s">
        <v>106</v>
      </c>
      <c r="D173" t="s">
        <v>36</v>
      </c>
      <c r="E173" s="12">
        <v>60</v>
      </c>
      <c r="F173" s="12"/>
      <c r="G173" s="12">
        <f t="shared" si="0"/>
        <v>0</v>
      </c>
    </row>
    <row r="174" spans="1:7" ht="12.75">
      <c r="A174" s="10" t="s">
        <v>41</v>
      </c>
      <c r="B174" t="s">
        <v>107</v>
      </c>
      <c r="C174" t="s">
        <v>108</v>
      </c>
      <c r="D174" t="s">
        <v>36</v>
      </c>
      <c r="E174" s="12">
        <v>30</v>
      </c>
      <c r="F174" s="12"/>
      <c r="G174" s="12">
        <f t="shared" si="0"/>
        <v>0</v>
      </c>
    </row>
    <row r="175" spans="1:7" ht="12.75">
      <c r="A175" s="10" t="s">
        <v>42</v>
      </c>
      <c r="B175" t="s">
        <v>107</v>
      </c>
      <c r="C175" t="s">
        <v>121</v>
      </c>
      <c r="D175" t="s">
        <v>36</v>
      </c>
      <c r="E175" s="12">
        <v>4</v>
      </c>
      <c r="F175" s="12"/>
      <c r="G175" s="12">
        <f t="shared" si="0"/>
        <v>0</v>
      </c>
    </row>
    <row r="176" spans="1:7" ht="12.75">
      <c r="A176" s="10" t="s">
        <v>43</v>
      </c>
      <c r="B176" t="s">
        <v>143</v>
      </c>
      <c r="C176" t="s">
        <v>144</v>
      </c>
      <c r="D176" t="s">
        <v>36</v>
      </c>
      <c r="E176" s="12">
        <v>15</v>
      </c>
      <c r="F176" s="12"/>
      <c r="G176" s="12">
        <f t="shared" si="0"/>
        <v>0</v>
      </c>
    </row>
    <row r="177" spans="1:7" ht="12.75">
      <c r="A177" s="10" t="s">
        <v>44</v>
      </c>
      <c r="B177" t="s">
        <v>56</v>
      </c>
      <c r="C177" t="s">
        <v>57</v>
      </c>
      <c r="D177" t="s">
        <v>36</v>
      </c>
      <c r="E177" s="12">
        <v>109</v>
      </c>
      <c r="F177" s="12"/>
      <c r="G177" s="12">
        <f t="shared" si="0"/>
        <v>0</v>
      </c>
    </row>
    <row r="178" spans="1:7" ht="12.75">
      <c r="A178" s="10" t="s">
        <v>45</v>
      </c>
      <c r="B178" t="s">
        <v>109</v>
      </c>
      <c r="C178" t="s">
        <v>110</v>
      </c>
      <c r="D178" t="s">
        <v>36</v>
      </c>
      <c r="E178" s="12">
        <v>6</v>
      </c>
      <c r="F178" s="12"/>
      <c r="G178" s="12">
        <f t="shared" si="0"/>
        <v>0</v>
      </c>
    </row>
    <row r="179" spans="1:7" ht="12.75">
      <c r="A179" s="10" t="s">
        <v>46</v>
      </c>
      <c r="B179" t="s">
        <v>101</v>
      </c>
      <c r="C179" t="s">
        <v>102</v>
      </c>
      <c r="D179" t="s">
        <v>96</v>
      </c>
      <c r="E179" s="12">
        <v>0.25</v>
      </c>
      <c r="F179" s="12"/>
      <c r="G179" s="12">
        <f t="shared" si="0"/>
        <v>0</v>
      </c>
    </row>
    <row r="180" spans="1:7" ht="12.75">
      <c r="A180" s="10" t="s">
        <v>47</v>
      </c>
      <c r="B180" t="s">
        <v>111</v>
      </c>
      <c r="C180" t="s">
        <v>112</v>
      </c>
      <c r="D180" t="s">
        <v>36</v>
      </c>
      <c r="E180" s="12">
        <v>160</v>
      </c>
      <c r="F180" s="12"/>
      <c r="G180" s="12">
        <f t="shared" si="0"/>
        <v>0</v>
      </c>
    </row>
    <row r="181" spans="1:7" ht="12.75">
      <c r="A181" s="10" t="s">
        <v>48</v>
      </c>
      <c r="B181" t="s">
        <v>130</v>
      </c>
      <c r="C181" t="s">
        <v>131</v>
      </c>
      <c r="D181" t="s">
        <v>36</v>
      </c>
      <c r="E181" s="12">
        <v>24</v>
      </c>
      <c r="F181" s="12"/>
      <c r="G181" s="12">
        <f t="shared" si="0"/>
        <v>0</v>
      </c>
    </row>
    <row r="182" spans="1:7" ht="12.75">
      <c r="A182" s="10" t="s">
        <v>49</v>
      </c>
      <c r="B182" t="s">
        <v>221</v>
      </c>
      <c r="C182" t="s">
        <v>220</v>
      </c>
      <c r="D182" t="s">
        <v>36</v>
      </c>
      <c r="E182" s="12">
        <v>6</v>
      </c>
      <c r="F182" s="12"/>
      <c r="G182" s="12">
        <f t="shared" si="0"/>
        <v>0</v>
      </c>
    </row>
    <row r="183" spans="1:7" ht="12.75">
      <c r="A183" s="10" t="s">
        <v>58</v>
      </c>
      <c r="B183" t="s">
        <v>59</v>
      </c>
      <c r="C183" t="s">
        <v>60</v>
      </c>
      <c r="D183" t="s">
        <v>36</v>
      </c>
      <c r="E183" s="12">
        <v>27</v>
      </c>
      <c r="F183" s="12"/>
      <c r="G183" s="12">
        <f t="shared" si="0"/>
        <v>0</v>
      </c>
    </row>
    <row r="184" spans="1:7" ht="12.75">
      <c r="A184" s="10" t="s">
        <v>65</v>
      </c>
      <c r="B184" t="s">
        <v>61</v>
      </c>
      <c r="C184" t="s">
        <v>62</v>
      </c>
      <c r="D184" t="s">
        <v>36</v>
      </c>
      <c r="E184" s="12">
        <v>4</v>
      </c>
      <c r="F184" s="12"/>
      <c r="G184" s="12">
        <f t="shared" si="0"/>
        <v>0</v>
      </c>
    </row>
    <row r="185" spans="1:7" ht="12.75">
      <c r="A185" s="10" t="s">
        <v>66</v>
      </c>
      <c r="B185" t="s">
        <v>64</v>
      </c>
      <c r="C185" t="s">
        <v>63</v>
      </c>
      <c r="D185" t="s">
        <v>36</v>
      </c>
      <c r="E185" s="12">
        <v>14</v>
      </c>
      <c r="F185" s="12"/>
      <c r="G185" s="12">
        <f t="shared" si="0"/>
        <v>0</v>
      </c>
    </row>
    <row r="186" spans="1:7" ht="12.75">
      <c r="A186" s="10" t="s">
        <v>67</v>
      </c>
      <c r="B186" t="s">
        <v>222</v>
      </c>
      <c r="C186" s="22" t="s">
        <v>223</v>
      </c>
      <c r="D186" t="s">
        <v>36</v>
      </c>
      <c r="E186" s="12">
        <v>20</v>
      </c>
      <c r="F186" s="12"/>
      <c r="G186" s="12">
        <f t="shared" si="0"/>
        <v>0</v>
      </c>
    </row>
    <row r="187" spans="1:7" ht="12.75">
      <c r="A187" s="10" t="s">
        <v>68</v>
      </c>
      <c r="B187" s="22" t="s">
        <v>155</v>
      </c>
      <c r="C187" s="22" t="s">
        <v>156</v>
      </c>
      <c r="D187" t="s">
        <v>36</v>
      </c>
      <c r="E187" s="12">
        <v>1</v>
      </c>
      <c r="F187" s="12"/>
      <c r="G187" s="12">
        <f t="shared" si="0"/>
        <v>0</v>
      </c>
    </row>
    <row r="188" spans="1:7" ht="12.75">
      <c r="A188" s="10" t="s">
        <v>69</v>
      </c>
      <c r="B188" t="s">
        <v>224</v>
      </c>
      <c r="C188" s="22" t="s">
        <v>225</v>
      </c>
      <c r="D188" t="s">
        <v>36</v>
      </c>
      <c r="E188" s="12">
        <v>8</v>
      </c>
      <c r="F188" s="12"/>
      <c r="G188" s="12">
        <f t="shared" si="0"/>
        <v>0</v>
      </c>
    </row>
    <row r="189" spans="1:7" ht="12.75">
      <c r="A189" s="10" t="s">
        <v>70</v>
      </c>
      <c r="B189" t="s">
        <v>226</v>
      </c>
      <c r="C189" s="22" t="s">
        <v>227</v>
      </c>
      <c r="D189" t="s">
        <v>36</v>
      </c>
      <c r="E189" s="12">
        <v>2</v>
      </c>
      <c r="F189" s="12"/>
      <c r="G189" s="12">
        <f t="shared" si="0"/>
        <v>0</v>
      </c>
    </row>
    <row r="190" spans="1:7" ht="12.75">
      <c r="A190" s="10" t="s">
        <v>71</v>
      </c>
      <c r="B190" t="s">
        <v>228</v>
      </c>
      <c r="C190" s="22" t="s">
        <v>229</v>
      </c>
      <c r="D190" t="s">
        <v>36</v>
      </c>
      <c r="E190" s="12">
        <v>2</v>
      </c>
      <c r="F190" s="12"/>
      <c r="G190" s="12">
        <f t="shared" si="0"/>
        <v>0</v>
      </c>
    </row>
    <row r="191" spans="1:7" ht="12.75">
      <c r="A191" s="10" t="s">
        <v>72</v>
      </c>
      <c r="B191" t="s">
        <v>230</v>
      </c>
      <c r="C191" s="22" t="s">
        <v>231</v>
      </c>
      <c r="D191" t="s">
        <v>36</v>
      </c>
      <c r="E191" s="12">
        <v>9</v>
      </c>
      <c r="F191" s="12"/>
      <c r="G191" s="12">
        <f t="shared" si="0"/>
        <v>0</v>
      </c>
    </row>
    <row r="192" spans="1:7" ht="12.75">
      <c r="A192" s="10" t="s">
        <v>73</v>
      </c>
      <c r="B192" t="s">
        <v>115</v>
      </c>
      <c r="C192" s="22" t="s">
        <v>116</v>
      </c>
      <c r="D192" t="s">
        <v>36</v>
      </c>
      <c r="E192" s="12">
        <v>74</v>
      </c>
      <c r="F192" s="12"/>
      <c r="G192" s="12">
        <f t="shared" si="0"/>
        <v>0</v>
      </c>
    </row>
    <row r="193" spans="1:7" ht="12.75">
      <c r="A193" s="10" t="s">
        <v>76</v>
      </c>
      <c r="B193" t="s">
        <v>188</v>
      </c>
      <c r="C193" t="s">
        <v>189</v>
      </c>
      <c r="D193" t="s">
        <v>36</v>
      </c>
      <c r="E193" s="12">
        <v>12</v>
      </c>
      <c r="F193" s="12"/>
      <c r="G193" s="12">
        <f t="shared" si="0"/>
        <v>0</v>
      </c>
    </row>
    <row r="194" spans="1:7" ht="12.75">
      <c r="A194" s="10" t="s">
        <v>77</v>
      </c>
      <c r="B194" s="22" t="s">
        <v>157</v>
      </c>
      <c r="C194" s="22" t="s">
        <v>158</v>
      </c>
      <c r="D194" t="s">
        <v>36</v>
      </c>
      <c r="E194" s="12">
        <v>33</v>
      </c>
      <c r="F194" s="12"/>
      <c r="G194" s="12">
        <f t="shared" si="0"/>
        <v>0</v>
      </c>
    </row>
    <row r="195" spans="1:7" ht="12.75">
      <c r="A195" s="10" t="s">
        <v>78</v>
      </c>
      <c r="B195" t="s">
        <v>159</v>
      </c>
      <c r="C195" t="s">
        <v>160</v>
      </c>
      <c r="D195" t="s">
        <v>36</v>
      </c>
      <c r="E195" s="12">
        <v>2</v>
      </c>
      <c r="F195" s="12"/>
      <c r="G195" s="12">
        <f t="shared" si="0"/>
        <v>0</v>
      </c>
    </row>
    <row r="196" spans="1:7" ht="12.75">
      <c r="A196" s="10" t="s">
        <v>79</v>
      </c>
      <c r="B196" s="22" t="s">
        <v>153</v>
      </c>
      <c r="C196" s="22" t="s">
        <v>154</v>
      </c>
      <c r="D196" t="s">
        <v>36</v>
      </c>
      <c r="E196" s="12">
        <v>4</v>
      </c>
      <c r="F196" s="12"/>
      <c r="G196" s="12">
        <f t="shared" si="0"/>
        <v>0</v>
      </c>
    </row>
    <row r="197" spans="1:7" ht="12.75">
      <c r="A197" s="10" t="s">
        <v>80</v>
      </c>
      <c r="B197" s="22" t="s">
        <v>133</v>
      </c>
      <c r="C197" s="22" t="s">
        <v>232</v>
      </c>
      <c r="D197" t="s">
        <v>36</v>
      </c>
      <c r="E197" s="12">
        <v>55</v>
      </c>
      <c r="F197" s="12"/>
      <c r="G197" s="12">
        <f t="shared" si="0"/>
        <v>0</v>
      </c>
    </row>
    <row r="198" spans="1:7" ht="12.75">
      <c r="A198" s="10" t="s">
        <v>81</v>
      </c>
      <c r="B198" s="22" t="s">
        <v>132</v>
      </c>
      <c r="C198" s="22" t="s">
        <v>233</v>
      </c>
      <c r="D198" t="s">
        <v>36</v>
      </c>
      <c r="E198" s="12">
        <v>5</v>
      </c>
      <c r="F198" s="12"/>
      <c r="G198" s="12">
        <f t="shared" si="0"/>
        <v>0</v>
      </c>
    </row>
    <row r="199" spans="1:7" ht="12.75">
      <c r="A199" s="10" t="s">
        <v>82</v>
      </c>
      <c r="B199" s="22" t="s">
        <v>133</v>
      </c>
      <c r="C199" s="22" t="s">
        <v>234</v>
      </c>
      <c r="D199" t="s">
        <v>36</v>
      </c>
      <c r="E199" s="12">
        <v>5</v>
      </c>
      <c r="F199" s="12"/>
      <c r="G199" s="12">
        <f aca="true" t="shared" si="1" ref="G199:G217">E199*F199</f>
        <v>0</v>
      </c>
    </row>
    <row r="200" spans="1:7" ht="12.75">
      <c r="A200" s="10" t="s">
        <v>83</v>
      </c>
      <c r="B200" s="22" t="s">
        <v>132</v>
      </c>
      <c r="C200" s="22" t="s">
        <v>235</v>
      </c>
      <c r="D200" t="s">
        <v>36</v>
      </c>
      <c r="E200" s="12">
        <v>5</v>
      </c>
      <c r="F200" s="12"/>
      <c r="G200" s="12">
        <f t="shared" si="1"/>
        <v>0</v>
      </c>
    </row>
    <row r="201" spans="1:7" ht="12.75">
      <c r="A201" s="10" t="s">
        <v>84</v>
      </c>
      <c r="B201" s="22" t="s">
        <v>133</v>
      </c>
      <c r="C201" s="22" t="s">
        <v>236</v>
      </c>
      <c r="D201" t="s">
        <v>36</v>
      </c>
      <c r="E201" s="12">
        <v>24</v>
      </c>
      <c r="F201" s="12"/>
      <c r="G201" s="12">
        <f t="shared" si="1"/>
        <v>0</v>
      </c>
    </row>
    <row r="202" spans="1:7" ht="12.75">
      <c r="A202" s="10" t="s">
        <v>85</v>
      </c>
      <c r="B202" s="22" t="s">
        <v>133</v>
      </c>
      <c r="C202" s="22" t="s">
        <v>237</v>
      </c>
      <c r="D202" t="s">
        <v>36</v>
      </c>
      <c r="E202" s="12">
        <v>18</v>
      </c>
      <c r="F202" s="12"/>
      <c r="G202" s="12">
        <f t="shared" si="1"/>
        <v>0</v>
      </c>
    </row>
    <row r="203" spans="1:7" ht="12.75">
      <c r="A203" s="10" t="s">
        <v>86</v>
      </c>
      <c r="B203" t="s">
        <v>113</v>
      </c>
      <c r="C203" t="s">
        <v>238</v>
      </c>
      <c r="D203" t="s">
        <v>36</v>
      </c>
      <c r="E203" s="12">
        <v>32</v>
      </c>
      <c r="F203" s="12"/>
      <c r="G203" s="12">
        <f t="shared" si="1"/>
        <v>0</v>
      </c>
    </row>
    <row r="204" spans="1:7" ht="12.75">
      <c r="A204" s="10" t="s">
        <v>87</v>
      </c>
      <c r="B204" t="s">
        <v>75</v>
      </c>
      <c r="C204" t="s">
        <v>74</v>
      </c>
      <c r="D204" t="s">
        <v>34</v>
      </c>
      <c r="E204" s="12">
        <v>140</v>
      </c>
      <c r="F204" s="12"/>
      <c r="G204" s="12">
        <f t="shared" si="1"/>
        <v>0</v>
      </c>
    </row>
    <row r="205" spans="1:7" ht="12.75">
      <c r="A205" s="10" t="s">
        <v>91</v>
      </c>
      <c r="B205" t="s">
        <v>138</v>
      </c>
      <c r="C205" t="s">
        <v>139</v>
      </c>
      <c r="D205" t="s">
        <v>34</v>
      </c>
      <c r="E205" s="12">
        <v>850</v>
      </c>
      <c r="F205" s="12"/>
      <c r="G205" s="12">
        <f t="shared" si="1"/>
        <v>0</v>
      </c>
    </row>
    <row r="206" spans="1:7" ht="12.75">
      <c r="A206" s="10" t="s">
        <v>142</v>
      </c>
      <c r="B206" t="s">
        <v>88</v>
      </c>
      <c r="C206" t="s">
        <v>190</v>
      </c>
      <c r="D206" t="s">
        <v>34</v>
      </c>
      <c r="E206" s="12">
        <v>430</v>
      </c>
      <c r="F206" s="12"/>
      <c r="G206" s="12">
        <f t="shared" si="1"/>
        <v>0</v>
      </c>
    </row>
    <row r="207" spans="1:7" ht="12.75">
      <c r="A207" s="10" t="s">
        <v>140</v>
      </c>
      <c r="B207" t="s">
        <v>89</v>
      </c>
      <c r="C207" t="s">
        <v>191</v>
      </c>
      <c r="D207" t="s">
        <v>34</v>
      </c>
      <c r="E207" s="12">
        <v>290</v>
      </c>
      <c r="F207" s="12"/>
      <c r="G207" s="12">
        <f t="shared" si="1"/>
        <v>0</v>
      </c>
    </row>
    <row r="208" spans="1:7" ht="12.75">
      <c r="A208" s="10" t="s">
        <v>141</v>
      </c>
      <c r="B208" t="s">
        <v>89</v>
      </c>
      <c r="C208" t="s">
        <v>192</v>
      </c>
      <c r="D208" t="s">
        <v>34</v>
      </c>
      <c r="E208" s="12">
        <v>1680</v>
      </c>
      <c r="F208" s="12"/>
      <c r="G208" s="12">
        <f t="shared" si="1"/>
        <v>0</v>
      </c>
    </row>
    <row r="209" spans="1:7" ht="12.75">
      <c r="A209" s="23" t="s">
        <v>145</v>
      </c>
      <c r="B209" t="s">
        <v>90</v>
      </c>
      <c r="C209" t="s">
        <v>193</v>
      </c>
      <c r="D209" t="s">
        <v>34</v>
      </c>
      <c r="E209" s="12">
        <v>2350</v>
      </c>
      <c r="F209" s="12"/>
      <c r="G209" s="12">
        <f t="shared" si="1"/>
        <v>0</v>
      </c>
    </row>
    <row r="210" spans="1:7" ht="12.75">
      <c r="A210" s="23" t="s">
        <v>146</v>
      </c>
      <c r="B210" t="s">
        <v>162</v>
      </c>
      <c r="C210" t="s">
        <v>194</v>
      </c>
      <c r="D210" t="s">
        <v>34</v>
      </c>
      <c r="E210" s="12">
        <v>150</v>
      </c>
      <c r="F210" s="12"/>
      <c r="G210" s="12">
        <f t="shared" si="1"/>
        <v>0</v>
      </c>
    </row>
    <row r="211" spans="1:7" ht="12.75">
      <c r="A211" s="23" t="s">
        <v>147</v>
      </c>
      <c r="B211" t="s">
        <v>136</v>
      </c>
      <c r="C211" t="s">
        <v>195</v>
      </c>
      <c r="D211" t="s">
        <v>34</v>
      </c>
      <c r="E211" s="12">
        <v>50</v>
      </c>
      <c r="F211" s="12"/>
      <c r="G211" s="12">
        <f t="shared" si="1"/>
        <v>0</v>
      </c>
    </row>
    <row r="212" spans="1:7" ht="12.75">
      <c r="A212" s="23" t="s">
        <v>148</v>
      </c>
      <c r="B212" s="22" t="s">
        <v>164</v>
      </c>
      <c r="C212" s="22" t="s">
        <v>184</v>
      </c>
      <c r="D212" t="s">
        <v>34</v>
      </c>
      <c r="E212" s="12">
        <v>210</v>
      </c>
      <c r="F212" s="12"/>
      <c r="G212" s="12">
        <f t="shared" si="1"/>
        <v>0</v>
      </c>
    </row>
    <row r="213" spans="1:7" ht="12.75">
      <c r="A213" s="23" t="s">
        <v>149</v>
      </c>
      <c r="B213" s="22" t="s">
        <v>242</v>
      </c>
      <c r="C213" s="22" t="s">
        <v>243</v>
      </c>
      <c r="D213" t="s">
        <v>34</v>
      </c>
      <c r="E213" s="12">
        <v>20</v>
      </c>
      <c r="F213" s="12"/>
      <c r="G213" s="12">
        <f t="shared" si="1"/>
        <v>0</v>
      </c>
    </row>
    <row r="214" spans="1:7" ht="12.75">
      <c r="A214" s="23" t="s">
        <v>150</v>
      </c>
      <c r="B214" s="22" t="s">
        <v>242</v>
      </c>
      <c r="C214" s="22" t="s">
        <v>244</v>
      </c>
      <c r="D214" t="s">
        <v>34</v>
      </c>
      <c r="E214" s="12">
        <v>15</v>
      </c>
      <c r="F214" s="12"/>
      <c r="G214" s="12">
        <f t="shared" si="1"/>
        <v>0</v>
      </c>
    </row>
    <row r="215" spans="1:7" ht="12.75">
      <c r="A215" s="23" t="s">
        <v>151</v>
      </c>
      <c r="B215" t="s">
        <v>239</v>
      </c>
      <c r="C215" t="s">
        <v>240</v>
      </c>
      <c r="D215" t="s">
        <v>34</v>
      </c>
      <c r="E215" s="12">
        <v>30</v>
      </c>
      <c r="F215" s="12"/>
      <c r="G215" s="12">
        <f t="shared" si="1"/>
        <v>0</v>
      </c>
    </row>
    <row r="216" spans="1:7" ht="12.75">
      <c r="A216" s="23" t="s">
        <v>152</v>
      </c>
      <c r="B216" t="s">
        <v>239</v>
      </c>
      <c r="C216" t="s">
        <v>241</v>
      </c>
      <c r="D216" t="s">
        <v>34</v>
      </c>
      <c r="E216" s="12">
        <v>40</v>
      </c>
      <c r="F216" s="12"/>
      <c r="G216" s="12">
        <f t="shared" si="1"/>
        <v>0</v>
      </c>
    </row>
    <row r="217" spans="1:7" ht="12.75">
      <c r="A217" s="23" t="s">
        <v>183</v>
      </c>
      <c r="B217" s="22" t="s">
        <v>186</v>
      </c>
      <c r="C217" s="22" t="s">
        <v>187</v>
      </c>
      <c r="D217" t="s">
        <v>34</v>
      </c>
      <c r="E217" s="12">
        <v>30</v>
      </c>
      <c r="F217" s="12"/>
      <c r="G217" s="12">
        <f t="shared" si="1"/>
        <v>0</v>
      </c>
    </row>
    <row r="218" ht="12.75">
      <c r="A218" s="23"/>
    </row>
    <row r="221" ht="13.5" thickBot="1">
      <c r="A221" s="6"/>
    </row>
    <row r="222" spans="1:7" ht="13.5" thickTop="1">
      <c r="A222" s="7"/>
      <c r="B222" s="7"/>
      <c r="C222" s="7"/>
      <c r="D222" s="7"/>
      <c r="E222" s="7"/>
      <c r="F222" s="7"/>
      <c r="G222" s="13"/>
    </row>
    <row r="223" spans="1:7" ht="12.75">
      <c r="A223" s="9"/>
      <c r="C223" s="14" t="s">
        <v>92</v>
      </c>
      <c r="D223" s="12"/>
      <c r="F223" s="12"/>
      <c r="G223" s="12">
        <f>SUM(G167:G218)</f>
        <v>0</v>
      </c>
    </row>
    <row r="229" ht="15.75">
      <c r="A229" s="1" t="s">
        <v>50</v>
      </c>
    </row>
    <row r="230" ht="12.75">
      <c r="A230" s="3" t="s">
        <v>93</v>
      </c>
    </row>
    <row r="231" ht="12.75">
      <c r="B231" t="s">
        <v>95</v>
      </c>
    </row>
    <row r="232" spans="1:7" ht="12.75">
      <c r="A232" s="3" t="s">
        <v>26</v>
      </c>
      <c r="B232" s="3" t="s">
        <v>27</v>
      </c>
      <c r="C232" s="3" t="s">
        <v>28</v>
      </c>
      <c r="D232" s="3" t="s">
        <v>30</v>
      </c>
      <c r="E232" s="3" t="s">
        <v>29</v>
      </c>
      <c r="F232" s="3" t="s">
        <v>31</v>
      </c>
      <c r="G232" s="3" t="s">
        <v>32</v>
      </c>
    </row>
    <row r="233" spans="1:7" ht="12.75">
      <c r="A233" s="10"/>
      <c r="D233" s="5"/>
      <c r="E233" s="11"/>
      <c r="F233" s="12"/>
      <c r="G233" s="12"/>
    </row>
    <row r="234" spans="1:7" ht="12.75">
      <c r="A234" s="10" t="s">
        <v>33</v>
      </c>
      <c r="B234" s="5">
        <v>345</v>
      </c>
      <c r="C234" t="s">
        <v>171</v>
      </c>
      <c r="D234" t="s">
        <v>34</v>
      </c>
      <c r="E234" s="12">
        <v>60</v>
      </c>
      <c r="F234" s="12"/>
      <c r="G234" s="12">
        <f aca="true" t="shared" si="2" ref="G234:G281">E234*F234</f>
        <v>0</v>
      </c>
    </row>
    <row r="235" spans="1:7" ht="12.75">
      <c r="A235" s="10" t="s">
        <v>35</v>
      </c>
      <c r="B235" s="5">
        <v>345</v>
      </c>
      <c r="C235" t="s">
        <v>172</v>
      </c>
      <c r="D235" t="s">
        <v>34</v>
      </c>
      <c r="E235" s="12">
        <v>120</v>
      </c>
      <c r="F235" s="12"/>
      <c r="G235" s="12">
        <f t="shared" si="2"/>
        <v>0</v>
      </c>
    </row>
    <row r="236" spans="1:7" ht="12.75">
      <c r="A236" s="10" t="s">
        <v>37</v>
      </c>
      <c r="B236" s="5">
        <v>345</v>
      </c>
      <c r="C236" t="s">
        <v>173</v>
      </c>
      <c r="D236" t="s">
        <v>34</v>
      </c>
      <c r="E236" s="12">
        <v>50</v>
      </c>
      <c r="F236" s="12"/>
      <c r="G236" s="12">
        <f t="shared" si="2"/>
        <v>0</v>
      </c>
    </row>
    <row r="237" spans="1:7" ht="12.75">
      <c r="A237" s="10" t="s">
        <v>38</v>
      </c>
      <c r="B237" s="5">
        <v>345</v>
      </c>
      <c r="C237" t="s">
        <v>245</v>
      </c>
      <c r="D237" t="s">
        <v>34</v>
      </c>
      <c r="E237" s="12">
        <v>50</v>
      </c>
      <c r="F237" s="12"/>
      <c r="G237" s="12">
        <f t="shared" si="2"/>
        <v>0</v>
      </c>
    </row>
    <row r="238" spans="1:7" ht="12.75">
      <c r="A238" s="10" t="s">
        <v>38</v>
      </c>
      <c r="B238" s="5">
        <v>345</v>
      </c>
      <c r="C238" t="s">
        <v>246</v>
      </c>
      <c r="D238" t="s">
        <v>34</v>
      </c>
      <c r="E238" s="12">
        <v>80</v>
      </c>
      <c r="F238" s="12"/>
      <c r="G238" s="12">
        <f t="shared" si="2"/>
        <v>0</v>
      </c>
    </row>
    <row r="239" spans="1:7" ht="12.75">
      <c r="A239" s="10" t="s">
        <v>39</v>
      </c>
      <c r="B239" s="5">
        <v>345</v>
      </c>
      <c r="C239" s="22" t="s">
        <v>174</v>
      </c>
      <c r="D239" s="22" t="s">
        <v>36</v>
      </c>
      <c r="E239" s="12">
        <v>150</v>
      </c>
      <c r="F239" s="12"/>
      <c r="G239" s="12">
        <f t="shared" si="2"/>
        <v>0</v>
      </c>
    </row>
    <row r="240" spans="1:7" ht="12.75">
      <c r="A240" s="10" t="s">
        <v>40</v>
      </c>
      <c r="B240" s="5">
        <v>345</v>
      </c>
      <c r="C240" t="s">
        <v>175</v>
      </c>
      <c r="D240" t="s">
        <v>36</v>
      </c>
      <c r="E240" s="12">
        <v>60</v>
      </c>
      <c r="F240" s="12"/>
      <c r="G240" s="12">
        <f t="shared" si="2"/>
        <v>0</v>
      </c>
    </row>
    <row r="241" spans="1:7" ht="12.75">
      <c r="A241" s="10" t="s">
        <v>41</v>
      </c>
      <c r="B241" s="5">
        <v>345</v>
      </c>
      <c r="C241" t="s">
        <v>176</v>
      </c>
      <c r="D241" t="s">
        <v>36</v>
      </c>
      <c r="E241" s="12">
        <v>30</v>
      </c>
      <c r="F241" s="12"/>
      <c r="G241" s="12">
        <f t="shared" si="2"/>
        <v>0</v>
      </c>
    </row>
    <row r="242" spans="1:7" ht="12.75">
      <c r="A242" s="10" t="s">
        <v>42</v>
      </c>
      <c r="B242" s="5">
        <v>345</v>
      </c>
      <c r="C242" t="s">
        <v>177</v>
      </c>
      <c r="D242" t="s">
        <v>36</v>
      </c>
      <c r="E242" s="12">
        <v>4</v>
      </c>
      <c r="F242" s="12"/>
      <c r="G242" s="12">
        <f t="shared" si="2"/>
        <v>0</v>
      </c>
    </row>
    <row r="243" spans="1:7" ht="12.75">
      <c r="A243" s="10" t="s">
        <v>43</v>
      </c>
      <c r="B243" s="5">
        <v>345</v>
      </c>
      <c r="C243" t="s">
        <v>178</v>
      </c>
      <c r="D243" t="s">
        <v>36</v>
      </c>
      <c r="E243" s="12">
        <v>15</v>
      </c>
      <c r="F243" s="12"/>
      <c r="G243" s="12">
        <f t="shared" si="2"/>
        <v>0</v>
      </c>
    </row>
    <row r="244" spans="1:7" ht="12.75">
      <c r="A244" s="10" t="s">
        <v>44</v>
      </c>
      <c r="C244" t="s">
        <v>135</v>
      </c>
      <c r="D244" t="s">
        <v>36</v>
      </c>
      <c r="E244" s="12">
        <v>3</v>
      </c>
      <c r="F244" s="12"/>
      <c r="G244" s="12">
        <f t="shared" si="2"/>
        <v>0</v>
      </c>
    </row>
    <row r="245" spans="1:7" ht="12.75">
      <c r="A245" s="10" t="s">
        <v>45</v>
      </c>
      <c r="C245" s="21" t="s">
        <v>110</v>
      </c>
      <c r="D245" t="s">
        <v>36</v>
      </c>
      <c r="E245" s="12">
        <v>6</v>
      </c>
      <c r="F245" s="12"/>
      <c r="G245" s="12">
        <f t="shared" si="2"/>
        <v>0</v>
      </c>
    </row>
    <row r="246" spans="1:7" ht="12.75">
      <c r="A246" s="10" t="s">
        <v>46</v>
      </c>
      <c r="B246" s="5">
        <v>345</v>
      </c>
      <c r="C246" s="22" t="s">
        <v>122</v>
      </c>
      <c r="D246" t="s">
        <v>36</v>
      </c>
      <c r="E246" s="12">
        <v>27</v>
      </c>
      <c r="F246" s="12"/>
      <c r="G246" s="12">
        <f t="shared" si="2"/>
        <v>0</v>
      </c>
    </row>
    <row r="247" spans="1:7" ht="12.75">
      <c r="A247" s="10" t="s">
        <v>47</v>
      </c>
      <c r="B247" s="5">
        <v>345</v>
      </c>
      <c r="C247" t="s">
        <v>179</v>
      </c>
      <c r="D247" t="s">
        <v>36</v>
      </c>
      <c r="E247" s="12">
        <v>4</v>
      </c>
      <c r="F247" s="12"/>
      <c r="G247" s="12">
        <f t="shared" si="2"/>
        <v>0</v>
      </c>
    </row>
    <row r="248" spans="1:7" ht="12.75">
      <c r="A248" s="10" t="s">
        <v>48</v>
      </c>
      <c r="B248" s="5">
        <v>345</v>
      </c>
      <c r="C248" t="s">
        <v>180</v>
      </c>
      <c r="D248" t="s">
        <v>36</v>
      </c>
      <c r="E248" s="12">
        <v>14</v>
      </c>
      <c r="F248" s="12"/>
      <c r="G248" s="12">
        <f t="shared" si="2"/>
        <v>0</v>
      </c>
    </row>
    <row r="249" spans="1:7" ht="12.75">
      <c r="A249" s="10" t="s">
        <v>49</v>
      </c>
      <c r="B249" s="5">
        <v>345</v>
      </c>
      <c r="C249" t="s">
        <v>247</v>
      </c>
      <c r="D249" t="s">
        <v>36</v>
      </c>
      <c r="E249" s="12">
        <v>20</v>
      </c>
      <c r="F249" s="12"/>
      <c r="G249" s="12">
        <f t="shared" si="2"/>
        <v>0</v>
      </c>
    </row>
    <row r="250" spans="1:7" ht="12.75">
      <c r="A250" s="10" t="s">
        <v>58</v>
      </c>
      <c r="B250" s="5">
        <v>345</v>
      </c>
      <c r="C250" t="s">
        <v>181</v>
      </c>
      <c r="D250" t="s">
        <v>36</v>
      </c>
      <c r="E250" s="12">
        <v>139</v>
      </c>
      <c r="F250" s="12"/>
      <c r="G250" s="12">
        <f t="shared" si="2"/>
        <v>0</v>
      </c>
    </row>
    <row r="251" spans="1:7" ht="12.75">
      <c r="A251" s="10" t="s">
        <v>65</v>
      </c>
      <c r="B251" s="5">
        <v>358</v>
      </c>
      <c r="C251" s="22" t="s">
        <v>196</v>
      </c>
      <c r="D251" t="s">
        <v>36</v>
      </c>
      <c r="E251" s="12">
        <v>1</v>
      </c>
      <c r="F251" s="12"/>
      <c r="G251" s="12">
        <f t="shared" si="2"/>
        <v>0</v>
      </c>
    </row>
    <row r="252" spans="1:7" ht="12.75">
      <c r="A252" s="10" t="s">
        <v>66</v>
      </c>
      <c r="B252" s="5">
        <v>345</v>
      </c>
      <c r="C252" s="22" t="s">
        <v>182</v>
      </c>
      <c r="D252" t="s">
        <v>36</v>
      </c>
      <c r="E252" s="12">
        <v>74</v>
      </c>
      <c r="F252" s="12"/>
      <c r="G252" s="12">
        <f t="shared" si="2"/>
        <v>0</v>
      </c>
    </row>
    <row r="253" spans="1:7" ht="12.75">
      <c r="A253" s="10" t="s">
        <v>67</v>
      </c>
      <c r="B253" s="5">
        <v>345</v>
      </c>
      <c r="C253" s="22" t="s">
        <v>197</v>
      </c>
      <c r="D253" t="s">
        <v>36</v>
      </c>
      <c r="E253" s="12">
        <v>12</v>
      </c>
      <c r="F253" s="12"/>
      <c r="G253" s="12">
        <f t="shared" si="2"/>
        <v>0</v>
      </c>
    </row>
    <row r="254" spans="1:7" ht="12.75">
      <c r="A254" s="10" t="s">
        <v>68</v>
      </c>
      <c r="B254" s="5">
        <v>345</v>
      </c>
      <c r="C254" s="22" t="s">
        <v>198</v>
      </c>
      <c r="D254" t="s">
        <v>36</v>
      </c>
      <c r="E254" s="12">
        <v>33</v>
      </c>
      <c r="F254" s="12"/>
      <c r="G254" s="12">
        <f t="shared" si="2"/>
        <v>0</v>
      </c>
    </row>
    <row r="255" spans="1:7" ht="12.75">
      <c r="A255" s="10" t="s">
        <v>69</v>
      </c>
      <c r="B255" s="5">
        <v>358</v>
      </c>
      <c r="C255" s="22" t="s">
        <v>165</v>
      </c>
      <c r="D255" t="s">
        <v>36</v>
      </c>
      <c r="E255" s="12">
        <v>2</v>
      </c>
      <c r="F255" s="12"/>
      <c r="G255" s="12">
        <f t="shared" si="2"/>
        <v>0</v>
      </c>
    </row>
    <row r="256" spans="1:7" ht="12.75">
      <c r="A256" s="10" t="s">
        <v>70</v>
      </c>
      <c r="B256" s="5">
        <v>354</v>
      </c>
      <c r="C256" t="s">
        <v>114</v>
      </c>
      <c r="D256" t="s">
        <v>36</v>
      </c>
      <c r="E256" s="12">
        <v>5</v>
      </c>
      <c r="F256" s="12"/>
      <c r="G256" s="12">
        <f t="shared" si="2"/>
        <v>0</v>
      </c>
    </row>
    <row r="257" spans="1:7" ht="12.75">
      <c r="A257" s="10" t="s">
        <v>71</v>
      </c>
      <c r="B257" s="5">
        <v>354</v>
      </c>
      <c r="C257" s="22" t="s">
        <v>118</v>
      </c>
      <c r="D257" t="s">
        <v>36</v>
      </c>
      <c r="E257" s="12">
        <v>100</v>
      </c>
      <c r="F257" s="12"/>
      <c r="G257" s="12">
        <f t="shared" si="2"/>
        <v>0</v>
      </c>
    </row>
    <row r="258" spans="1:7" ht="12.75">
      <c r="A258" s="10" t="s">
        <v>72</v>
      </c>
      <c r="B258" s="5">
        <v>341</v>
      </c>
      <c r="C258" t="s">
        <v>94</v>
      </c>
      <c r="D258" t="s">
        <v>34</v>
      </c>
      <c r="E258" s="12">
        <v>850</v>
      </c>
      <c r="F258" s="12"/>
      <c r="G258" s="12">
        <f t="shared" si="2"/>
        <v>0</v>
      </c>
    </row>
    <row r="259" spans="1:7" ht="12.75">
      <c r="A259" s="10" t="s">
        <v>73</v>
      </c>
      <c r="B259" s="5">
        <v>341</v>
      </c>
      <c r="C259" t="s">
        <v>166</v>
      </c>
      <c r="D259" t="s">
        <v>34</v>
      </c>
      <c r="E259" s="12">
        <v>120</v>
      </c>
      <c r="F259" s="12"/>
      <c r="G259" s="12">
        <f t="shared" si="2"/>
        <v>0</v>
      </c>
    </row>
    <row r="260" spans="1:7" ht="12.75">
      <c r="A260" s="10" t="s">
        <v>76</v>
      </c>
      <c r="B260" s="5">
        <v>341</v>
      </c>
      <c r="C260" t="s">
        <v>248</v>
      </c>
      <c r="D260" t="s">
        <v>34</v>
      </c>
      <c r="E260" s="12">
        <v>20</v>
      </c>
      <c r="F260" s="12"/>
      <c r="G260" s="12">
        <f t="shared" si="2"/>
        <v>0</v>
      </c>
    </row>
    <row r="261" spans="1:7" ht="12.75">
      <c r="A261" s="10" t="s">
        <v>77</v>
      </c>
      <c r="B261" s="5">
        <v>341</v>
      </c>
      <c r="C261" t="s">
        <v>128</v>
      </c>
      <c r="D261" t="s">
        <v>34</v>
      </c>
      <c r="E261" s="12">
        <v>420</v>
      </c>
      <c r="F261" s="12"/>
      <c r="G261" s="12">
        <f t="shared" si="2"/>
        <v>0</v>
      </c>
    </row>
    <row r="262" spans="1:7" ht="12.75">
      <c r="A262" s="10" t="s">
        <v>78</v>
      </c>
      <c r="B262" s="5">
        <v>341</v>
      </c>
      <c r="C262" t="s">
        <v>129</v>
      </c>
      <c r="D262" t="s">
        <v>34</v>
      </c>
      <c r="E262" s="12">
        <v>290</v>
      </c>
      <c r="F262" s="12"/>
      <c r="G262" s="12">
        <f t="shared" si="2"/>
        <v>0</v>
      </c>
    </row>
    <row r="263" spans="1:7" ht="12.75">
      <c r="A263" s="10" t="s">
        <v>79</v>
      </c>
      <c r="B263" s="5">
        <v>341</v>
      </c>
      <c r="C263" t="s">
        <v>126</v>
      </c>
      <c r="D263" t="s">
        <v>34</v>
      </c>
      <c r="E263" s="12">
        <v>1680</v>
      </c>
      <c r="F263" s="12"/>
      <c r="G263" s="12">
        <f t="shared" si="2"/>
        <v>0</v>
      </c>
    </row>
    <row r="264" spans="1:7" ht="12.75">
      <c r="A264" s="10" t="s">
        <v>80</v>
      </c>
      <c r="B264" s="5">
        <v>341</v>
      </c>
      <c r="C264" t="s">
        <v>127</v>
      </c>
      <c r="D264" t="s">
        <v>34</v>
      </c>
      <c r="E264" s="12">
        <v>2350</v>
      </c>
      <c r="F264" s="12"/>
      <c r="G264" s="12">
        <f t="shared" si="2"/>
        <v>0</v>
      </c>
    </row>
    <row r="265" spans="1:7" ht="12.75">
      <c r="A265" s="10" t="s">
        <v>81</v>
      </c>
      <c r="B265" s="5">
        <v>341</v>
      </c>
      <c r="C265" t="s">
        <v>163</v>
      </c>
      <c r="D265" t="s">
        <v>34</v>
      </c>
      <c r="E265" s="12">
        <v>150</v>
      </c>
      <c r="F265" s="12"/>
      <c r="G265" s="12">
        <f t="shared" si="2"/>
        <v>0</v>
      </c>
    </row>
    <row r="266" spans="1:7" ht="12.75">
      <c r="A266" s="10" t="s">
        <v>82</v>
      </c>
      <c r="B266" s="5">
        <v>341</v>
      </c>
      <c r="C266" t="s">
        <v>137</v>
      </c>
      <c r="D266" t="s">
        <v>34</v>
      </c>
      <c r="E266" s="12">
        <v>50</v>
      </c>
      <c r="F266" s="12"/>
      <c r="G266" s="12">
        <f t="shared" si="2"/>
        <v>0</v>
      </c>
    </row>
    <row r="267" spans="1:7" ht="12.75">
      <c r="A267" s="10" t="s">
        <v>82</v>
      </c>
      <c r="B267" s="5">
        <v>341</v>
      </c>
      <c r="C267" s="22" t="s">
        <v>185</v>
      </c>
      <c r="D267" t="s">
        <v>34</v>
      </c>
      <c r="E267" s="12">
        <v>210</v>
      </c>
      <c r="F267" s="12"/>
      <c r="G267" s="12">
        <f t="shared" si="2"/>
        <v>0</v>
      </c>
    </row>
    <row r="268" spans="1:7" ht="12.75">
      <c r="A268" s="10" t="s">
        <v>83</v>
      </c>
      <c r="B268" s="5">
        <v>341</v>
      </c>
      <c r="C268" s="22" t="s">
        <v>167</v>
      </c>
      <c r="D268" t="s">
        <v>34</v>
      </c>
      <c r="E268" s="12">
        <v>40</v>
      </c>
      <c r="F268" s="12"/>
      <c r="G268" s="12">
        <f t="shared" si="2"/>
        <v>0</v>
      </c>
    </row>
    <row r="269" spans="1:7" ht="12.75">
      <c r="A269" s="10" t="s">
        <v>85</v>
      </c>
      <c r="B269" s="5">
        <v>341</v>
      </c>
      <c r="C269" s="22" t="s">
        <v>249</v>
      </c>
      <c r="D269" t="s">
        <v>34</v>
      </c>
      <c r="E269" s="12">
        <v>20</v>
      </c>
      <c r="F269" s="12"/>
      <c r="G269" s="12">
        <f t="shared" si="2"/>
        <v>0</v>
      </c>
    </row>
    <row r="270" spans="1:7" ht="12.75">
      <c r="A270" s="10" t="s">
        <v>86</v>
      </c>
      <c r="B270" s="5">
        <v>341</v>
      </c>
      <c r="C270" s="22" t="s">
        <v>250</v>
      </c>
      <c r="D270" t="s">
        <v>34</v>
      </c>
      <c r="E270" s="12">
        <v>15</v>
      </c>
      <c r="F270" s="12"/>
      <c r="G270" s="12">
        <f t="shared" si="2"/>
        <v>0</v>
      </c>
    </row>
    <row r="271" spans="1:7" ht="12.75">
      <c r="A271" s="10" t="s">
        <v>87</v>
      </c>
      <c r="B271" s="5">
        <v>341</v>
      </c>
      <c r="C271" s="22" t="s">
        <v>187</v>
      </c>
      <c r="D271" t="s">
        <v>34</v>
      </c>
      <c r="E271" s="12">
        <v>30</v>
      </c>
      <c r="F271" s="12"/>
      <c r="G271" s="12">
        <f t="shared" si="2"/>
        <v>0</v>
      </c>
    </row>
    <row r="272" spans="1:8" ht="12.75">
      <c r="A272" s="10" t="s">
        <v>91</v>
      </c>
      <c r="B272" s="5">
        <v>341</v>
      </c>
      <c r="C272" t="s">
        <v>240</v>
      </c>
      <c r="D272" t="s">
        <v>34</v>
      </c>
      <c r="E272" s="12">
        <v>30</v>
      </c>
      <c r="F272" s="12"/>
      <c r="G272" s="12">
        <f t="shared" si="2"/>
        <v>0</v>
      </c>
      <c r="H272" s="12"/>
    </row>
    <row r="273" spans="1:7" ht="12.75">
      <c r="A273" s="23" t="s">
        <v>142</v>
      </c>
      <c r="B273" s="5">
        <v>341</v>
      </c>
      <c r="C273" t="s">
        <v>241</v>
      </c>
      <c r="D273" t="s">
        <v>34</v>
      </c>
      <c r="E273" s="12">
        <v>40</v>
      </c>
      <c r="F273" s="12"/>
      <c r="G273" s="12">
        <f t="shared" si="2"/>
        <v>0</v>
      </c>
    </row>
    <row r="274" spans="1:7" ht="12.75">
      <c r="A274" s="23" t="s">
        <v>140</v>
      </c>
      <c r="B274" s="5">
        <v>348</v>
      </c>
      <c r="C274" s="22" t="s">
        <v>232</v>
      </c>
      <c r="D274" t="s">
        <v>36</v>
      </c>
      <c r="E274" s="12">
        <v>55</v>
      </c>
      <c r="F274" s="12"/>
      <c r="G274" s="12">
        <f t="shared" si="2"/>
        <v>0</v>
      </c>
    </row>
    <row r="275" spans="1:7" ht="12.75">
      <c r="A275" s="23" t="s">
        <v>141</v>
      </c>
      <c r="B275" s="5">
        <v>348</v>
      </c>
      <c r="C275" s="22" t="s">
        <v>233</v>
      </c>
      <c r="D275" t="s">
        <v>36</v>
      </c>
      <c r="E275" s="12">
        <v>5</v>
      </c>
      <c r="F275" s="12"/>
      <c r="G275" s="12">
        <f t="shared" si="2"/>
        <v>0</v>
      </c>
    </row>
    <row r="276" spans="1:7" ht="12.75">
      <c r="A276" s="23" t="s">
        <v>145</v>
      </c>
      <c r="B276" s="5">
        <v>348</v>
      </c>
      <c r="C276" s="22" t="s">
        <v>234</v>
      </c>
      <c r="D276" t="s">
        <v>36</v>
      </c>
      <c r="E276" s="12">
        <v>5</v>
      </c>
      <c r="F276" s="12"/>
      <c r="G276" s="12">
        <f t="shared" si="2"/>
        <v>0</v>
      </c>
    </row>
    <row r="277" spans="1:7" ht="12.75">
      <c r="A277" s="23" t="s">
        <v>146</v>
      </c>
      <c r="B277" s="5">
        <v>348</v>
      </c>
      <c r="C277" s="22" t="s">
        <v>235</v>
      </c>
      <c r="D277" t="s">
        <v>36</v>
      </c>
      <c r="E277" s="12">
        <v>5</v>
      </c>
      <c r="F277" s="12"/>
      <c r="G277" s="12">
        <f t="shared" si="2"/>
        <v>0</v>
      </c>
    </row>
    <row r="278" spans="1:7" ht="12.75">
      <c r="A278" s="23" t="s">
        <v>147</v>
      </c>
      <c r="B278" s="5">
        <v>348</v>
      </c>
      <c r="C278" s="22" t="s">
        <v>236</v>
      </c>
      <c r="D278" t="s">
        <v>36</v>
      </c>
      <c r="E278" s="12">
        <v>24</v>
      </c>
      <c r="F278" s="12"/>
      <c r="G278" s="12">
        <f t="shared" si="2"/>
        <v>0</v>
      </c>
    </row>
    <row r="279" spans="1:7" ht="12.75">
      <c r="A279" s="23" t="s">
        <v>148</v>
      </c>
      <c r="B279" s="5">
        <v>348</v>
      </c>
      <c r="C279" s="22" t="s">
        <v>237</v>
      </c>
      <c r="D279" t="s">
        <v>36</v>
      </c>
      <c r="E279" s="12">
        <v>18</v>
      </c>
      <c r="F279" s="12"/>
      <c r="G279" s="12">
        <f t="shared" si="2"/>
        <v>0</v>
      </c>
    </row>
    <row r="280" spans="1:7" ht="12.75">
      <c r="A280" s="23" t="s">
        <v>149</v>
      </c>
      <c r="B280" s="5">
        <v>348</v>
      </c>
      <c r="C280" t="s">
        <v>161</v>
      </c>
      <c r="D280" t="s">
        <v>36</v>
      </c>
      <c r="E280" s="12">
        <v>2</v>
      </c>
      <c r="F280" s="12"/>
      <c r="G280" s="12">
        <f t="shared" si="2"/>
        <v>0</v>
      </c>
    </row>
    <row r="281" spans="1:7" ht="12.75">
      <c r="A281" s="23" t="s">
        <v>150</v>
      </c>
      <c r="B281" s="5">
        <v>348</v>
      </c>
      <c r="C281" s="22" t="s">
        <v>199</v>
      </c>
      <c r="D281" s="22" t="s">
        <v>97</v>
      </c>
      <c r="E281" s="12">
        <v>200</v>
      </c>
      <c r="F281" s="12"/>
      <c r="G281" s="12">
        <f t="shared" si="2"/>
        <v>0</v>
      </c>
    </row>
    <row r="282" spans="1:7" ht="12.75">
      <c r="A282" s="10"/>
      <c r="B282" s="5"/>
      <c r="C282" s="22"/>
      <c r="E282" s="12"/>
      <c r="F282" s="12"/>
      <c r="G282" s="12"/>
    </row>
    <row r="283" ht="13.5" thickBot="1"/>
    <row r="284" spans="1:7" ht="13.5" thickTop="1">
      <c r="A284" s="7"/>
      <c r="B284" s="7"/>
      <c r="C284" s="7"/>
      <c r="D284" s="7"/>
      <c r="E284" s="7"/>
      <c r="F284" s="7"/>
      <c r="G284" s="13"/>
    </row>
    <row r="286" spans="3:7" ht="12.75">
      <c r="C286" s="14" t="s">
        <v>98</v>
      </c>
      <c r="D286" s="12"/>
      <c r="F286" s="12"/>
      <c r="G286" s="12">
        <f>SUM(G234:G282)</f>
        <v>0</v>
      </c>
    </row>
    <row r="320" spans="1:3" ht="15.75">
      <c r="A320" s="1" t="s">
        <v>251</v>
      </c>
      <c r="B320" s="2"/>
      <c r="C320" s="2"/>
    </row>
    <row r="321" spans="1:7" ht="12.75">
      <c r="A321" s="3" t="s">
        <v>26</v>
      </c>
      <c r="B321" s="3" t="s">
        <v>27</v>
      </c>
      <c r="C321" s="3" t="s">
        <v>28</v>
      </c>
      <c r="D321" s="3" t="s">
        <v>30</v>
      </c>
      <c r="E321" s="3" t="s">
        <v>29</v>
      </c>
      <c r="F321" s="3" t="s">
        <v>31</v>
      </c>
      <c r="G321" s="3" t="s">
        <v>32</v>
      </c>
    </row>
    <row r="322" spans="1:7" ht="12.75">
      <c r="A322" s="23" t="s">
        <v>33</v>
      </c>
      <c r="C322" s="22" t="s">
        <v>253</v>
      </c>
      <c r="E322" s="12"/>
      <c r="F322" s="12"/>
      <c r="G322" s="12"/>
    </row>
    <row r="323" spans="1:7" ht="12.75">
      <c r="A323" s="10"/>
      <c r="B323" s="5"/>
      <c r="C323" s="22" t="s">
        <v>254</v>
      </c>
      <c r="E323" s="12"/>
      <c r="F323" s="12"/>
      <c r="G323" s="12"/>
    </row>
    <row r="324" spans="1:7" ht="12.75">
      <c r="A324" s="10"/>
      <c r="B324" s="5"/>
      <c r="C324" s="22" t="s">
        <v>255</v>
      </c>
      <c r="E324" s="12"/>
      <c r="F324" s="12"/>
      <c r="G324" s="12"/>
    </row>
    <row r="325" spans="1:3" ht="12.75">
      <c r="A325" s="10"/>
      <c r="C325" s="22" t="s">
        <v>256</v>
      </c>
    </row>
    <row r="326" spans="1:7" ht="12.75">
      <c r="A326" s="10"/>
      <c r="C326" s="22" t="s">
        <v>257</v>
      </c>
      <c r="E326" s="12"/>
      <c r="F326" s="12"/>
      <c r="G326" s="12"/>
    </row>
    <row r="327" spans="1:7" ht="12.75">
      <c r="A327" s="10"/>
      <c r="C327" s="22" t="s">
        <v>252</v>
      </c>
      <c r="D327" t="s">
        <v>36</v>
      </c>
      <c r="E327" s="12">
        <v>1</v>
      </c>
      <c r="F327" s="12"/>
      <c r="G327" s="12">
        <f>E327*F327</f>
        <v>0</v>
      </c>
    </row>
    <row r="328" ht="12.75">
      <c r="A328" s="23"/>
    </row>
    <row r="329" ht="12.75">
      <c r="C329" s="22"/>
    </row>
    <row r="330" spans="1:7" ht="12.75">
      <c r="A330" s="10" t="s">
        <v>35</v>
      </c>
      <c r="C330" s="22" t="s">
        <v>259</v>
      </c>
      <c r="E330" s="12"/>
      <c r="F330" s="12"/>
      <c r="G330" s="12"/>
    </row>
    <row r="331" spans="3:7" ht="12.75">
      <c r="C331" s="22" t="s">
        <v>260</v>
      </c>
      <c r="E331" s="12"/>
      <c r="F331" s="12"/>
      <c r="G331" s="12"/>
    </row>
    <row r="332" spans="3:7" ht="12.75">
      <c r="C332" s="22" t="s">
        <v>261</v>
      </c>
      <c r="E332" s="12"/>
      <c r="F332" s="12"/>
      <c r="G332" s="12"/>
    </row>
    <row r="333" ht="12.75">
      <c r="C333" s="22" t="s">
        <v>262</v>
      </c>
    </row>
    <row r="334" ht="12.75">
      <c r="C334" s="22" t="s">
        <v>263</v>
      </c>
    </row>
    <row r="335" spans="1:7" ht="12.75">
      <c r="A335" s="23"/>
      <c r="C335" s="22" t="s">
        <v>264</v>
      </c>
      <c r="D335" s="12"/>
      <c r="F335" s="12"/>
      <c r="G335" s="12"/>
    </row>
    <row r="336" ht="12.75">
      <c r="C336" s="22" t="s">
        <v>265</v>
      </c>
    </row>
    <row r="337" spans="1:7" ht="12.75">
      <c r="A337" s="23"/>
      <c r="C337" s="22" t="s">
        <v>266</v>
      </c>
      <c r="E337" s="12"/>
      <c r="F337" s="12"/>
      <c r="G337" s="12"/>
    </row>
    <row r="338" spans="3:7" ht="12.75">
      <c r="C338" s="22" t="s">
        <v>258</v>
      </c>
      <c r="D338" t="s">
        <v>36</v>
      </c>
      <c r="E338" s="12">
        <v>1</v>
      </c>
      <c r="F338" s="12"/>
      <c r="G338" s="12">
        <f>E338*F338</f>
        <v>0</v>
      </c>
    </row>
    <row r="339" spans="3:7" ht="12.75">
      <c r="C339" s="22"/>
      <c r="E339" s="12"/>
      <c r="F339" s="12"/>
      <c r="G339" s="12"/>
    </row>
    <row r="340" spans="3:7" ht="12.75">
      <c r="C340" s="22"/>
      <c r="D340" s="22"/>
      <c r="E340" s="12"/>
      <c r="F340" s="12"/>
      <c r="G340" s="12"/>
    </row>
    <row r="341" spans="1:7" ht="12.75">
      <c r="A341" s="10">
        <v>3</v>
      </c>
      <c r="C341" s="22" t="s">
        <v>267</v>
      </c>
      <c r="E341" s="12"/>
      <c r="F341" s="12"/>
      <c r="G341" s="12"/>
    </row>
    <row r="342" spans="3:7" ht="12.75">
      <c r="C342" s="22" t="s">
        <v>268</v>
      </c>
      <c r="E342" s="12"/>
      <c r="F342" s="12"/>
      <c r="G342" s="12"/>
    </row>
    <row r="343" spans="3:7" ht="12.75">
      <c r="C343" s="22" t="s">
        <v>269</v>
      </c>
      <c r="E343" s="12"/>
      <c r="F343" s="12"/>
      <c r="G343" s="12"/>
    </row>
    <row r="344" ht="12.75">
      <c r="C344" s="22" t="s">
        <v>270</v>
      </c>
    </row>
    <row r="345" ht="12.75">
      <c r="C345" s="22" t="s">
        <v>271</v>
      </c>
    </row>
    <row r="346" spans="1:7" ht="12.75">
      <c r="A346" s="23"/>
      <c r="C346" s="22" t="s">
        <v>272</v>
      </c>
      <c r="D346" s="12"/>
      <c r="F346" s="12"/>
      <c r="G346" s="12"/>
    </row>
    <row r="347" spans="3:7" ht="12.75">
      <c r="C347" s="22" t="s">
        <v>273</v>
      </c>
      <c r="E347" s="12"/>
      <c r="F347" s="12"/>
      <c r="G347" s="12"/>
    </row>
    <row r="348" spans="1:7" ht="12.75">
      <c r="A348" s="23"/>
      <c r="C348" s="22" t="s">
        <v>258</v>
      </c>
      <c r="D348" t="s">
        <v>36</v>
      </c>
      <c r="E348" s="12">
        <v>1</v>
      </c>
      <c r="F348" s="12"/>
      <c r="G348" s="12">
        <f>E348*F348</f>
        <v>0</v>
      </c>
    </row>
    <row r="350" spans="1:7" ht="12.75">
      <c r="A350" s="10">
        <v>4</v>
      </c>
      <c r="C350" s="22" t="s">
        <v>274</v>
      </c>
      <c r="E350" s="12"/>
      <c r="F350" s="12"/>
      <c r="G350" s="12"/>
    </row>
    <row r="351" spans="3:7" ht="12.75">
      <c r="C351" s="22" t="s">
        <v>275</v>
      </c>
      <c r="E351" s="12"/>
      <c r="F351" s="12"/>
      <c r="G351" s="12"/>
    </row>
    <row r="352" spans="3:7" ht="12.75">
      <c r="C352" s="22" t="s">
        <v>276</v>
      </c>
      <c r="E352" s="12"/>
      <c r="F352" s="12"/>
      <c r="G352" s="12"/>
    </row>
    <row r="353" ht="12.75">
      <c r="C353" s="22" t="s">
        <v>277</v>
      </c>
    </row>
    <row r="354" ht="12.75">
      <c r="C354" s="22" t="s">
        <v>278</v>
      </c>
    </row>
    <row r="355" spans="1:7" ht="12.75">
      <c r="A355" s="23"/>
      <c r="C355" s="22" t="s">
        <v>279</v>
      </c>
      <c r="D355" s="12"/>
      <c r="F355" s="12"/>
      <c r="G355" s="12"/>
    </row>
    <row r="356" spans="3:7" ht="12.75">
      <c r="C356" s="22" t="s">
        <v>280</v>
      </c>
      <c r="E356" s="12"/>
      <c r="F356" s="12"/>
      <c r="G356" s="12"/>
    </row>
    <row r="357" spans="1:7" ht="12.75">
      <c r="A357" s="23"/>
      <c r="C357" s="22" t="s">
        <v>258</v>
      </c>
      <c r="D357" t="s">
        <v>36</v>
      </c>
      <c r="E357" s="12">
        <v>1</v>
      </c>
      <c r="F357" s="12"/>
      <c r="G357" s="12">
        <f>E357*F357</f>
        <v>0</v>
      </c>
    </row>
    <row r="359" ht="13.5" thickBot="1"/>
    <row r="360" spans="1:7" ht="13.5" thickTop="1">
      <c r="A360" s="7"/>
      <c r="B360" s="7"/>
      <c r="C360" s="7"/>
      <c r="D360" s="7"/>
      <c r="E360" s="7"/>
      <c r="F360" s="7"/>
      <c r="G360" s="13"/>
    </row>
    <row r="361" spans="1:7" ht="12.75">
      <c r="A361" s="10"/>
      <c r="C361" s="14" t="s">
        <v>99</v>
      </c>
      <c r="D361" s="12"/>
      <c r="F361" s="12"/>
      <c r="G361" s="12">
        <f>SUM(G325:G357)</f>
        <v>0</v>
      </c>
    </row>
    <row r="364" spans="1:3" ht="12.75">
      <c r="A364" s="3" t="s">
        <v>290</v>
      </c>
      <c r="B364" s="3"/>
      <c r="C364" s="3"/>
    </row>
    <row r="365" spans="1:3" ht="12.75">
      <c r="A365" s="23"/>
      <c r="C365" s="22"/>
    </row>
    <row r="366" spans="1:7" ht="12.75">
      <c r="A366" s="10" t="s">
        <v>26</v>
      </c>
      <c r="B366" t="s">
        <v>27</v>
      </c>
      <c r="C366" s="22" t="s">
        <v>28</v>
      </c>
      <c r="D366" s="3" t="s">
        <v>30</v>
      </c>
      <c r="E366" s="3" t="s">
        <v>29</v>
      </c>
      <c r="F366" s="3" t="s">
        <v>31</v>
      </c>
      <c r="G366" s="3" t="s">
        <v>32</v>
      </c>
    </row>
    <row r="367" spans="1:7" ht="12.75">
      <c r="A367" s="10" t="s">
        <v>33</v>
      </c>
      <c r="C367" s="22" t="s">
        <v>203</v>
      </c>
      <c r="D367" t="s">
        <v>204</v>
      </c>
      <c r="E367">
        <v>120</v>
      </c>
      <c r="F367" s="15"/>
      <c r="G367" s="12">
        <f>E367*F367</f>
        <v>0</v>
      </c>
    </row>
    <row r="368" spans="1:7" ht="12.75">
      <c r="A368" s="10" t="s">
        <v>35</v>
      </c>
      <c r="C368" s="22" t="s">
        <v>205</v>
      </c>
      <c r="D368" t="s">
        <v>134</v>
      </c>
      <c r="E368">
        <v>1</v>
      </c>
      <c r="F368" s="12"/>
      <c r="G368" s="12">
        <f>E368*F368</f>
        <v>0</v>
      </c>
    </row>
    <row r="369" spans="1:7" ht="12.75">
      <c r="A369" s="18" t="s">
        <v>37</v>
      </c>
      <c r="C369" s="22" t="s">
        <v>206</v>
      </c>
      <c r="D369" t="s">
        <v>134</v>
      </c>
      <c r="E369">
        <v>1</v>
      </c>
      <c r="F369" s="12"/>
      <c r="G369" s="12">
        <f>E369*F369</f>
        <v>0</v>
      </c>
    </row>
    <row r="370" ht="12.75">
      <c r="A370" s="33"/>
    </row>
    <row r="372" spans="1:7" ht="13.5" thickBot="1">
      <c r="A372" s="6"/>
      <c r="B372" s="6"/>
      <c r="C372" s="26"/>
      <c r="D372" s="6"/>
      <c r="E372" s="6"/>
      <c r="F372" s="6"/>
      <c r="G372" s="6"/>
    </row>
    <row r="373" ht="13.5" thickTop="1">
      <c r="C373" s="22"/>
    </row>
    <row r="374" spans="3:7" ht="12.75">
      <c r="C374" s="22" t="s">
        <v>207</v>
      </c>
      <c r="D374" s="12"/>
      <c r="F374" s="12"/>
      <c r="G374" s="12">
        <f>SUM(G367:G369)</f>
        <v>0</v>
      </c>
    </row>
    <row r="378" spans="1:2" ht="12.75">
      <c r="A378" s="3" t="s">
        <v>289</v>
      </c>
      <c r="B378" s="3"/>
    </row>
    <row r="379" ht="12.75">
      <c r="B379" t="s">
        <v>123</v>
      </c>
    </row>
    <row r="380" spans="1:7" ht="12.75">
      <c r="A380" t="s">
        <v>26</v>
      </c>
      <c r="B380" t="s">
        <v>27</v>
      </c>
      <c r="C380" t="s">
        <v>28</v>
      </c>
      <c r="D380" s="3" t="s">
        <v>30</v>
      </c>
      <c r="E380" s="3" t="s">
        <v>29</v>
      </c>
      <c r="F380" s="3" t="s">
        <v>31</v>
      </c>
      <c r="G380" s="3" t="s">
        <v>32</v>
      </c>
    </row>
    <row r="381" spans="1:7" ht="12.75">
      <c r="A381" s="10" t="s">
        <v>33</v>
      </c>
      <c r="B381" s="9" t="s">
        <v>281</v>
      </c>
      <c r="C381" s="9" t="s">
        <v>200</v>
      </c>
      <c r="D381" s="9" t="s">
        <v>34</v>
      </c>
      <c r="E381" s="16">
        <v>250</v>
      </c>
      <c r="F381" s="16"/>
      <c r="G381" s="16">
        <f aca="true" t="shared" si="3" ref="G381:G386">E381*F381</f>
        <v>0</v>
      </c>
    </row>
    <row r="382" spans="1:7" ht="12.75">
      <c r="A382" s="10" t="s">
        <v>35</v>
      </c>
      <c r="B382" s="9" t="s">
        <v>281</v>
      </c>
      <c r="C382" s="9" t="s">
        <v>282</v>
      </c>
      <c r="D382" s="9" t="s">
        <v>34</v>
      </c>
      <c r="E382" s="16">
        <v>200</v>
      </c>
      <c r="F382" s="16"/>
      <c r="G382" s="16">
        <f t="shared" si="3"/>
        <v>0</v>
      </c>
    </row>
    <row r="383" spans="1:7" ht="12.75">
      <c r="A383" s="10" t="s">
        <v>37</v>
      </c>
      <c r="B383" t="s">
        <v>168</v>
      </c>
      <c r="C383" t="s">
        <v>169</v>
      </c>
      <c r="D383" t="s">
        <v>36</v>
      </c>
      <c r="E383" s="15">
        <v>4</v>
      </c>
      <c r="F383" s="15"/>
      <c r="G383" s="15">
        <f t="shared" si="3"/>
        <v>0</v>
      </c>
    </row>
    <row r="384" spans="1:7" ht="12.75">
      <c r="A384" s="10" t="s">
        <v>38</v>
      </c>
      <c r="B384" s="9" t="s">
        <v>284</v>
      </c>
      <c r="C384" s="9" t="s">
        <v>283</v>
      </c>
      <c r="D384" s="9" t="s">
        <v>34</v>
      </c>
      <c r="E384" s="16">
        <v>250</v>
      </c>
      <c r="F384" s="16"/>
      <c r="G384" s="16">
        <f t="shared" si="3"/>
        <v>0</v>
      </c>
    </row>
    <row r="385" spans="1:7" ht="12.75">
      <c r="A385" s="10" t="s">
        <v>39</v>
      </c>
      <c r="B385" s="9" t="s">
        <v>285</v>
      </c>
      <c r="C385" s="9" t="s">
        <v>286</v>
      </c>
      <c r="D385" s="9" t="s">
        <v>34</v>
      </c>
      <c r="E385" s="16">
        <v>200</v>
      </c>
      <c r="F385" s="16"/>
      <c r="G385" s="16">
        <f t="shared" si="3"/>
        <v>0</v>
      </c>
    </row>
    <row r="386" spans="1:7" ht="12.75">
      <c r="A386" s="10" t="s">
        <v>40</v>
      </c>
      <c r="C386" s="9" t="s">
        <v>287</v>
      </c>
      <c r="D386" s="9" t="s">
        <v>134</v>
      </c>
      <c r="E386" s="16">
        <v>1</v>
      </c>
      <c r="F386" s="16"/>
      <c r="G386" s="16">
        <f t="shared" si="3"/>
        <v>0</v>
      </c>
    </row>
    <row r="387" spans="1:2" ht="12.75">
      <c r="A387" s="10"/>
      <c r="B387" s="9"/>
    </row>
    <row r="388" spans="1:7" ht="12.75">
      <c r="A388" s="10"/>
      <c r="B388" s="9"/>
      <c r="C388" s="9"/>
      <c r="D388" s="9"/>
      <c r="E388" s="16"/>
      <c r="F388" s="16"/>
      <c r="G388" s="16"/>
    </row>
    <row r="389" spans="1:7" ht="13.5" thickBot="1">
      <c r="A389" s="29"/>
      <c r="B389" s="30"/>
      <c r="C389" s="30"/>
      <c r="D389" s="31"/>
      <c r="E389" s="30"/>
      <c r="F389" s="31"/>
      <c r="G389" s="31"/>
    </row>
    <row r="390" spans="1:7" ht="13.5" thickTop="1">
      <c r="A390" s="9"/>
      <c r="B390" s="9"/>
      <c r="C390" s="14" t="s">
        <v>288</v>
      </c>
      <c r="D390" s="9"/>
      <c r="E390" s="9"/>
      <c r="F390" s="9"/>
      <c r="G390" s="16">
        <f>SUM(G381:G386)</f>
        <v>0</v>
      </c>
    </row>
    <row r="391" ht="12.75">
      <c r="H391" s="9"/>
    </row>
    <row r="392" ht="12.75">
      <c r="H392" s="9"/>
    </row>
    <row r="393" ht="12.75">
      <c r="H393" s="9"/>
    </row>
    <row r="394" ht="12.75">
      <c r="H394" s="9"/>
    </row>
    <row r="395" ht="12.75">
      <c r="H395" s="9"/>
    </row>
    <row r="396" ht="12.75">
      <c r="H396" s="9"/>
    </row>
    <row r="398" ht="12.75">
      <c r="H398" s="9"/>
    </row>
    <row r="399" ht="12.75">
      <c r="H399" s="9"/>
    </row>
    <row r="400" ht="12.75">
      <c r="H400" s="9"/>
    </row>
    <row r="401" ht="12.75">
      <c r="H401" s="9"/>
    </row>
    <row r="402" ht="12.75">
      <c r="H402" s="9"/>
    </row>
    <row r="403" ht="12.75">
      <c r="H403" s="9"/>
    </row>
    <row r="404" ht="12.75">
      <c r="H404" s="9"/>
    </row>
    <row r="405" ht="12.75">
      <c r="H405" s="9"/>
    </row>
    <row r="406" ht="12.75">
      <c r="H406" s="9"/>
    </row>
    <row r="407" ht="12.75">
      <c r="H407" s="9"/>
    </row>
    <row r="408" ht="12.75">
      <c r="H408" s="9"/>
    </row>
    <row r="409" ht="12.75">
      <c r="H409" s="9"/>
    </row>
    <row r="410" ht="12.75">
      <c r="H410" s="9"/>
    </row>
    <row r="411" ht="12.75">
      <c r="H411" s="9"/>
    </row>
    <row r="412" ht="12.75">
      <c r="H412" s="9"/>
    </row>
    <row r="413" ht="12.75">
      <c r="H413" s="9"/>
    </row>
    <row r="414" ht="12.75">
      <c r="H414" s="9"/>
    </row>
    <row r="415" ht="12.75">
      <c r="H415" s="9"/>
    </row>
    <row r="416" ht="12.75">
      <c r="H416" s="9"/>
    </row>
    <row r="417" ht="12.75">
      <c r="H417" s="9"/>
    </row>
    <row r="418" ht="12.75">
      <c r="H418" s="9"/>
    </row>
    <row r="419" ht="12.75">
      <c r="H419" s="9"/>
    </row>
    <row r="420" ht="12.75">
      <c r="H420" s="9"/>
    </row>
    <row r="421" ht="12.75">
      <c r="H421" s="9"/>
    </row>
    <row r="422" ht="12.75">
      <c r="H422" s="9"/>
    </row>
    <row r="423" ht="12.75">
      <c r="H423" s="9"/>
    </row>
    <row r="424" ht="12.75">
      <c r="H424" s="9"/>
    </row>
    <row r="425" ht="12.75">
      <c r="H425" s="9"/>
    </row>
    <row r="426" ht="12.75">
      <c r="H426" s="9"/>
    </row>
    <row r="427" ht="12.75">
      <c r="H427" s="9"/>
    </row>
    <row r="525" spans="1:7" ht="12.75">
      <c r="A525" s="18"/>
      <c r="B525" s="9"/>
      <c r="C525" s="9"/>
      <c r="D525" s="16"/>
      <c r="E525" s="9"/>
      <c r="F525" s="16"/>
      <c r="G525" s="16"/>
    </row>
    <row r="526" spans="1:7" ht="12.75">
      <c r="A526" s="18"/>
      <c r="B526" s="9"/>
      <c r="C526" s="9"/>
      <c r="D526" s="16"/>
      <c r="E526" s="9"/>
      <c r="F526" s="16"/>
      <c r="G526" s="16"/>
    </row>
    <row r="527" spans="1:7" ht="12.75">
      <c r="A527" s="18"/>
      <c r="B527" s="9"/>
      <c r="C527" s="9"/>
      <c r="D527" s="16"/>
      <c r="E527" s="9"/>
      <c r="F527" s="16"/>
      <c r="G527" s="16"/>
    </row>
    <row r="528" spans="1:7" ht="12.75">
      <c r="A528" s="18"/>
      <c r="B528" s="9"/>
      <c r="C528" s="9"/>
      <c r="D528" s="16"/>
      <c r="E528" s="9"/>
      <c r="F528" s="16"/>
      <c r="G528" s="16"/>
    </row>
    <row r="529" spans="1:7" ht="12.75">
      <c r="A529" s="18"/>
      <c r="B529" s="9"/>
      <c r="C529" s="9"/>
      <c r="D529" s="16"/>
      <c r="E529" s="9"/>
      <c r="F529" s="16"/>
      <c r="G529" s="16"/>
    </row>
    <row r="530" spans="1:7" ht="12.75">
      <c r="A530" s="18"/>
      <c r="B530" s="9"/>
      <c r="C530" s="9"/>
      <c r="D530" s="16"/>
      <c r="E530" s="9"/>
      <c r="F530" s="16"/>
      <c r="G530" s="16"/>
    </row>
    <row r="531" spans="1:7" ht="12.75">
      <c r="A531" s="18"/>
      <c r="B531" s="9"/>
      <c r="C531" s="9"/>
      <c r="D531" s="16"/>
      <c r="E531" s="9"/>
      <c r="F531" s="16"/>
      <c r="G531" s="16"/>
    </row>
    <row r="532" spans="1:7" ht="12.75">
      <c r="A532" s="18"/>
      <c r="B532" s="9"/>
      <c r="C532" s="9"/>
      <c r="D532" s="16"/>
      <c r="E532" s="9"/>
      <c r="F532" s="16"/>
      <c r="G532" s="16"/>
    </row>
    <row r="533" spans="1:7" ht="12.75">
      <c r="A533" s="9"/>
      <c r="B533" s="9"/>
      <c r="C533" s="9"/>
      <c r="D533" s="9"/>
      <c r="E533" s="9"/>
      <c r="F533" s="9"/>
      <c r="G533" s="16"/>
    </row>
    <row r="534" spans="1:7" ht="12.75">
      <c r="A534" s="9"/>
      <c r="B534" s="9"/>
      <c r="C534" s="9"/>
      <c r="D534" s="9"/>
      <c r="E534" s="9"/>
      <c r="F534" s="9"/>
      <c r="G534" s="16"/>
    </row>
    <row r="535" spans="1:7" ht="12.75">
      <c r="A535" s="18"/>
      <c r="B535" s="9"/>
      <c r="C535" s="14"/>
      <c r="D535" s="16"/>
      <c r="E535" s="9"/>
      <c r="F535" s="16"/>
      <c r="G535" s="16"/>
    </row>
    <row r="679" spans="1:7" ht="12.75">
      <c r="A679" s="3"/>
      <c r="B679" s="3"/>
      <c r="C679" s="3"/>
      <c r="D679" s="3"/>
      <c r="E679" s="3"/>
      <c r="F679" s="3"/>
      <c r="G679" s="3"/>
    </row>
    <row r="680" spans="1:7" ht="12.75">
      <c r="A680" s="10"/>
      <c r="D680" s="11"/>
      <c r="E680" s="5"/>
      <c r="F680" s="12"/>
      <c r="G680" s="12"/>
    </row>
    <row r="681" spans="1:7" ht="12.75">
      <c r="A681" s="10"/>
      <c r="B681" s="5"/>
      <c r="D681" s="12"/>
      <c r="F681" s="12"/>
      <c r="G681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Jelínková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Jelínková</dc:creator>
  <cp:keywords/>
  <dc:description/>
  <cp:lastModifiedBy>Bártová Radka</cp:lastModifiedBy>
  <cp:lastPrinted>2021-05-07T05:45:49Z</cp:lastPrinted>
  <dcterms:created xsi:type="dcterms:W3CDTF">2006-02-08T21:07:23Z</dcterms:created>
  <dcterms:modified xsi:type="dcterms:W3CDTF">2021-05-07T05:45:56Z</dcterms:modified>
  <cp:category/>
  <cp:version/>
  <cp:contentType/>
  <cp:contentStatus/>
</cp:coreProperties>
</file>