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dílené disky\MOX_Zakazky\Posudky a rozpočty\Plucarova - prostranstv\"/>
    </mc:Choice>
  </mc:AlternateContent>
  <xr:revisionPtr revIDLastSave="0" documentId="8_{88002716-C8B7-4B88-A951-D899EA0BC7CD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-01 01-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'SO-01 01-01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'SO-01 01-01 Pol'!$A$1:$X$142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32" i="12"/>
  <c r="BA129" i="12"/>
  <c r="BA127" i="12"/>
  <c r="BA125" i="12"/>
  <c r="BA122" i="12"/>
  <c r="BA120" i="12"/>
  <c r="BA116" i="12"/>
  <c r="BA112" i="12"/>
  <c r="BA89" i="12"/>
  <c r="BA86" i="12"/>
  <c r="BA45" i="12"/>
  <c r="G9" i="12"/>
  <c r="AF132" i="12" s="1"/>
  <c r="I9" i="12"/>
  <c r="K9" i="12"/>
  <c r="K8" i="12" s="1"/>
  <c r="O9" i="12"/>
  <c r="O8" i="12" s="1"/>
  <c r="Q9" i="12"/>
  <c r="Q8" i="12" s="1"/>
  <c r="V9" i="12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6" i="12"/>
  <c r="I16" i="12"/>
  <c r="K16" i="12"/>
  <c r="M16" i="12"/>
  <c r="O16" i="12"/>
  <c r="Q16" i="12"/>
  <c r="V16" i="12"/>
  <c r="G18" i="12"/>
  <c r="M18" i="12" s="1"/>
  <c r="I18" i="12"/>
  <c r="I8" i="12" s="1"/>
  <c r="K18" i="12"/>
  <c r="O18" i="12"/>
  <c r="Q18" i="12"/>
  <c r="V18" i="12"/>
  <c r="G20" i="12"/>
  <c r="M20" i="12" s="1"/>
  <c r="I20" i="12"/>
  <c r="K20" i="12"/>
  <c r="O20" i="12"/>
  <c r="Q20" i="12"/>
  <c r="V20" i="12"/>
  <c r="G24" i="12"/>
  <c r="M24" i="12" s="1"/>
  <c r="I24" i="12"/>
  <c r="K24" i="12"/>
  <c r="O24" i="12"/>
  <c r="Q24" i="12"/>
  <c r="V24" i="12"/>
  <c r="V8" i="12" s="1"/>
  <c r="G26" i="12"/>
  <c r="I26" i="12"/>
  <c r="K26" i="12"/>
  <c r="M26" i="12"/>
  <c r="O26" i="12"/>
  <c r="Q26" i="12"/>
  <c r="V26" i="12"/>
  <c r="G29" i="12"/>
  <c r="I29" i="12"/>
  <c r="K29" i="12"/>
  <c r="M29" i="12"/>
  <c r="O29" i="12"/>
  <c r="Q29" i="12"/>
  <c r="V29" i="12"/>
  <c r="G31" i="12"/>
  <c r="I31" i="12"/>
  <c r="K31" i="12"/>
  <c r="M31" i="12"/>
  <c r="O31" i="12"/>
  <c r="Q31" i="12"/>
  <c r="V31" i="12"/>
  <c r="G33" i="12"/>
  <c r="I33" i="12"/>
  <c r="K33" i="12"/>
  <c r="M33" i="12"/>
  <c r="O33" i="12"/>
  <c r="Q33" i="12"/>
  <c r="V33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1" i="12"/>
  <c r="M41" i="12" s="1"/>
  <c r="I41" i="12"/>
  <c r="K41" i="12"/>
  <c r="O41" i="12"/>
  <c r="Q41" i="12"/>
  <c r="V41" i="12"/>
  <c r="G44" i="12"/>
  <c r="I44" i="12"/>
  <c r="K44" i="12"/>
  <c r="M44" i="12"/>
  <c r="O44" i="12"/>
  <c r="Q44" i="12"/>
  <c r="V44" i="12"/>
  <c r="G47" i="12"/>
  <c r="I47" i="12"/>
  <c r="K47" i="12"/>
  <c r="M47" i="12"/>
  <c r="O47" i="12"/>
  <c r="Q47" i="12"/>
  <c r="V47" i="12"/>
  <c r="G50" i="12"/>
  <c r="M50" i="12" s="1"/>
  <c r="I50" i="12"/>
  <c r="K50" i="12"/>
  <c r="O50" i="12"/>
  <c r="Q50" i="12"/>
  <c r="V50" i="12"/>
  <c r="G53" i="12"/>
  <c r="I53" i="12"/>
  <c r="G54" i="12"/>
  <c r="M54" i="12" s="1"/>
  <c r="I54" i="12"/>
  <c r="K54" i="12"/>
  <c r="O54" i="12"/>
  <c r="Q54" i="12"/>
  <c r="Q53" i="12" s="1"/>
  <c r="V54" i="12"/>
  <c r="V53" i="12" s="1"/>
  <c r="G56" i="12"/>
  <c r="M56" i="12" s="1"/>
  <c r="I56" i="12"/>
  <c r="K56" i="12"/>
  <c r="O56" i="12"/>
  <c r="O53" i="12" s="1"/>
  <c r="Q56" i="12"/>
  <c r="V56" i="12"/>
  <c r="G58" i="12"/>
  <c r="I58" i="12"/>
  <c r="K58" i="12"/>
  <c r="M58" i="12"/>
  <c r="O58" i="12"/>
  <c r="Q58" i="12"/>
  <c r="V58" i="12"/>
  <c r="G60" i="12"/>
  <c r="I60" i="12"/>
  <c r="K60" i="12"/>
  <c r="K53" i="12" s="1"/>
  <c r="M60" i="12"/>
  <c r="O60" i="12"/>
  <c r="Q60" i="12"/>
  <c r="V60" i="12"/>
  <c r="K63" i="12"/>
  <c r="G64" i="12"/>
  <c r="M64" i="12" s="1"/>
  <c r="M63" i="12" s="1"/>
  <c r="I64" i="12"/>
  <c r="K64" i="12"/>
  <c r="O64" i="12"/>
  <c r="Q64" i="12"/>
  <c r="Q63" i="12" s="1"/>
  <c r="V64" i="12"/>
  <c r="V63" i="12" s="1"/>
  <c r="G66" i="12"/>
  <c r="M66" i="12" s="1"/>
  <c r="I66" i="12"/>
  <c r="K66" i="12"/>
  <c r="O66" i="12"/>
  <c r="O63" i="12" s="1"/>
  <c r="Q66" i="12"/>
  <c r="V66" i="12"/>
  <c r="G68" i="12"/>
  <c r="I68" i="12"/>
  <c r="K68" i="12"/>
  <c r="M68" i="12"/>
  <c r="O68" i="12"/>
  <c r="Q68" i="12"/>
  <c r="V68" i="12"/>
  <c r="G71" i="12"/>
  <c r="I71" i="12"/>
  <c r="K71" i="12"/>
  <c r="M71" i="12"/>
  <c r="O71" i="12"/>
  <c r="Q71" i="12"/>
  <c r="V71" i="12"/>
  <c r="G74" i="12"/>
  <c r="I74" i="12"/>
  <c r="K74" i="12"/>
  <c r="M74" i="12"/>
  <c r="O74" i="12"/>
  <c r="Q74" i="12"/>
  <c r="V74" i="12"/>
  <c r="G76" i="12"/>
  <c r="M76" i="12" s="1"/>
  <c r="I76" i="12"/>
  <c r="K76" i="12"/>
  <c r="O76" i="12"/>
  <c r="Q76" i="12"/>
  <c r="V76" i="12"/>
  <c r="G78" i="12"/>
  <c r="M78" i="12" s="1"/>
  <c r="I78" i="12"/>
  <c r="I63" i="12" s="1"/>
  <c r="K78" i="12"/>
  <c r="O78" i="12"/>
  <c r="Q78" i="12"/>
  <c r="V78" i="12"/>
  <c r="G81" i="12"/>
  <c r="Q81" i="12"/>
  <c r="V81" i="12"/>
  <c r="G82" i="12"/>
  <c r="M82" i="12" s="1"/>
  <c r="M81" i="12" s="1"/>
  <c r="I82" i="12"/>
  <c r="I81" i="12" s="1"/>
  <c r="K82" i="12"/>
  <c r="K81" i="12" s="1"/>
  <c r="O82" i="12"/>
  <c r="O81" i="12" s="1"/>
  <c r="Q82" i="12"/>
  <c r="V82" i="12"/>
  <c r="G84" i="12"/>
  <c r="M84" i="12"/>
  <c r="O84" i="12"/>
  <c r="V84" i="12"/>
  <c r="G85" i="12"/>
  <c r="I85" i="12"/>
  <c r="I84" i="12" s="1"/>
  <c r="K85" i="12"/>
  <c r="K84" i="12" s="1"/>
  <c r="M85" i="12"/>
  <c r="O85" i="12"/>
  <c r="Q85" i="12"/>
  <c r="Q84" i="12" s="1"/>
  <c r="V85" i="12"/>
  <c r="I91" i="12"/>
  <c r="K91" i="12"/>
  <c r="O91" i="12"/>
  <c r="G92" i="12"/>
  <c r="M92" i="12" s="1"/>
  <c r="M91" i="12" s="1"/>
  <c r="I92" i="12"/>
  <c r="K92" i="12"/>
  <c r="O92" i="12"/>
  <c r="Q92" i="12"/>
  <c r="Q91" i="12" s="1"/>
  <c r="V92" i="12"/>
  <c r="V91" i="12" s="1"/>
  <c r="G93" i="12"/>
  <c r="V93" i="12"/>
  <c r="G94" i="12"/>
  <c r="I94" i="12"/>
  <c r="I93" i="12" s="1"/>
  <c r="K94" i="12"/>
  <c r="M94" i="12"/>
  <c r="M93" i="12" s="1"/>
  <c r="O94" i="12"/>
  <c r="O93" i="12" s="1"/>
  <c r="Q94" i="12"/>
  <c r="Q93" i="12" s="1"/>
  <c r="V94" i="12"/>
  <c r="G95" i="12"/>
  <c r="I95" i="12"/>
  <c r="K95" i="12"/>
  <c r="K93" i="12" s="1"/>
  <c r="M95" i="12"/>
  <c r="O95" i="12"/>
  <c r="Q95" i="12"/>
  <c r="V95" i="12"/>
  <c r="K96" i="12"/>
  <c r="G97" i="12"/>
  <c r="M97" i="12" s="1"/>
  <c r="I97" i="12"/>
  <c r="I96" i="12" s="1"/>
  <c r="K97" i="12"/>
  <c r="O97" i="12"/>
  <c r="O96" i="12" s="1"/>
  <c r="Q97" i="12"/>
  <c r="Q96" i="12" s="1"/>
  <c r="V97" i="12"/>
  <c r="V96" i="12" s="1"/>
  <c r="G99" i="12"/>
  <c r="G96" i="12" s="1"/>
  <c r="I99" i="12"/>
  <c r="K99" i="12"/>
  <c r="O99" i="12"/>
  <c r="Q99" i="12"/>
  <c r="V99" i="12"/>
  <c r="G102" i="12"/>
  <c r="M102" i="12" s="1"/>
  <c r="I102" i="12"/>
  <c r="K102" i="12"/>
  <c r="O102" i="12"/>
  <c r="Q102" i="12"/>
  <c r="V102" i="12"/>
  <c r="G105" i="12"/>
  <c r="M105" i="12" s="1"/>
  <c r="I105" i="12"/>
  <c r="K105" i="12"/>
  <c r="O105" i="12"/>
  <c r="Q105" i="12"/>
  <c r="V105" i="12"/>
  <c r="O109" i="12"/>
  <c r="G110" i="12"/>
  <c r="I110" i="12"/>
  <c r="K110" i="12"/>
  <c r="K109" i="12" s="1"/>
  <c r="M110" i="12"/>
  <c r="O110" i="12"/>
  <c r="Q110" i="12"/>
  <c r="Q109" i="12" s="1"/>
  <c r="V110" i="12"/>
  <c r="V109" i="12" s="1"/>
  <c r="G113" i="12"/>
  <c r="G109" i="12" s="1"/>
  <c r="I113" i="12"/>
  <c r="I109" i="12" s="1"/>
  <c r="K113" i="12"/>
  <c r="O113" i="12"/>
  <c r="Q113" i="12"/>
  <c r="V113" i="12"/>
  <c r="G115" i="12"/>
  <c r="M115" i="12" s="1"/>
  <c r="I115" i="12"/>
  <c r="K115" i="12"/>
  <c r="O115" i="12"/>
  <c r="Q115" i="12"/>
  <c r="V115" i="12"/>
  <c r="G117" i="12"/>
  <c r="M117" i="12" s="1"/>
  <c r="I117" i="12"/>
  <c r="K117" i="12"/>
  <c r="O117" i="12"/>
  <c r="Q117" i="12"/>
  <c r="V117" i="12"/>
  <c r="G119" i="12"/>
  <c r="I119" i="12"/>
  <c r="K119" i="12"/>
  <c r="M119" i="12"/>
  <c r="O119" i="12"/>
  <c r="Q119" i="12"/>
  <c r="V119" i="12"/>
  <c r="G121" i="12"/>
  <c r="I121" i="12"/>
  <c r="K121" i="12"/>
  <c r="M121" i="12"/>
  <c r="O121" i="12"/>
  <c r="Q121" i="12"/>
  <c r="V121" i="12"/>
  <c r="K123" i="12"/>
  <c r="G124" i="12"/>
  <c r="M124" i="12" s="1"/>
  <c r="I124" i="12"/>
  <c r="I123" i="12" s="1"/>
  <c r="K124" i="12"/>
  <c r="O124" i="12"/>
  <c r="O123" i="12" s="1"/>
  <c r="Q124" i="12"/>
  <c r="Q123" i="12" s="1"/>
  <c r="V124" i="12"/>
  <c r="V123" i="12" s="1"/>
  <c r="G126" i="12"/>
  <c r="G123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AE132" i="12"/>
  <c r="I20" i="1"/>
  <c r="I19" i="1"/>
  <c r="I18" i="1"/>
  <c r="I17" i="1"/>
  <c r="I16" i="1"/>
  <c r="I59" i="1"/>
  <c r="J58" i="1" s="1"/>
  <c r="F42" i="1"/>
  <c r="G23" i="1" s="1"/>
  <c r="G42" i="1"/>
  <c r="G25" i="1" s="1"/>
  <c r="H42" i="1"/>
  <c r="I41" i="1"/>
  <c r="I40" i="1"/>
  <c r="I39" i="1"/>
  <c r="I42" i="1" s="1"/>
  <c r="J28" i="1"/>
  <c r="J26" i="1"/>
  <c r="G38" i="1"/>
  <c r="F38" i="1"/>
  <c r="J23" i="1"/>
  <c r="J24" i="1"/>
  <c r="J25" i="1"/>
  <c r="J27" i="1"/>
  <c r="E24" i="1"/>
  <c r="G24" i="1"/>
  <c r="E26" i="1"/>
  <c r="G26" i="1"/>
  <c r="J56" i="1" l="1"/>
  <c r="J50" i="1"/>
  <c r="J51" i="1"/>
  <c r="J54" i="1"/>
  <c r="J52" i="1"/>
  <c r="J53" i="1"/>
  <c r="J57" i="1"/>
  <c r="J55" i="1"/>
  <c r="J49" i="1"/>
  <c r="A27" i="1"/>
  <c r="M53" i="12"/>
  <c r="G8" i="12"/>
  <c r="M9" i="12"/>
  <c r="M8" i="12" s="1"/>
  <c r="M126" i="12"/>
  <c r="M123" i="12" s="1"/>
  <c r="M99" i="12"/>
  <c r="M96" i="12" s="1"/>
  <c r="M113" i="12"/>
  <c r="M109" i="12" s="1"/>
  <c r="G91" i="12"/>
  <c r="G63" i="12"/>
  <c r="I21" i="1"/>
  <c r="J41" i="1"/>
  <c r="J40" i="1"/>
  <c r="J39" i="1"/>
  <c r="J42" i="1" s="1"/>
  <c r="J59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wm jk</author>
  </authors>
  <commentList>
    <comment ref="S6" authorId="0" shapeId="0" xr:uid="{18469C69-09BC-430D-B673-D048AE71290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33B4E01-E1D2-4FBF-BAC6-A75E2EA219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<sst xmlns="http://schemas.openxmlformats.org/spreadsheetml/2006/main" count="656" uniqueCount="284">
  <si>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</si>
  <si>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</si>
  <si>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</si>
  <si>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</si>
  <si>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</si>
  <si>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</si>
  <si>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</si>
  <si>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</si>
  <si>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</si>
  <si>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</si>
  <si>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</si>
  <si>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</si>
  <si>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</si>
  <si>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</si>
  <si>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</si>
  <si>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</si>
  <si>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</si>
  <si>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</si>
  <si>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</si>
  <si>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</si>
  <si>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</si>
  <si>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</si>
  <si>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</si>
  <si>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</si>
  <si>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</si>
  <si>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</si>
  <si>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</si>
  <si>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</si>
  <si>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</si>
  <si>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</si>
  <si>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</si>
  <si>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</si>
  <si>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</si>
  <si>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</si>
  <si>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</si>
  <si>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</si>
  <si>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</si>
  <si>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</si>
  <si>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</si>
  <si>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</si>
  <si>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</si>
  <si>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</si>
  <si>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</si>
  <si>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01-01</t>
  </si>
  <si>
    <t>Úprava prostranství</t>
  </si>
  <si>
    <t>SO-01</t>
  </si>
  <si>
    <t>Objekt:</t>
  </si>
  <si>
    <t>Rozpočet:</t>
  </si>
  <si>
    <t>2021_09_25</t>
  </si>
  <si>
    <t>Prostranství před ZŠ kpt. Jaroše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</si>
  <si>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</si>
  <si>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</si>
  <si>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</si>
  <si>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</si>
  <si>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</si>
  <si>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</si>
  <si>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</si>
  <si>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</si>
  <si>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</si>
  <si>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</si>
  <si>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</si>
  <si>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</si>
  <si>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</si>
  <si>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</si>
  <si>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</si>
  <si>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</si>
  <si>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</si>
  <si>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M61</t>
  </si>
  <si>
    <t>Tělovýchovné vybavení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</si>
  <si>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</si>
  <si>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</si>
  <si>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</si>
  <si>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</si>
  <si>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</si>
  <si>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</si>
  <si>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</si>
  <si>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</si>
  <si>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</si>
  <si>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</si>
  <si>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</si>
  <si>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</si>
  <si>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</si>
  <si>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</si>
  <si>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</si>
  <si>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</si>
  <si>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</si>
  <si>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</si>
  <si>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</si>
  <si>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</si>
  <si>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</si>
  <si>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</si>
  <si>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</si>
  <si>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</si>
  <si>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</si>
  <si>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</si>
  <si>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</si>
  <si>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</si>
  <si>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</si>
  <si>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</si>
  <si>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</si>
  <si>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</si>
  <si>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111201101R00</t>
  </si>
  <si>
    <t>Odstranění křovin i s kořeny na ploše do 1000 m2</t>
  </si>
  <si>
    <t>m2</t>
  </si>
  <si>
    <t>RTS 19/ II</t>
  </si>
  <si>
    <t>Indiv</t>
  </si>
  <si>
    <t>Práce</t>
  </si>
  <si>
    <t>POL1_</t>
  </si>
  <si>
    <t>25</t>
  </si>
  <si>
    <t>VV</t>
  </si>
  <si>
    <t>113106121R00</t>
  </si>
  <si>
    <t>Rozebrání dlažeb z betonových dlaždic na sucho</t>
  </si>
  <si>
    <t>rozebrání stáv. dlažby : 430</t>
  </si>
  <si>
    <t>113107605R00</t>
  </si>
  <si>
    <t>Odstranění podkladu nad 50 m2,kam.drcené tl.5 cm</t>
  </si>
  <si>
    <t xml:space="preserve">odtěžení stáv. kladecího lože : </t>
  </si>
  <si>
    <t>Odkaz na mn. položky pořadí 2 : 430,00000</t>
  </si>
  <si>
    <t>131201110R00</t>
  </si>
  <si>
    <t>Hloubení nezapaž. jam hor.3 do 50 m3, STROJNĚ</t>
  </si>
  <si>
    <t>m3</t>
  </si>
  <si>
    <t>hloubení v okolí odstraň prvků - při bourání : 16*3*1,2</t>
  </si>
  <si>
    <t>139601102R00</t>
  </si>
  <si>
    <t>Ruční výkop jam, rýh a šachet v hornině tř. 3</t>
  </si>
  <si>
    <t>jamka pro patku : 16*0,5*0,25*0,5</t>
  </si>
  <si>
    <t>162701105R00</t>
  </si>
  <si>
    <t>Vodorovné přemístění výkopku z hor.1-4 do 10000 m</t>
  </si>
  <si>
    <t xml:space="preserve">odvod podkladu : </t>
  </si>
  <si>
    <t>Odkaz na mn. položky pořadí 3 : 430,00000*0,08</t>
  </si>
  <si>
    <t>odvoz ostatního výkopku : 10</t>
  </si>
  <si>
    <t>167101102R00</t>
  </si>
  <si>
    <t>Nakládání výkopku z hor.1-4 v množství nad 100 m3</t>
  </si>
  <si>
    <t>Odkaz na mn. položky pořadí 6 : 44,40000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</si>
  <si>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</si>
  <si>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</si>
  <si>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</si>
  <si>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</si>
  <si>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>Odkaz na mn. položky pořadí 4 : 57,60000</t>
  </si>
  <si>
    <t>181101102R00</t>
  </si>
  <si>
    <t>Úprava pláně v zářezech v hor. 1-4, se zhutněním</t>
  </si>
  <si>
    <t>184807111R00</t>
  </si>
  <si>
    <t>Ochrana stromu bedněním - zřízení</t>
  </si>
  <si>
    <t>Včetně řeziva.</t>
  </si>
  <si>
    <t>184807112R00</t>
  </si>
  <si>
    <t>Ochrana stromu bedněním - odstranění</t>
  </si>
  <si>
    <t>Odkaz na mn. položky pořadí 10 : 8,00000</t>
  </si>
  <si>
    <t>199000005R-X1</t>
  </si>
  <si>
    <t>Poplatek za skládku zeminy a podkladních vrstev</t>
  </si>
  <si>
    <t>t</t>
  </si>
  <si>
    <t>Vlastní</t>
  </si>
  <si>
    <t>Odkaz na mn. položky pořadí 6 : 44,40000*1,9</t>
  </si>
  <si>
    <t>180400021RA0</t>
  </si>
  <si>
    <t>Založení trávníku parkového, svah, s dodáním osiva</t>
  </si>
  <si>
    <t>Agregovaná položka</t>
  </si>
  <si>
    <t>POL2_</t>
  </si>
  <si>
    <t>Včetně prvního pokosení, naložení odpadu a odvezení do 20 km, se složením.</t>
  </si>
  <si>
    <t>Odkaz na mn. položky pořadí 14 : 50,00000</t>
  </si>
  <si>
    <t>183400012RA0</t>
  </si>
  <si>
    <t>Příprava půdy pro výsadbu v rovině, strojní</t>
  </si>
  <si>
    <t>Včetně přesunu hmot.</t>
  </si>
  <si>
    <t>obnova okolí : 50</t>
  </si>
  <si>
    <t>184201117RAx</t>
  </si>
  <si>
    <t xml:space="preserve">Výsadba stromu s balem, v rovině, výšky do 350 cm Platanus Acerifolia " Alphens Globe " </t>
  </si>
  <si>
    <t>kus</t>
  </si>
  <si>
    <t>Hloubení jamek v hornině 1 až 4 bez výměny půdy, s případným naložením přebytečných výkopků na dopravní prostředek, s odvozem na vzdálenost do 20 km a se složením. Výsadba stromu s balem se zalitím. Dovoz vody. Ukotvení dřeviny třemi a více kůly, s ochranou proti poškození v místě vzepření. Osazení kůlů k dřevině s uvázáním. Dodávka kůlů, příček a motouzu.</t>
  </si>
  <si>
    <t>10364200R</t>
  </si>
  <si>
    <t>Ornice pro pozemkové úpravy</t>
  </si>
  <si>
    <t>SPCM</t>
  </si>
  <si>
    <t>Specifikace</t>
  </si>
  <si>
    <t>POL3_</t>
  </si>
  <si>
    <t>vč. dopravy</t>
  </si>
  <si>
    <t>10*0,4</t>
  </si>
  <si>
    <t>58152195R</t>
  </si>
  <si>
    <t>Písek kopaný Nr</t>
  </si>
  <si>
    <t>RTS 18/ I</t>
  </si>
  <si>
    <t>10*0,25</t>
  </si>
  <si>
    <t>271571112R00</t>
  </si>
  <si>
    <t>Polštář základu ze štěrkopísku netříděného</t>
  </si>
  <si>
    <t>podklad patky lavička : 16*0,5*0,25*0,1</t>
  </si>
  <si>
    <t>275313611R00</t>
  </si>
  <si>
    <t>Beton základových patek prostý C 16/20</t>
  </si>
  <si>
    <t>275351215R00</t>
  </si>
  <si>
    <t>Bednění stěn základových patek - zřízení</t>
  </si>
  <si>
    <t>16*(0,5+0,25)*2*0,2</t>
  </si>
  <si>
    <t>275351216R00</t>
  </si>
  <si>
    <t>Bednění stěn základových patek - odstranění</t>
  </si>
  <si>
    <t>Včetně očištění, vytřídění a uložení bednícího materiálu.</t>
  </si>
  <si>
    <t>Odkaz na mn. položky pořadí 20 : 4,80000</t>
  </si>
  <si>
    <t>564211111R00</t>
  </si>
  <si>
    <t>Podklad ze štěrkopísku po zhutnění tloušťky 5 cm</t>
  </si>
  <si>
    <t>plošná úprava a doplnění podkladu : 430</t>
  </si>
  <si>
    <t>564831111R00</t>
  </si>
  <si>
    <t>Podklad ze štěrkodrti po zhutnění tloušťky 10 cm</t>
  </si>
  <si>
    <t>Odkaz na mn. položky pořadí 24 : 77,00000</t>
  </si>
  <si>
    <t>564861111R00</t>
  </si>
  <si>
    <t>Podklad ze štěrkodrti po zhutnění tloušťky 20 cm</t>
  </si>
  <si>
    <t>po výkopech : 35</t>
  </si>
  <si>
    <t>ostatní - oprava podkaldu 10% : 420*0,1</t>
  </si>
  <si>
    <t>596291111R00</t>
  </si>
  <si>
    <t>Řezání zámkové dlažby tl. 60 mm</t>
  </si>
  <si>
    <t>m</t>
  </si>
  <si>
    <t>2 strany : 20+25</t>
  </si>
  <si>
    <t>stromy a jiníé : 10</t>
  </si>
  <si>
    <t>596811111R00</t>
  </si>
  <si>
    <t>Kladení dlaždic kom.pro pěší, lože z kameniva těž.</t>
  </si>
  <si>
    <t>430+25</t>
  </si>
  <si>
    <t>568-01</t>
  </si>
  <si>
    <t>Čištění a třídění rozebrané dlažby</t>
  </si>
  <si>
    <t>592451210R</t>
  </si>
  <si>
    <t>Dlažba bet 30x30x5 cm přírodní</t>
  </si>
  <si>
    <t>doplnění dlažby : 25</t>
  </si>
  <si>
    <t>výměna, poškození, ztratné 20% : 430*0,2</t>
  </si>
  <si>
    <t>938902122R00</t>
  </si>
  <si>
    <t>Čištění ploch betonových konstrukcí tlakovou vodou</t>
  </si>
  <si>
    <t>Omytí plochy tlakovou vodou - sjednocení vzhledu dlaždic : 450</t>
  </si>
  <si>
    <t>960321271R00</t>
  </si>
  <si>
    <t>Bourání konstrukcí ze železobetonu nadzemní a podzemní konstrukce</t>
  </si>
  <si>
    <t>Včetně bourání geotextilií, výplně otvorů tvárnic, drenáží, trubek a dilatačních prvků apod. zabudovaných v bouraných konstrukcích.</t>
  </si>
  <si>
    <t>Včetně naložení na manipulační prostředek.</t>
  </si>
  <si>
    <t/>
  </si>
  <si>
    <t>Technologii bourání volí zhotovitel - díly lze např. rozřezat, naložit a odvézt k likvidaci / recyklaci.</t>
  </si>
  <si>
    <t>stáv. květináče : (2,375+6,8*2+2,78+6,79*2+2,78)*0,25</t>
  </si>
  <si>
    <t>998223011R00</t>
  </si>
  <si>
    <t>Přesun hmot, pozemní komunikace, kryt dlážděný</t>
  </si>
  <si>
    <t>Přesun hmot</t>
  </si>
  <si>
    <t>POL7_</t>
  </si>
  <si>
    <t>M1</t>
  </si>
  <si>
    <t>Lavička segmentová specifikace viz PD, včetně montáže</t>
  </si>
  <si>
    <t xml:space="preserve">ks    </t>
  </si>
  <si>
    <t>M2</t>
  </si>
  <si>
    <t>Mříž ke stromu specifikace viz PD, včetně montáže</t>
  </si>
  <si>
    <t>kompl</t>
  </si>
  <si>
    <t>979082219R00</t>
  </si>
  <si>
    <t>Příplatek za dopravu suti po suchu za další 1 km</t>
  </si>
  <si>
    <t>Odkaz na mn. položky pořadí 35 : 25,01944*14</t>
  </si>
  <si>
    <t>979081111R00</t>
  </si>
  <si>
    <t>Odvoz suti a vybour. hmot na skládku do 1 km</t>
  </si>
  <si>
    <t>Včetně naložení na dopravní prostředek a složení na skládku, bez poplatku za skládku.</t>
  </si>
  <si>
    <t>Odkaz na mn. položky pořadí 36 : 25,01944</t>
  </si>
  <si>
    <t>979082111R00</t>
  </si>
  <si>
    <t>Vnitrostaveništní doprava suti do 10 m</t>
  </si>
  <si>
    <t xml:space="preserve">bet. květináč : </t>
  </si>
  <si>
    <t>Odkaz na dem. hmot. položky pořadí 30 : 25,01944</t>
  </si>
  <si>
    <t>979990108R00</t>
  </si>
  <si>
    <t>Poplatek za skládku suti - železobeton</t>
  </si>
  <si>
    <t>Způsob likvidace suti volí zhotovitel - materiál lze např. zrecyklovat.</t>
  </si>
  <si>
    <t>Likvidace musí proběhnout v souladu s platnou legislativou a k likvidaci doložit doklady.</t>
  </si>
  <si>
    <t>005111020R</t>
  </si>
  <si>
    <t>Vytyčení stavby</t>
  </si>
  <si>
    <t>Soubor</t>
  </si>
  <si>
    <t>POL3_0</t>
  </si>
  <si>
    <t>Geodetické zaměření rohů stavby, stabilizace bodů a sestavení laviček.</t>
  </si>
  <si>
    <t>Vyhotovení protokolu o vytyčení stavby se seznamem souřadnic vytyčených bodů a jejich polohopisnými (S-JTSK) a výškopisnými (Bpv) hodnotami.</t>
  </si>
  <si>
    <t>005124010R</t>
  </si>
  <si>
    <t>Koordinační činnost</t>
  </si>
  <si>
    <t>Koordinace stavebních a technologických dodávek stavby.</t>
  </si>
  <si>
    <t>005111021R</t>
  </si>
  <si>
    <t>Vytyčení inženýrských sítí</t>
  </si>
  <si>
    <t>VRN</t>
  </si>
  <si>
    <t>POL99_8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</si>
  <si>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</si>
  <si>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</si>
  <si>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</si>
  <si>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</si>
  <si>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</si>
  <si>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</si>
  <si>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</si>
  <si>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</si>
  <si>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</si>
  <si>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</si>
  <si>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005211080R</t>
  </si>
  <si>
    <t>Bezpečnostní a hygienická opatření na staveništi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</si>
  <si>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</si>
  <si>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</si>
  <si>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</si>
  <si>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</si>
  <si>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</si>
  <si>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>Dočasná dopravní opatření  vč. pro chodce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</si>
  <si>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</si>
  <si>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005241020R</t>
  </si>
  <si>
    <t xml:space="preserve">Geodetické zaměření skutečného provedení  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</si>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</sst>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 shrinkToFit="1"/>
    </xf>
    <xf numFmtId="4" fontId="5" fillId="0" borderId="34" xfId="0" applyNumberFormat="1" applyFont="1" applyBorder="1" applyAlignment="1">
      <alignment vertical="center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8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8" xfId="0" applyNumberFormat="1" applyFont="1" applyFill="1" applyBorder="1" applyAlignment="1">
      <alignment horizontal="center" vertical="center"/>
    </xf>
    <xf numFmtId="4" fontId="3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45</v>
      </c>
      <c r="E3" s="120" t="s">
        <v>44</v>
      </c>
      <c r="F3" s="121"/>
      <c r="G3" s="121"/>
      <c r="H3" s="121"/>
      <c r="I3" s="121"/>
      <c r="J3" s="122"/>
    </row>
    <row r="4" spans="1:15" ht="23.25" customHeight="1" x14ac:dyDescent="0.2">
      <c r="A4" s="111">
        <v>1748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9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SUMIF(F49:F58,A16,I49:I58)+SUMIF(F49:F58,"PSU",I49:I58)</f>
        <v>0</v>
      </c>
      <c r="J16" s="85"/>
    </row>
    <row r="17" spans="1:10" ht="23.25" customHeight="1" x14ac:dyDescent="0.2">
      <c r="A17" s="199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SUMIF(F49:F58,A17,I49:I58)</f>
        <v>0</v>
      </c>
      <c r="J17" s="85"/>
    </row>
    <row r="18" spans="1:10" ht="23.25" customHeight="1" x14ac:dyDescent="0.2">
      <c r="A18" s="199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SUMIF(F49:F58,A18,I49:I58)</f>
        <v>0</v>
      </c>
      <c r="J18" s="85"/>
    </row>
    <row r="19" spans="1:10" ht="23.25" customHeight="1" x14ac:dyDescent="0.2">
      <c r="A19" s="199" t="s">
        <v>72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SUMIF(F49:F58,A19,I49:I58)</f>
        <v>0</v>
      </c>
      <c r="J19" s="85"/>
    </row>
    <row r="20" spans="1:10" ht="23.25" customHeight="1" x14ac:dyDescent="0.2">
      <c r="A20" s="199" t="s">
        <v>73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SUMIF(F49:F58,A20,I49:I58)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25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37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50</v>
      </c>
      <c r="C39" s="149"/>
      <c r="D39" s="149"/>
      <c r="E39" s="149"/>
      <c r="F39" s="150">
        <f>'SO-01 01-01 Pol'!AE132</f>
        <v>0</v>
      </c>
      <c r="G39" s="151">
        <f>'SO-01 01-01 Pol'!AF132</f>
        <v>0</v>
      </c>
      <c r="H39" s="152"/>
      <c r="I39" s="153">
        <f>F39+G39+H39</f>
        <v>0</v>
      </c>
      <c r="J39" s="154" t="str">
        <f>IF(_xlfn.SINGLE(CenaCelkemVypocet)=0,"",I39/_xlfn.SINGLE(CenaCelkemVypocet)*100)</f>
        <v/>
      </c>
    </row>
    <row r="40" spans="1:10" ht="25.5" hidden="1" customHeight="1" x14ac:dyDescent="0.2">
      <c r="A40" s="137">
        <v>2</v>
      </c>
      <c r="B40" s="155" t="s">
        <v>45</v>
      </c>
      <c r="C40" s="156" t="s">
        <v>44</v>
      </c>
      <c r="D40" s="156"/>
      <c r="E40" s="156"/>
      <c r="F40" s="157">
        <f>'SO-01 01-01 Pol'!AE132</f>
        <v>0</v>
      </c>
      <c r="G40" s="158">
        <f>'SO-01 01-01 Pol'!AF132</f>
        <v>0</v>
      </c>
      <c r="H40" s="158"/>
      <c r="I40" s="159">
        <f>F40+G40+H40</f>
        <v>0</v>
      </c>
      <c r="J40" s="160" t="str">
        <f>IF(_xlfn.SINGLE(CenaCelkemVypocet)=0,"",I40/_xlfn.SINGLE(CenaCelkemVypocet)*100)</f>
        <v/>
      </c>
    </row>
    <row r="41" spans="1:10" ht="25.5" hidden="1" customHeight="1" x14ac:dyDescent="0.2">
      <c r="A41" s="137">
        <v>3</v>
      </c>
      <c r="B41" s="161" t="s">
        <v>43</v>
      </c>
      <c r="C41" s="149" t="s">
        <v>44</v>
      </c>
      <c r="D41" s="149"/>
      <c r="E41" s="149"/>
      <c r="F41" s="162">
        <f>'SO-01 01-01 Pol'!AE132</f>
        <v>0</v>
      </c>
      <c r="G41" s="152">
        <f>'SO-01 01-01 Pol'!AF132</f>
        <v>0</v>
      </c>
      <c r="H41" s="152"/>
      <c r="I41" s="153">
        <f>F41+G41+H41</f>
        <v>0</v>
      </c>
      <c r="J41" s="154" t="str">
        <f>IF(_xlfn.SINGLE(CenaCelkemVypocet)=0,"",I41/_xlfn.SINGLE(CenaCelkemVypocet)*100)</f>
        <v/>
      </c>
    </row>
    <row r="42" spans="1:10" ht="25.5" hidden="1" customHeight="1" x14ac:dyDescent="0.2">
      <c r="A42" s="137"/>
      <c r="B42" s="163" t="s">
        <v>51</v>
      </c>
      <c r="C42" s="164"/>
      <c r="D42" s="164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7">
        <f>SUMIF(A39:A41,"=1",I39:I41)</f>
        <v>0</v>
      </c>
      <c r="J42" s="168">
        <f>SUMIF(A39:A41,"=1",J39:J41)</f>
        <v>0</v>
      </c>
    </row>
    <row r="46" spans="1:10" ht="15.75" x14ac:dyDescent="0.25">
      <c r="B46" s="179" t="s">
        <v>53</v>
      </c>
    </row>
    <row r="48" spans="1:10" ht="25.5" customHeight="1" x14ac:dyDescent="0.2">
      <c r="A48" s="181"/>
      <c r="B48" s="184" t="s">
        <v>18</v>
      </c>
      <c r="C48" s="184" t="s">
        <v>6</v>
      </c>
      <c r="D48" s="185"/>
      <c r="E48" s="185"/>
      <c r="F48" s="186" t="s">
        <v>54</v>
      </c>
      <c r="G48" s="186"/>
      <c r="H48" s="186"/>
      <c r="I48" s="186" t="s">
        <v>31</v>
      </c>
      <c r="J48" s="186" t="s">
        <v>0</v>
      </c>
    </row>
    <row r="49" spans="1:10" ht="36.75" customHeight="1" x14ac:dyDescent="0.2">
      <c r="A49" s="182"/>
      <c r="B49" s="187" t="s">
        <v>55</v>
      </c>
      <c r="C49" s="188" t="s">
        <v>56</v>
      </c>
      <c r="D49" s="189"/>
      <c r="E49" s="189"/>
      <c r="F49" s="195" t="s">
        <v>26</v>
      </c>
      <c r="G49" s="196"/>
      <c r="H49" s="196"/>
      <c r="I49" s="196">
        <f>'SO-01 01-01 Pol'!G8</f>
        <v>0</v>
      </c>
      <c r="J49" s="193" t="str">
        <f>IF(I59=0,"",I49/I59*100)</f>
        <v/>
      </c>
    </row>
    <row r="50" spans="1:10" ht="36.75" customHeight="1" x14ac:dyDescent="0.2">
      <c r="A50" s="182"/>
      <c r="B50" s="187" t="s">
        <v>57</v>
      </c>
      <c r="C50" s="188" t="s">
        <v>58</v>
      </c>
      <c r="D50" s="189"/>
      <c r="E50" s="189"/>
      <c r="F50" s="195" t="s">
        <v>26</v>
      </c>
      <c r="G50" s="196"/>
      <c r="H50" s="196"/>
      <c r="I50" s="196">
        <f>'SO-01 01-01 Pol'!G53</f>
        <v>0</v>
      </c>
      <c r="J50" s="193" t="str">
        <f>IF(I59=0,"",I50/I59*100)</f>
        <v/>
      </c>
    </row>
    <row r="51" spans="1:10" ht="36.75" customHeight="1" x14ac:dyDescent="0.2">
      <c r="A51" s="182"/>
      <c r="B51" s="187" t="s">
        <v>59</v>
      </c>
      <c r="C51" s="188" t="s">
        <v>60</v>
      </c>
      <c r="D51" s="189"/>
      <c r="E51" s="189"/>
      <c r="F51" s="195" t="s">
        <v>26</v>
      </c>
      <c r="G51" s="196"/>
      <c r="H51" s="196"/>
      <c r="I51" s="196">
        <f>'SO-01 01-01 Pol'!G63</f>
        <v>0</v>
      </c>
      <c r="J51" s="193" t="str">
        <f>IF(I59=0,"",I51/I59*100)</f>
        <v/>
      </c>
    </row>
    <row r="52" spans="1:10" ht="36.75" customHeight="1" x14ac:dyDescent="0.2">
      <c r="A52" s="182"/>
      <c r="B52" s="187" t="s">
        <v>61</v>
      </c>
      <c r="C52" s="188" t="s">
        <v>62</v>
      </c>
      <c r="D52" s="189"/>
      <c r="E52" s="189"/>
      <c r="F52" s="195" t="s">
        <v>26</v>
      </c>
      <c r="G52" s="196"/>
      <c r="H52" s="196"/>
      <c r="I52" s="196">
        <f>'SO-01 01-01 Pol'!G81</f>
        <v>0</v>
      </c>
      <c r="J52" s="193" t="str">
        <f>IF(I59=0,"",I52/I59*100)</f>
        <v/>
      </c>
    </row>
    <row r="53" spans="1:10" ht="36.75" customHeight="1" x14ac:dyDescent="0.2">
      <c r="A53" s="182"/>
      <c r="B53" s="187" t="s">
        <v>63</v>
      </c>
      <c r="C53" s="188" t="s">
        <v>64</v>
      </c>
      <c r="D53" s="189"/>
      <c r="E53" s="189"/>
      <c r="F53" s="195" t="s">
        <v>26</v>
      </c>
      <c r="G53" s="196"/>
      <c r="H53" s="196"/>
      <c r="I53" s="196">
        <f>'SO-01 01-01 Pol'!G84</f>
        <v>0</v>
      </c>
      <c r="J53" s="193" t="str">
        <f>IF(I59=0,"",I53/I59*100)</f>
        <v/>
      </c>
    </row>
    <row r="54" spans="1:10" ht="36.75" customHeight="1" x14ac:dyDescent="0.2">
      <c r="A54" s="182"/>
      <c r="B54" s="187" t="s">
        <v>65</v>
      </c>
      <c r="C54" s="188" t="s">
        <v>66</v>
      </c>
      <c r="D54" s="189"/>
      <c r="E54" s="189"/>
      <c r="F54" s="195" t="s">
        <v>26</v>
      </c>
      <c r="G54" s="196"/>
      <c r="H54" s="196"/>
      <c r="I54" s="196">
        <f>'SO-01 01-01 Pol'!G91</f>
        <v>0</v>
      </c>
      <c r="J54" s="193" t="str">
        <f>IF(I59=0,"",I54/I59*100)</f>
        <v/>
      </c>
    </row>
    <row r="55" spans="1:10" ht="36.75" customHeight="1" x14ac:dyDescent="0.2">
      <c r="A55" s="182"/>
      <c r="B55" s="187" t="s">
        <v>67</v>
      </c>
      <c r="C55" s="188" t="s">
        <v>68</v>
      </c>
      <c r="D55" s="189"/>
      <c r="E55" s="189"/>
      <c r="F55" s="195" t="s">
        <v>26</v>
      </c>
      <c r="G55" s="196"/>
      <c r="H55" s="196"/>
      <c r="I55" s="196">
        <f>'SO-01 01-01 Pol'!G93</f>
        <v>0</v>
      </c>
      <c r="J55" s="193" t="str">
        <f>IF(I59=0,"",I55/I59*100)</f>
        <v/>
      </c>
    </row>
    <row r="56" spans="1:10" ht="36.75" customHeight="1" x14ac:dyDescent="0.2">
      <c r="A56" s="182"/>
      <c r="B56" s="187" t="s">
        <v>69</v>
      </c>
      <c r="C56" s="188" t="s">
        <v>70</v>
      </c>
      <c r="D56" s="189"/>
      <c r="E56" s="189"/>
      <c r="F56" s="195" t="s">
        <v>71</v>
      </c>
      <c r="G56" s="196"/>
      <c r="H56" s="196"/>
      <c r="I56" s="196">
        <f>'SO-01 01-01 Pol'!G96</f>
        <v>0</v>
      </c>
      <c r="J56" s="193" t="str">
        <f>IF(I59=0,"",I56/I59*100)</f>
        <v/>
      </c>
    </row>
    <row r="57" spans="1:10" ht="36.75" customHeight="1" x14ac:dyDescent="0.2">
      <c r="A57" s="182"/>
      <c r="B57" s="187" t="s">
        <v>72</v>
      </c>
      <c r="C57" s="188" t="s">
        <v>29</v>
      </c>
      <c r="D57" s="189"/>
      <c r="E57" s="189"/>
      <c r="F57" s="195" t="s">
        <v>72</v>
      </c>
      <c r="G57" s="196"/>
      <c r="H57" s="196"/>
      <c r="I57" s="196">
        <f>'SO-01 01-01 Pol'!G109</f>
        <v>0</v>
      </c>
      <c r="J57" s="193" t="str">
        <f>IF(I59=0,"",I57/I59*100)</f>
        <v/>
      </c>
    </row>
    <row r="58" spans="1:10" ht="36.75" customHeight="1" x14ac:dyDescent="0.2">
      <c r="A58" s="182"/>
      <c r="B58" s="187" t="s">
        <v>73</v>
      </c>
      <c r="C58" s="188" t="s">
        <v>30</v>
      </c>
      <c r="D58" s="189"/>
      <c r="E58" s="189"/>
      <c r="F58" s="195" t="s">
        <v>73</v>
      </c>
      <c r="G58" s="196"/>
      <c r="H58" s="196"/>
      <c r="I58" s="196">
        <f>'SO-01 01-01 Pol'!G123</f>
        <v>0</v>
      </c>
      <c r="J58" s="193" t="str">
        <f>IF(I59=0,"",I58/I59*100)</f>
        <v/>
      </c>
    </row>
    <row r="59" spans="1:10" ht="25.5" customHeight="1" x14ac:dyDescent="0.2">
      <c r="A59" s="183"/>
      <c r="B59" s="190" t="s">
        <v>1</v>
      </c>
      <c r="C59" s="191"/>
      <c r="D59" s="192"/>
      <c r="E59" s="192"/>
      <c r="F59" s="197"/>
      <c r="G59" s="198"/>
      <c r="H59" s="198"/>
      <c r="I59" s="198">
        <f>SUM(I49:I58)</f>
        <v>0</v>
      </c>
      <c r="J59" s="194">
        <f>SUM(J49:J58)</f>
        <v>0</v>
      </c>
    </row>
    <row r="60" spans="1:10" x14ac:dyDescent="0.2">
      <c r="F60" s="135"/>
      <c r="G60" s="135"/>
      <c r="H60" s="135"/>
      <c r="I60" s="135"/>
      <c r="J60" s="136"/>
    </row>
    <row r="61" spans="1:10" x14ac:dyDescent="0.2">
      <c r="F61" s="135"/>
      <c r="G61" s="135"/>
      <c r="H61" s="135"/>
      <c r="I61" s="135"/>
      <c r="J61" s="136"/>
    </row>
    <row r="62" spans="1:10" x14ac:dyDescent="0.2">
      <c r="F62" s="135"/>
      <c r="G62" s="135"/>
      <c r="H62" s="135"/>
      <c r="I62" s="135"/>
      <c r="J62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BB1E-7F1F-4DB2-B5AE-BF005884BD1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38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00" t="s">
        <v>7</v>
      </c>
      <c r="B1" s="200"/>
      <c r="C1" s="200"/>
      <c r="D1" s="200"/>
      <c r="E1" s="200"/>
      <c r="F1" s="200"/>
      <c r="G1" s="200"/>
      <c r="AG1" t="s">
        <v>74</v>
      </c>
    </row>
    <row r="2" spans="1:60" ht="24.95" customHeight="1" x14ac:dyDescent="0.2">
      <c r="A2" s="201" t="s">
        <v>8</v>
      </c>
      <c r="B2" s="49" t="s">
        <v>48</v>
      </c>
      <c r="C2" s="204" t="s">
        <v>49</v>
      </c>
      <c r="D2" s="202"/>
      <c r="E2" s="202"/>
      <c r="F2" s="202"/>
      <c r="G2" s="203"/>
      <c r="AG2" t="s">
        <v>75</v>
      </c>
    </row>
    <row r="3" spans="1:60" ht="24.95" customHeight="1" x14ac:dyDescent="0.2">
      <c r="A3" s="201" t="s">
        <v>9</v>
      </c>
      <c r="B3" s="49" t="s">
        <v>45</v>
      </c>
      <c r="C3" s="204" t="s">
        <v>44</v>
      </c>
      <c r="D3" s="202"/>
      <c r="E3" s="202"/>
      <c r="F3" s="202"/>
      <c r="G3" s="203"/>
      <c r="AC3" s="180" t="s">
        <v>75</v>
      </c>
      <c r="AG3" t="s">
        <v>76</v>
      </c>
    </row>
    <row r="4" spans="1:60" ht="24.95" customHeight="1" x14ac:dyDescent="0.2">
      <c r="A4" s="205" t="s">
        <v>10</v>
      </c>
      <c r="B4" s="206" t="s">
        <v>43</v>
      </c>
      <c r="C4" s="207" t="s">
        <v>44</v>
      </c>
      <c r="D4" s="208"/>
      <c r="E4" s="208"/>
      <c r="F4" s="208"/>
      <c r="G4" s="209"/>
      <c r="AG4" t="s">
        <v>77</v>
      </c>
    </row>
    <row r="5" spans="1:60" x14ac:dyDescent="0.2">
      <c r="D5" s="10"/>
    </row>
    <row r="6" spans="1:60" ht="38.25" x14ac:dyDescent="0.2">
      <c r="A6" s="211" t="s">
        <v>78</v>
      </c>
      <c r="B6" s="213" t="s">
        <v>79</v>
      </c>
      <c r="C6" s="213" t="s">
        <v>80</v>
      </c>
      <c r="D6" s="212" t="s">
        <v>81</v>
      </c>
      <c r="E6" s="211" t="s">
        <v>82</v>
      </c>
      <c r="F6" s="210" t="s">
        <v>83</v>
      </c>
      <c r="G6" s="211" t="s">
        <v>31</v>
      </c>
      <c r="H6" s="214" t="s">
        <v>32</v>
      </c>
      <c r="I6" s="214" t="s">
        <v>84</v>
      </c>
      <c r="J6" s="214" t="s">
        <v>33</v>
      </c>
      <c r="K6" s="214" t="s">
        <v>85</v>
      </c>
      <c r="L6" s="214" t="s">
        <v>86</v>
      </c>
      <c r="M6" s="214" t="s">
        <v>87</v>
      </c>
      <c r="N6" s="214" t="s">
        <v>88</v>
      </c>
      <c r="O6" s="214" t="s">
        <v>89</v>
      </c>
      <c r="P6" s="214" t="s">
        <v>90</v>
      </c>
      <c r="Q6" s="214" t="s">
        <v>91</v>
      </c>
      <c r="R6" s="214" t="s">
        <v>92</v>
      </c>
      <c r="S6" s="214" t="s">
        <v>93</v>
      </c>
      <c r="T6" s="214" t="s">
        <v>94</v>
      </c>
      <c r="U6" s="214" t="s">
        <v>95</v>
      </c>
      <c r="V6" s="214" t="s">
        <v>96</v>
      </c>
      <c r="W6" s="214" t="s">
        <v>97</v>
      </c>
      <c r="X6" s="214" t="s">
        <v>98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42" t="s">
        <v>99</v>
      </c>
      <c r="B8" s="243" t="s">
        <v>55</v>
      </c>
      <c r="C8" s="264" t="s">
        <v>56</v>
      </c>
      <c r="D8" s="244"/>
      <c r="E8" s="245"/>
      <c r="F8" s="246"/>
      <c r="G8" s="247">
        <f>SUMIF(AG9:AG52,"&lt;&gt;NOR",G9:G52)</f>
        <v>0</v>
      </c>
      <c r="H8" s="241"/>
      <c r="I8" s="241">
        <f>SUM(I9:I52)</f>
        <v>0</v>
      </c>
      <c r="J8" s="241"/>
      <c r="K8" s="241">
        <f>SUM(K9:K52)</f>
        <v>0</v>
      </c>
      <c r="L8" s="241"/>
      <c r="M8" s="241">
        <f>SUM(M9:M52)</f>
        <v>0</v>
      </c>
      <c r="N8" s="241"/>
      <c r="O8" s="241">
        <f>SUM(O9:O52)</f>
        <v>9.379999999999999</v>
      </c>
      <c r="P8" s="241"/>
      <c r="Q8" s="241">
        <f>SUM(Q9:Q52)</f>
        <v>106.64</v>
      </c>
      <c r="R8" s="241"/>
      <c r="S8" s="241"/>
      <c r="T8" s="241"/>
      <c r="U8" s="241"/>
      <c r="V8" s="241">
        <f>SUM(V9:V52)</f>
        <v>163.92000000000002</v>
      </c>
      <c r="W8" s="241"/>
      <c r="X8" s="241"/>
      <c r="AG8" t="s">
        <v>100</v>
      </c>
    </row>
    <row r="9" spans="1:60" outlineLevel="1" x14ac:dyDescent="0.2">
      <c r="A9" s="248">
        <v>1</v>
      </c>
      <c r="B9" s="249" t="s">
        <v>101</v>
      </c>
      <c r="C9" s="265" t="s">
        <v>102</v>
      </c>
      <c r="D9" s="250" t="s">
        <v>103</v>
      </c>
      <c r="E9" s="251">
        <v>25</v>
      </c>
      <c r="F9" s="252"/>
      <c r="G9" s="253">
        <f>ROUND(E9*F9,2)</f>
        <v>0</v>
      </c>
      <c r="H9" s="235"/>
      <c r="I9" s="234">
        <f>ROUND(E9*H9,2)</f>
        <v>0</v>
      </c>
      <c r="J9" s="235"/>
      <c r="K9" s="234">
        <f>ROUND(E9*J9,2)</f>
        <v>0</v>
      </c>
      <c r="L9" s="234">
        <v>21</v>
      </c>
      <c r="M9" s="234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4"/>
      <c r="S9" s="234" t="s">
        <v>104</v>
      </c>
      <c r="T9" s="234" t="s">
        <v>105</v>
      </c>
      <c r="U9" s="234">
        <v>0.17199999999999999</v>
      </c>
      <c r="V9" s="234">
        <f>ROUND(E9*U9,2)</f>
        <v>4.3</v>
      </c>
      <c r="W9" s="234"/>
      <c r="X9" s="234" t="s">
        <v>106</v>
      </c>
      <c r="Y9" s="215"/>
      <c r="Z9" s="215"/>
      <c r="AA9" s="215"/>
      <c r="AB9" s="215"/>
      <c r="AC9" s="215"/>
      <c r="AD9" s="215"/>
      <c r="AE9" s="215"/>
      <c r="AF9" s="215"/>
      <c r="AG9" s="215" t="s">
        <v>107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32"/>
      <c r="B10" s="233"/>
      <c r="C10" s="266" t="s">
        <v>108</v>
      </c>
      <c r="D10" s="236"/>
      <c r="E10" s="237">
        <v>25</v>
      </c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15"/>
      <c r="Z10" s="215"/>
      <c r="AA10" s="215"/>
      <c r="AB10" s="215"/>
      <c r="AC10" s="215"/>
      <c r="AD10" s="215"/>
      <c r="AE10" s="215"/>
      <c r="AF10" s="215"/>
      <c r="AG10" s="215" t="s">
        <v>109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48">
        <v>2</v>
      </c>
      <c r="B11" s="249" t="s">
        <v>110</v>
      </c>
      <c r="C11" s="265" t="s">
        <v>111</v>
      </c>
      <c r="D11" s="250" t="s">
        <v>103</v>
      </c>
      <c r="E11" s="251">
        <v>430</v>
      </c>
      <c r="F11" s="252"/>
      <c r="G11" s="253">
        <f>ROUND(E11*F11,2)</f>
        <v>0</v>
      </c>
      <c r="H11" s="235"/>
      <c r="I11" s="234">
        <f>ROUND(E11*H11,2)</f>
        <v>0</v>
      </c>
      <c r="J11" s="235"/>
      <c r="K11" s="234">
        <f>ROUND(E11*J11,2)</f>
        <v>0</v>
      </c>
      <c r="L11" s="234">
        <v>21</v>
      </c>
      <c r="M11" s="234">
        <f>G11*(1+L11/100)</f>
        <v>0</v>
      </c>
      <c r="N11" s="234">
        <v>0</v>
      </c>
      <c r="O11" s="234">
        <f>ROUND(E11*N11,2)</f>
        <v>0</v>
      </c>
      <c r="P11" s="234">
        <v>0.13800000000000001</v>
      </c>
      <c r="Q11" s="234">
        <f>ROUND(E11*P11,2)</f>
        <v>59.34</v>
      </c>
      <c r="R11" s="234"/>
      <c r="S11" s="234" t="s">
        <v>104</v>
      </c>
      <c r="T11" s="234" t="s">
        <v>105</v>
      </c>
      <c r="U11" s="234">
        <v>0.16</v>
      </c>
      <c r="V11" s="234">
        <f>ROUND(E11*U11,2)</f>
        <v>68.8</v>
      </c>
      <c r="W11" s="234"/>
      <c r="X11" s="234" t="s">
        <v>106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107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32"/>
      <c r="B12" s="233"/>
      <c r="C12" s="266" t="s">
        <v>112</v>
      </c>
      <c r="D12" s="236"/>
      <c r="E12" s="237">
        <v>430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15"/>
      <c r="Z12" s="215"/>
      <c r="AA12" s="215"/>
      <c r="AB12" s="215"/>
      <c r="AC12" s="215"/>
      <c r="AD12" s="215"/>
      <c r="AE12" s="215"/>
      <c r="AF12" s="215"/>
      <c r="AG12" s="215" t="s">
        <v>109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48">
        <v>3</v>
      </c>
      <c r="B13" s="249" t="s">
        <v>113</v>
      </c>
      <c r="C13" s="265" t="s">
        <v>114</v>
      </c>
      <c r="D13" s="250" t="s">
        <v>103</v>
      </c>
      <c r="E13" s="251">
        <v>430</v>
      </c>
      <c r="F13" s="252"/>
      <c r="G13" s="253">
        <f>ROUND(E13*F13,2)</f>
        <v>0</v>
      </c>
      <c r="H13" s="235"/>
      <c r="I13" s="234">
        <f>ROUND(E13*H13,2)</f>
        <v>0</v>
      </c>
      <c r="J13" s="235"/>
      <c r="K13" s="234">
        <f>ROUND(E13*J13,2)</f>
        <v>0</v>
      </c>
      <c r="L13" s="234">
        <v>21</v>
      </c>
      <c r="M13" s="234">
        <f>G13*(1+L13/100)</f>
        <v>0</v>
      </c>
      <c r="N13" s="234">
        <v>0</v>
      </c>
      <c r="O13" s="234">
        <f>ROUND(E13*N13,2)</f>
        <v>0</v>
      </c>
      <c r="P13" s="234">
        <v>0.11</v>
      </c>
      <c r="Q13" s="234">
        <f>ROUND(E13*P13,2)</f>
        <v>47.3</v>
      </c>
      <c r="R13" s="234"/>
      <c r="S13" s="234" t="s">
        <v>104</v>
      </c>
      <c r="T13" s="234" t="s">
        <v>105</v>
      </c>
      <c r="U13" s="234">
        <v>2.5899999999999999E-2</v>
      </c>
      <c r="V13" s="234">
        <f>ROUND(E13*U13,2)</f>
        <v>11.14</v>
      </c>
      <c r="W13" s="234"/>
      <c r="X13" s="234" t="s">
        <v>106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107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32"/>
      <c r="B14" s="233"/>
      <c r="C14" s="266" t="s">
        <v>115</v>
      </c>
      <c r="D14" s="236"/>
      <c r="E14" s="237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15"/>
      <c r="Z14" s="215"/>
      <c r="AA14" s="215"/>
      <c r="AB14" s="215"/>
      <c r="AC14" s="215"/>
      <c r="AD14" s="215"/>
      <c r="AE14" s="215"/>
      <c r="AF14" s="215"/>
      <c r="AG14" s="215" t="s">
        <v>109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32"/>
      <c r="B15" s="233"/>
      <c r="C15" s="266" t="s">
        <v>116</v>
      </c>
      <c r="D15" s="236"/>
      <c r="E15" s="237">
        <v>430</v>
      </c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15"/>
      <c r="Z15" s="215"/>
      <c r="AA15" s="215"/>
      <c r="AB15" s="215"/>
      <c r="AC15" s="215"/>
      <c r="AD15" s="215"/>
      <c r="AE15" s="215"/>
      <c r="AF15" s="215"/>
      <c r="AG15" s="215" t="s">
        <v>109</v>
      </c>
      <c r="AH15" s="215">
        <v>5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48">
        <v>4</v>
      </c>
      <c r="B16" s="249" t="s">
        <v>117</v>
      </c>
      <c r="C16" s="265" t="s">
        <v>118</v>
      </c>
      <c r="D16" s="250" t="s">
        <v>119</v>
      </c>
      <c r="E16" s="251">
        <v>57.6</v>
      </c>
      <c r="F16" s="252"/>
      <c r="G16" s="253">
        <f>ROUND(E16*F16,2)</f>
        <v>0</v>
      </c>
      <c r="H16" s="235"/>
      <c r="I16" s="234">
        <f>ROUND(E16*H16,2)</f>
        <v>0</v>
      </c>
      <c r="J16" s="235"/>
      <c r="K16" s="234">
        <f>ROUND(E16*J16,2)</f>
        <v>0</v>
      </c>
      <c r="L16" s="234">
        <v>21</v>
      </c>
      <c r="M16" s="234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4"/>
      <c r="S16" s="234" t="s">
        <v>104</v>
      </c>
      <c r="T16" s="234" t="s">
        <v>105</v>
      </c>
      <c r="U16" s="234">
        <v>0.26666000000000001</v>
      </c>
      <c r="V16" s="234">
        <f>ROUND(E16*U16,2)</f>
        <v>15.36</v>
      </c>
      <c r="W16" s="234"/>
      <c r="X16" s="234" t="s">
        <v>106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107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32"/>
      <c r="B17" s="233"/>
      <c r="C17" s="266" t="s">
        <v>120</v>
      </c>
      <c r="D17" s="236"/>
      <c r="E17" s="237">
        <v>57.6</v>
      </c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15"/>
      <c r="Z17" s="215"/>
      <c r="AA17" s="215"/>
      <c r="AB17" s="215"/>
      <c r="AC17" s="215"/>
      <c r="AD17" s="215"/>
      <c r="AE17" s="215"/>
      <c r="AF17" s="215"/>
      <c r="AG17" s="215" t="s">
        <v>109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48">
        <v>5</v>
      </c>
      <c r="B18" s="249" t="s">
        <v>121</v>
      </c>
      <c r="C18" s="265" t="s">
        <v>122</v>
      </c>
      <c r="D18" s="250" t="s">
        <v>119</v>
      </c>
      <c r="E18" s="251">
        <v>1</v>
      </c>
      <c r="F18" s="252"/>
      <c r="G18" s="253">
        <f>ROUND(E18*F18,2)</f>
        <v>0</v>
      </c>
      <c r="H18" s="235"/>
      <c r="I18" s="234">
        <f>ROUND(E18*H18,2)</f>
        <v>0</v>
      </c>
      <c r="J18" s="235"/>
      <c r="K18" s="234">
        <f>ROUND(E18*J18,2)</f>
        <v>0</v>
      </c>
      <c r="L18" s="234">
        <v>21</v>
      </c>
      <c r="M18" s="234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4"/>
      <c r="S18" s="234" t="s">
        <v>104</v>
      </c>
      <c r="T18" s="234" t="s">
        <v>105</v>
      </c>
      <c r="U18" s="234">
        <v>3.5329999999999999</v>
      </c>
      <c r="V18" s="234">
        <f>ROUND(E18*U18,2)</f>
        <v>3.53</v>
      </c>
      <c r="W18" s="234"/>
      <c r="X18" s="234" t="s">
        <v>106</v>
      </c>
      <c r="Y18" s="215"/>
      <c r="Z18" s="215"/>
      <c r="AA18" s="215"/>
      <c r="AB18" s="215"/>
      <c r="AC18" s="215"/>
      <c r="AD18" s="215"/>
      <c r="AE18" s="215"/>
      <c r="AF18" s="215"/>
      <c r="AG18" s="215" t="s">
        <v>107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32"/>
      <c r="B19" s="233"/>
      <c r="C19" s="266" t="s">
        <v>123</v>
      </c>
      <c r="D19" s="236"/>
      <c r="E19" s="237">
        <v>1</v>
      </c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15"/>
      <c r="Z19" s="215"/>
      <c r="AA19" s="215"/>
      <c r="AB19" s="215"/>
      <c r="AC19" s="215"/>
      <c r="AD19" s="215"/>
      <c r="AE19" s="215"/>
      <c r="AF19" s="215"/>
      <c r="AG19" s="215" t="s">
        <v>109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ht="22.5" outlineLevel="1" x14ac:dyDescent="0.2">
      <c r="A20" s="248">
        <v>6</v>
      </c>
      <c r="B20" s="249" t="s">
        <v>124</v>
      </c>
      <c r="C20" s="265" t="s">
        <v>125</v>
      </c>
      <c r="D20" s="250" t="s">
        <v>119</v>
      </c>
      <c r="E20" s="251">
        <v>44.4</v>
      </c>
      <c r="F20" s="252"/>
      <c r="G20" s="253">
        <f>ROUND(E20*F20,2)</f>
        <v>0</v>
      </c>
      <c r="H20" s="235"/>
      <c r="I20" s="234">
        <f>ROUND(E20*H20,2)</f>
        <v>0</v>
      </c>
      <c r="J20" s="235"/>
      <c r="K20" s="234">
        <f>ROUND(E20*J20,2)</f>
        <v>0</v>
      </c>
      <c r="L20" s="234">
        <v>21</v>
      </c>
      <c r="M20" s="234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4"/>
      <c r="S20" s="234" t="s">
        <v>104</v>
      </c>
      <c r="T20" s="234" t="s">
        <v>105</v>
      </c>
      <c r="U20" s="234">
        <v>1.0999999999999999E-2</v>
      </c>
      <c r="V20" s="234">
        <f>ROUND(E20*U20,2)</f>
        <v>0.49</v>
      </c>
      <c r="W20" s="234"/>
      <c r="X20" s="234" t="s">
        <v>106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107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32"/>
      <c r="B21" s="233"/>
      <c r="C21" s="266" t="s">
        <v>126</v>
      </c>
      <c r="D21" s="236"/>
      <c r="E21" s="237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15"/>
      <c r="Z21" s="215"/>
      <c r="AA21" s="215"/>
      <c r="AB21" s="215"/>
      <c r="AC21" s="215"/>
      <c r="AD21" s="215"/>
      <c r="AE21" s="215"/>
      <c r="AF21" s="215"/>
      <c r="AG21" s="215" t="s">
        <v>109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32"/>
      <c r="B22" s="233"/>
      <c r="C22" s="266" t="s">
        <v>127</v>
      </c>
      <c r="D22" s="236"/>
      <c r="E22" s="237">
        <v>34.4</v>
      </c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15"/>
      <c r="Z22" s="215"/>
      <c r="AA22" s="215"/>
      <c r="AB22" s="215"/>
      <c r="AC22" s="215"/>
      <c r="AD22" s="215"/>
      <c r="AE22" s="215"/>
      <c r="AF22" s="215"/>
      <c r="AG22" s="215" t="s">
        <v>109</v>
      </c>
      <c r="AH22" s="215">
        <v>5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32"/>
      <c r="B23" s="233"/>
      <c r="C23" s="266" t="s">
        <v>128</v>
      </c>
      <c r="D23" s="236"/>
      <c r="E23" s="237">
        <v>10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15"/>
      <c r="Z23" s="215"/>
      <c r="AA23" s="215"/>
      <c r="AB23" s="215"/>
      <c r="AC23" s="215"/>
      <c r="AD23" s="215"/>
      <c r="AE23" s="215"/>
      <c r="AF23" s="215"/>
      <c r="AG23" s="215" t="s">
        <v>109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48">
        <v>7</v>
      </c>
      <c r="B24" s="249" t="s">
        <v>129</v>
      </c>
      <c r="C24" s="265" t="s">
        <v>130</v>
      </c>
      <c r="D24" s="250" t="s">
        <v>119</v>
      </c>
      <c r="E24" s="251">
        <v>44.4</v>
      </c>
      <c r="F24" s="252"/>
      <c r="G24" s="253">
        <f>ROUND(E24*F24,2)</f>
        <v>0</v>
      </c>
      <c r="H24" s="235"/>
      <c r="I24" s="234">
        <f>ROUND(E24*H24,2)</f>
        <v>0</v>
      </c>
      <c r="J24" s="235"/>
      <c r="K24" s="234">
        <f>ROUND(E24*J24,2)</f>
        <v>0</v>
      </c>
      <c r="L24" s="234">
        <v>21</v>
      </c>
      <c r="M24" s="234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4"/>
      <c r="S24" s="234" t="s">
        <v>104</v>
      </c>
      <c r="T24" s="234" t="s">
        <v>105</v>
      </c>
      <c r="U24" s="234">
        <v>5.2999999999999999E-2</v>
      </c>
      <c r="V24" s="234">
        <f>ROUND(E24*U24,2)</f>
        <v>2.35</v>
      </c>
      <c r="W24" s="234"/>
      <c r="X24" s="234" t="s">
        <v>106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107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32"/>
      <c r="B25" s="233"/>
      <c r="C25" s="266" t="s">
        <v>131</v>
      </c>
      <c r="D25" s="236"/>
      <c r="E25" s="237">
        <v>44.4</v>
      </c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15"/>
      <c r="Z25" s="215"/>
      <c r="AA25" s="215"/>
      <c r="AB25" s="215"/>
      <c r="AC25" s="215"/>
      <c r="AD25" s="215"/>
      <c r="AE25" s="215"/>
      <c r="AF25" s="215"/>
      <c r="AG25" s="215" t="s">
        <v>109</v>
      </c>
      <c r="AH25" s="215">
        <v>5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48">
        <v>8</v>
      </c>
      <c r="B26" s="249" t="s">
        <v>132</v>
      </c>
      <c r="C26" s="265" t="s">
        <v>133</v>
      </c>
      <c r="D26" s="250" t="s">
        <v>119</v>
      </c>
      <c r="E26" s="251">
        <v>57.6</v>
      </c>
      <c r="F26" s="252"/>
      <c r="G26" s="253">
        <f>ROUND(E26*F26,2)</f>
        <v>0</v>
      </c>
      <c r="H26" s="235"/>
      <c r="I26" s="234">
        <f>ROUND(E26*H26,2)</f>
        <v>0</v>
      </c>
      <c r="J26" s="235"/>
      <c r="K26" s="234">
        <f>ROUND(E26*J26,2)</f>
        <v>0</v>
      </c>
      <c r="L26" s="234">
        <v>21</v>
      </c>
      <c r="M26" s="234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4"/>
      <c r="S26" s="234" t="s">
        <v>104</v>
      </c>
      <c r="T26" s="234" t="s">
        <v>105</v>
      </c>
      <c r="U26" s="234">
        <v>0.20200000000000001</v>
      </c>
      <c r="V26" s="234">
        <f>ROUND(E26*U26,2)</f>
        <v>11.64</v>
      </c>
      <c r="W26" s="234"/>
      <c r="X26" s="234" t="s">
        <v>106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107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32"/>
      <c r="B27" s="233"/>
      <c r="C27" s="267" t="s">
        <v>134</v>
      </c>
      <c r="D27" s="254"/>
      <c r="E27" s="254"/>
      <c r="F27" s="254"/>
      <c r="G27" s="25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15"/>
      <c r="Z27" s="215"/>
      <c r="AA27" s="215"/>
      <c r="AB27" s="215"/>
      <c r="AC27" s="215"/>
      <c r="AD27" s="215"/>
      <c r="AE27" s="215"/>
      <c r="AF27" s="215"/>
      <c r="AG27" s="215" t="s">
        <v>135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32"/>
      <c r="B28" s="233"/>
      <c r="C28" s="266" t="s">
        <v>136</v>
      </c>
      <c r="D28" s="236"/>
      <c r="E28" s="237">
        <v>57.6</v>
      </c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15"/>
      <c r="Z28" s="215"/>
      <c r="AA28" s="215"/>
      <c r="AB28" s="215"/>
      <c r="AC28" s="215"/>
      <c r="AD28" s="215"/>
      <c r="AE28" s="215"/>
      <c r="AF28" s="215"/>
      <c r="AG28" s="215" t="s">
        <v>109</v>
      </c>
      <c r="AH28" s="215">
        <v>5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48">
        <v>9</v>
      </c>
      <c r="B29" s="249" t="s">
        <v>137</v>
      </c>
      <c r="C29" s="265" t="s">
        <v>138</v>
      </c>
      <c r="D29" s="250" t="s">
        <v>103</v>
      </c>
      <c r="E29" s="251">
        <v>430</v>
      </c>
      <c r="F29" s="252"/>
      <c r="G29" s="253">
        <f>ROUND(E29*F29,2)</f>
        <v>0</v>
      </c>
      <c r="H29" s="235"/>
      <c r="I29" s="234">
        <f>ROUND(E29*H29,2)</f>
        <v>0</v>
      </c>
      <c r="J29" s="235"/>
      <c r="K29" s="234">
        <f>ROUND(E29*J29,2)</f>
        <v>0</v>
      </c>
      <c r="L29" s="234">
        <v>21</v>
      </c>
      <c r="M29" s="234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4"/>
      <c r="S29" s="234" t="s">
        <v>104</v>
      </c>
      <c r="T29" s="234" t="s">
        <v>105</v>
      </c>
      <c r="U29" s="234">
        <v>1.7999999999999999E-2</v>
      </c>
      <c r="V29" s="234">
        <f>ROUND(E29*U29,2)</f>
        <v>7.74</v>
      </c>
      <c r="W29" s="234"/>
      <c r="X29" s="234" t="s">
        <v>106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107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32"/>
      <c r="B30" s="233"/>
      <c r="C30" s="266" t="s">
        <v>116</v>
      </c>
      <c r="D30" s="236"/>
      <c r="E30" s="237">
        <v>430</v>
      </c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15"/>
      <c r="Z30" s="215"/>
      <c r="AA30" s="215"/>
      <c r="AB30" s="215"/>
      <c r="AC30" s="215"/>
      <c r="AD30" s="215"/>
      <c r="AE30" s="215"/>
      <c r="AF30" s="215"/>
      <c r="AG30" s="215" t="s">
        <v>109</v>
      </c>
      <c r="AH30" s="215">
        <v>5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48">
        <v>10</v>
      </c>
      <c r="B31" s="249" t="s">
        <v>139</v>
      </c>
      <c r="C31" s="265" t="s">
        <v>140</v>
      </c>
      <c r="D31" s="250" t="s">
        <v>103</v>
      </c>
      <c r="E31" s="251">
        <v>8</v>
      </c>
      <c r="F31" s="252"/>
      <c r="G31" s="253">
        <f>ROUND(E31*F31,2)</f>
        <v>0</v>
      </c>
      <c r="H31" s="235"/>
      <c r="I31" s="234">
        <f>ROUND(E31*H31,2)</f>
        <v>0</v>
      </c>
      <c r="J31" s="235"/>
      <c r="K31" s="234">
        <f>ROUND(E31*J31,2)</f>
        <v>0</v>
      </c>
      <c r="L31" s="234">
        <v>21</v>
      </c>
      <c r="M31" s="234">
        <f>G31*(1+L31/100)</f>
        <v>0</v>
      </c>
      <c r="N31" s="234">
        <v>9.4000000000000004E-3</v>
      </c>
      <c r="O31" s="234">
        <f>ROUND(E31*N31,2)</f>
        <v>0.08</v>
      </c>
      <c r="P31" s="234">
        <v>0</v>
      </c>
      <c r="Q31" s="234">
        <f>ROUND(E31*P31,2)</f>
        <v>0</v>
      </c>
      <c r="R31" s="234"/>
      <c r="S31" s="234" t="s">
        <v>104</v>
      </c>
      <c r="T31" s="234" t="s">
        <v>105</v>
      </c>
      <c r="U31" s="234">
        <v>0.86399999999999999</v>
      </c>
      <c r="V31" s="234">
        <f>ROUND(E31*U31,2)</f>
        <v>6.91</v>
      </c>
      <c r="W31" s="234"/>
      <c r="X31" s="234" t="s">
        <v>106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107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32"/>
      <c r="B32" s="233"/>
      <c r="C32" s="267" t="s">
        <v>141</v>
      </c>
      <c r="D32" s="254"/>
      <c r="E32" s="254"/>
      <c r="F32" s="254"/>
      <c r="G32" s="25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15"/>
      <c r="Z32" s="215"/>
      <c r="AA32" s="215"/>
      <c r="AB32" s="215"/>
      <c r="AC32" s="215"/>
      <c r="AD32" s="215"/>
      <c r="AE32" s="215"/>
      <c r="AF32" s="215"/>
      <c r="AG32" s="215" t="s">
        <v>135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48">
        <v>11</v>
      </c>
      <c r="B33" s="249" t="s">
        <v>142</v>
      </c>
      <c r="C33" s="265" t="s">
        <v>143</v>
      </c>
      <c r="D33" s="250" t="s">
        <v>103</v>
      </c>
      <c r="E33" s="251">
        <v>8</v>
      </c>
      <c r="F33" s="252"/>
      <c r="G33" s="253">
        <f>ROUND(E33*F33,2)</f>
        <v>0</v>
      </c>
      <c r="H33" s="235"/>
      <c r="I33" s="234">
        <f>ROUND(E33*H33,2)</f>
        <v>0</v>
      </c>
      <c r="J33" s="235"/>
      <c r="K33" s="234">
        <f>ROUND(E33*J33,2)</f>
        <v>0</v>
      </c>
      <c r="L33" s="234">
        <v>21</v>
      </c>
      <c r="M33" s="234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4"/>
      <c r="S33" s="234" t="s">
        <v>104</v>
      </c>
      <c r="T33" s="234" t="s">
        <v>105</v>
      </c>
      <c r="U33" s="234">
        <v>0.371</v>
      </c>
      <c r="V33" s="234">
        <f>ROUND(E33*U33,2)</f>
        <v>2.97</v>
      </c>
      <c r="W33" s="234"/>
      <c r="X33" s="234" t="s">
        <v>106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107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32"/>
      <c r="B34" s="233"/>
      <c r="C34" s="267" t="s">
        <v>141</v>
      </c>
      <c r="D34" s="254"/>
      <c r="E34" s="254"/>
      <c r="F34" s="254"/>
      <c r="G34" s="25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15"/>
      <c r="Z34" s="215"/>
      <c r="AA34" s="215"/>
      <c r="AB34" s="215"/>
      <c r="AC34" s="215"/>
      <c r="AD34" s="215"/>
      <c r="AE34" s="215"/>
      <c r="AF34" s="215"/>
      <c r="AG34" s="215" t="s">
        <v>135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32"/>
      <c r="B35" s="233"/>
      <c r="C35" s="266" t="s">
        <v>144</v>
      </c>
      <c r="D35" s="236"/>
      <c r="E35" s="237">
        <v>8</v>
      </c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15"/>
      <c r="Z35" s="215"/>
      <c r="AA35" s="215"/>
      <c r="AB35" s="215"/>
      <c r="AC35" s="215"/>
      <c r="AD35" s="215"/>
      <c r="AE35" s="215"/>
      <c r="AF35" s="215"/>
      <c r="AG35" s="215" t="s">
        <v>109</v>
      </c>
      <c r="AH35" s="215">
        <v>5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48">
        <v>12</v>
      </c>
      <c r="B36" s="249" t="s">
        <v>145</v>
      </c>
      <c r="C36" s="265" t="s">
        <v>146</v>
      </c>
      <c r="D36" s="250" t="s">
        <v>147</v>
      </c>
      <c r="E36" s="251">
        <v>84.36</v>
      </c>
      <c r="F36" s="252"/>
      <c r="G36" s="253">
        <f>ROUND(E36*F36,2)</f>
        <v>0</v>
      </c>
      <c r="H36" s="235"/>
      <c r="I36" s="234">
        <f>ROUND(E36*H36,2)</f>
        <v>0</v>
      </c>
      <c r="J36" s="235"/>
      <c r="K36" s="234">
        <f>ROUND(E36*J36,2)</f>
        <v>0</v>
      </c>
      <c r="L36" s="234">
        <v>21</v>
      </c>
      <c r="M36" s="234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4"/>
      <c r="S36" s="234" t="s">
        <v>148</v>
      </c>
      <c r="T36" s="234" t="s">
        <v>105</v>
      </c>
      <c r="U36" s="234">
        <v>0</v>
      </c>
      <c r="V36" s="234">
        <f>ROUND(E36*U36,2)</f>
        <v>0</v>
      </c>
      <c r="W36" s="234"/>
      <c r="X36" s="234" t="s">
        <v>106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107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32"/>
      <c r="B37" s="233"/>
      <c r="C37" s="266" t="s">
        <v>149</v>
      </c>
      <c r="D37" s="236"/>
      <c r="E37" s="237">
        <v>84.36</v>
      </c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15"/>
      <c r="Z37" s="215"/>
      <c r="AA37" s="215"/>
      <c r="AB37" s="215"/>
      <c r="AC37" s="215"/>
      <c r="AD37" s="215"/>
      <c r="AE37" s="215"/>
      <c r="AF37" s="215"/>
      <c r="AG37" s="215" t="s">
        <v>109</v>
      </c>
      <c r="AH37" s="215">
        <v>5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48">
        <v>13</v>
      </c>
      <c r="B38" s="249" t="s">
        <v>150</v>
      </c>
      <c r="C38" s="265" t="s">
        <v>151</v>
      </c>
      <c r="D38" s="250" t="s">
        <v>103</v>
      </c>
      <c r="E38" s="251">
        <v>50</v>
      </c>
      <c r="F38" s="252"/>
      <c r="G38" s="253">
        <f>ROUND(E38*F38,2)</f>
        <v>0</v>
      </c>
      <c r="H38" s="235"/>
      <c r="I38" s="234">
        <f>ROUND(E38*H38,2)</f>
        <v>0</v>
      </c>
      <c r="J38" s="235"/>
      <c r="K38" s="234">
        <f>ROUND(E38*J38,2)</f>
        <v>0</v>
      </c>
      <c r="L38" s="234">
        <v>21</v>
      </c>
      <c r="M38" s="234">
        <f>G38*(1+L38/100)</f>
        <v>0</v>
      </c>
      <c r="N38" s="234">
        <v>3.0000000000000001E-5</v>
      </c>
      <c r="O38" s="234">
        <f>ROUND(E38*N38,2)</f>
        <v>0</v>
      </c>
      <c r="P38" s="234">
        <v>0</v>
      </c>
      <c r="Q38" s="234">
        <f>ROUND(E38*P38,2)</f>
        <v>0</v>
      </c>
      <c r="R38" s="234"/>
      <c r="S38" s="234" t="s">
        <v>104</v>
      </c>
      <c r="T38" s="234" t="s">
        <v>105</v>
      </c>
      <c r="U38" s="234">
        <v>0.113</v>
      </c>
      <c r="V38" s="234">
        <f>ROUND(E38*U38,2)</f>
        <v>5.65</v>
      </c>
      <c r="W38" s="234"/>
      <c r="X38" s="234" t="s">
        <v>152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153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32"/>
      <c r="B39" s="233"/>
      <c r="C39" s="267" t="s">
        <v>154</v>
      </c>
      <c r="D39" s="254"/>
      <c r="E39" s="254"/>
      <c r="F39" s="254"/>
      <c r="G39" s="25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15"/>
      <c r="Z39" s="215"/>
      <c r="AA39" s="215"/>
      <c r="AB39" s="215"/>
      <c r="AC39" s="215"/>
      <c r="AD39" s="215"/>
      <c r="AE39" s="215"/>
      <c r="AF39" s="215"/>
      <c r="AG39" s="215" t="s">
        <v>135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32"/>
      <c r="B40" s="233"/>
      <c r="C40" s="266" t="s">
        <v>155</v>
      </c>
      <c r="D40" s="236"/>
      <c r="E40" s="237">
        <v>50</v>
      </c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15"/>
      <c r="Z40" s="215"/>
      <c r="AA40" s="215"/>
      <c r="AB40" s="215"/>
      <c r="AC40" s="215"/>
      <c r="AD40" s="215"/>
      <c r="AE40" s="215"/>
      <c r="AF40" s="215"/>
      <c r="AG40" s="215" t="s">
        <v>109</v>
      </c>
      <c r="AH40" s="215">
        <v>5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48">
        <v>14</v>
      </c>
      <c r="B41" s="249" t="s">
        <v>156</v>
      </c>
      <c r="C41" s="265" t="s">
        <v>157</v>
      </c>
      <c r="D41" s="250" t="s">
        <v>103</v>
      </c>
      <c r="E41" s="251">
        <v>50</v>
      </c>
      <c r="F41" s="252"/>
      <c r="G41" s="253">
        <f>ROUND(E41*F41,2)</f>
        <v>0</v>
      </c>
      <c r="H41" s="235"/>
      <c r="I41" s="234">
        <f>ROUND(E41*H41,2)</f>
        <v>0</v>
      </c>
      <c r="J41" s="235"/>
      <c r="K41" s="234">
        <f>ROUND(E41*J41,2)</f>
        <v>0</v>
      </c>
      <c r="L41" s="234">
        <v>21</v>
      </c>
      <c r="M41" s="234">
        <f>G41*(1+L41/100)</f>
        <v>0</v>
      </c>
      <c r="N41" s="234">
        <v>2.0000000000000001E-4</v>
      </c>
      <c r="O41" s="234">
        <f>ROUND(E41*N41,2)</f>
        <v>0.01</v>
      </c>
      <c r="P41" s="234">
        <v>0</v>
      </c>
      <c r="Q41" s="234">
        <f>ROUND(E41*P41,2)</f>
        <v>0</v>
      </c>
      <c r="R41" s="234"/>
      <c r="S41" s="234" t="s">
        <v>104</v>
      </c>
      <c r="T41" s="234" t="s">
        <v>105</v>
      </c>
      <c r="U41" s="234">
        <v>1.9259999999999999E-2</v>
      </c>
      <c r="V41" s="234">
        <f>ROUND(E41*U41,2)</f>
        <v>0.96</v>
      </c>
      <c r="W41" s="234"/>
      <c r="X41" s="234" t="s">
        <v>152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153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32"/>
      <c r="B42" s="233"/>
      <c r="C42" s="267" t="s">
        <v>158</v>
      </c>
      <c r="D42" s="254"/>
      <c r="E42" s="254"/>
      <c r="F42" s="254"/>
      <c r="G42" s="25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15"/>
      <c r="Z42" s="215"/>
      <c r="AA42" s="215"/>
      <c r="AB42" s="215"/>
      <c r="AC42" s="215"/>
      <c r="AD42" s="215"/>
      <c r="AE42" s="215"/>
      <c r="AF42" s="215"/>
      <c r="AG42" s="215" t="s">
        <v>135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32"/>
      <c r="B43" s="233"/>
      <c r="C43" s="266" t="s">
        <v>159</v>
      </c>
      <c r="D43" s="236"/>
      <c r="E43" s="237">
        <v>50</v>
      </c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15"/>
      <c r="Z43" s="215"/>
      <c r="AA43" s="215"/>
      <c r="AB43" s="215"/>
      <c r="AC43" s="215"/>
      <c r="AD43" s="215"/>
      <c r="AE43" s="215"/>
      <c r="AF43" s="215"/>
      <c r="AG43" s="215" t="s">
        <v>109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ht="22.5" outlineLevel="1" x14ac:dyDescent="0.2">
      <c r="A44" s="248">
        <v>15</v>
      </c>
      <c r="B44" s="249" t="s">
        <v>160</v>
      </c>
      <c r="C44" s="265" t="s">
        <v>161</v>
      </c>
      <c r="D44" s="250" t="s">
        <v>162</v>
      </c>
      <c r="E44" s="251">
        <v>2</v>
      </c>
      <c r="F44" s="252"/>
      <c r="G44" s="253">
        <f>ROUND(E44*F44,2)</f>
        <v>0</v>
      </c>
      <c r="H44" s="235"/>
      <c r="I44" s="234">
        <f>ROUND(E44*H44,2)</f>
        <v>0</v>
      </c>
      <c r="J44" s="235"/>
      <c r="K44" s="234">
        <f>ROUND(E44*J44,2)</f>
        <v>0</v>
      </c>
      <c r="L44" s="234">
        <v>21</v>
      </c>
      <c r="M44" s="234">
        <f>G44*(1+L44/100)</f>
        <v>0</v>
      </c>
      <c r="N44" s="234">
        <v>5.2580000000000002E-2</v>
      </c>
      <c r="O44" s="234">
        <f>ROUND(E44*N44,2)</f>
        <v>0.11</v>
      </c>
      <c r="P44" s="234">
        <v>0</v>
      </c>
      <c r="Q44" s="234">
        <f>ROUND(E44*P44,2)</f>
        <v>0</v>
      </c>
      <c r="R44" s="234"/>
      <c r="S44" s="234" t="s">
        <v>148</v>
      </c>
      <c r="T44" s="234" t="s">
        <v>105</v>
      </c>
      <c r="U44" s="234">
        <v>11.03824</v>
      </c>
      <c r="V44" s="234">
        <f>ROUND(E44*U44,2)</f>
        <v>22.08</v>
      </c>
      <c r="W44" s="234"/>
      <c r="X44" s="234" t="s">
        <v>152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153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ht="45" outlineLevel="1" x14ac:dyDescent="0.2">
      <c r="A45" s="232"/>
      <c r="B45" s="233"/>
      <c r="C45" s="267" t="s">
        <v>163</v>
      </c>
      <c r="D45" s="254"/>
      <c r="E45" s="254"/>
      <c r="F45" s="254"/>
      <c r="G45" s="25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15"/>
      <c r="Z45" s="215"/>
      <c r="AA45" s="215"/>
      <c r="AB45" s="215"/>
      <c r="AC45" s="215"/>
      <c r="AD45" s="215"/>
      <c r="AE45" s="215"/>
      <c r="AF45" s="215"/>
      <c r="AG45" s="215" t="s">
        <v>135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55" t="str">
        <f>C45</f>
        <v>Hloubení jamek v hornině 1 až 4 bez výměny půdy, s případným naložením přebytečných výkopků na dopravní prostředek, s odvozem na vzdálenost do 20 km a se složením. Výsadba stromu s balem se zalitím. Dovoz vody. Ukotvení dřeviny třemi a více kůly, s ochranou proti poškození v místě vzepření. Osazení kůlů k dřevině s uvázáním. Dodávka kůlů, příček a motouzu.</v>
      </c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32"/>
      <c r="B46" s="233"/>
      <c r="C46" s="268" t="s">
        <v>158</v>
      </c>
      <c r="D46" s="256"/>
      <c r="E46" s="256"/>
      <c r="F46" s="256"/>
      <c r="G46" s="256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15"/>
      <c r="Z46" s="215"/>
      <c r="AA46" s="215"/>
      <c r="AB46" s="215"/>
      <c r="AC46" s="215"/>
      <c r="AD46" s="215"/>
      <c r="AE46" s="215"/>
      <c r="AF46" s="215"/>
      <c r="AG46" s="215" t="s">
        <v>135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48">
        <v>16</v>
      </c>
      <c r="B47" s="249" t="s">
        <v>164</v>
      </c>
      <c r="C47" s="265" t="s">
        <v>165</v>
      </c>
      <c r="D47" s="250" t="s">
        <v>119</v>
      </c>
      <c r="E47" s="251">
        <v>4</v>
      </c>
      <c r="F47" s="252"/>
      <c r="G47" s="253">
        <f>ROUND(E47*F47,2)</f>
        <v>0</v>
      </c>
      <c r="H47" s="235"/>
      <c r="I47" s="234">
        <f>ROUND(E47*H47,2)</f>
        <v>0</v>
      </c>
      <c r="J47" s="235"/>
      <c r="K47" s="234">
        <f>ROUND(E47*J47,2)</f>
        <v>0</v>
      </c>
      <c r="L47" s="234">
        <v>21</v>
      </c>
      <c r="M47" s="234">
        <f>G47*(1+L47/100)</f>
        <v>0</v>
      </c>
      <c r="N47" s="234">
        <v>1.67</v>
      </c>
      <c r="O47" s="234">
        <f>ROUND(E47*N47,2)</f>
        <v>6.68</v>
      </c>
      <c r="P47" s="234">
        <v>0</v>
      </c>
      <c r="Q47" s="234">
        <f>ROUND(E47*P47,2)</f>
        <v>0</v>
      </c>
      <c r="R47" s="234" t="s">
        <v>166</v>
      </c>
      <c r="S47" s="234" t="s">
        <v>104</v>
      </c>
      <c r="T47" s="234" t="s">
        <v>105</v>
      </c>
      <c r="U47" s="234">
        <v>0</v>
      </c>
      <c r="V47" s="234">
        <f>ROUND(E47*U47,2)</f>
        <v>0</v>
      </c>
      <c r="W47" s="234"/>
      <c r="X47" s="234" t="s">
        <v>167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168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32"/>
      <c r="B48" s="233"/>
      <c r="C48" s="267" t="s">
        <v>169</v>
      </c>
      <c r="D48" s="254"/>
      <c r="E48" s="254"/>
      <c r="F48" s="254"/>
      <c r="G48" s="25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15"/>
      <c r="Z48" s="215"/>
      <c r="AA48" s="215"/>
      <c r="AB48" s="215"/>
      <c r="AC48" s="215"/>
      <c r="AD48" s="215"/>
      <c r="AE48" s="215"/>
      <c r="AF48" s="215"/>
      <c r="AG48" s="215" t="s">
        <v>135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32"/>
      <c r="B49" s="233"/>
      <c r="C49" s="266" t="s">
        <v>170</v>
      </c>
      <c r="D49" s="236"/>
      <c r="E49" s="237">
        <v>4</v>
      </c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15"/>
      <c r="Z49" s="215"/>
      <c r="AA49" s="215"/>
      <c r="AB49" s="215"/>
      <c r="AC49" s="215"/>
      <c r="AD49" s="215"/>
      <c r="AE49" s="215"/>
      <c r="AF49" s="215"/>
      <c r="AG49" s="215" t="s">
        <v>109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48">
        <v>17</v>
      </c>
      <c r="B50" s="249" t="s">
        <v>171</v>
      </c>
      <c r="C50" s="265" t="s">
        <v>172</v>
      </c>
      <c r="D50" s="250" t="s">
        <v>147</v>
      </c>
      <c r="E50" s="251">
        <v>2.5</v>
      </c>
      <c r="F50" s="252"/>
      <c r="G50" s="253">
        <f>ROUND(E50*F50,2)</f>
        <v>0</v>
      </c>
      <c r="H50" s="235"/>
      <c r="I50" s="234">
        <f>ROUND(E50*H50,2)</f>
        <v>0</v>
      </c>
      <c r="J50" s="235"/>
      <c r="K50" s="234">
        <f>ROUND(E50*J50,2)</f>
        <v>0</v>
      </c>
      <c r="L50" s="234">
        <v>21</v>
      </c>
      <c r="M50" s="234">
        <f>G50*(1+L50/100)</f>
        <v>0</v>
      </c>
      <c r="N50" s="234">
        <v>1</v>
      </c>
      <c r="O50" s="234">
        <f>ROUND(E50*N50,2)</f>
        <v>2.5</v>
      </c>
      <c r="P50" s="234">
        <v>0</v>
      </c>
      <c r="Q50" s="234">
        <f>ROUND(E50*P50,2)</f>
        <v>0</v>
      </c>
      <c r="R50" s="234" t="s">
        <v>166</v>
      </c>
      <c r="S50" s="234" t="s">
        <v>173</v>
      </c>
      <c r="T50" s="234" t="s">
        <v>105</v>
      </c>
      <c r="U50" s="234">
        <v>0</v>
      </c>
      <c r="V50" s="234">
        <f>ROUND(E50*U50,2)</f>
        <v>0</v>
      </c>
      <c r="W50" s="234"/>
      <c r="X50" s="234" t="s">
        <v>167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168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32"/>
      <c r="B51" s="233"/>
      <c r="C51" s="267" t="s">
        <v>169</v>
      </c>
      <c r="D51" s="254"/>
      <c r="E51" s="254"/>
      <c r="F51" s="254"/>
      <c r="G51" s="25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15"/>
      <c r="Z51" s="215"/>
      <c r="AA51" s="215"/>
      <c r="AB51" s="215"/>
      <c r="AC51" s="215"/>
      <c r="AD51" s="215"/>
      <c r="AE51" s="215"/>
      <c r="AF51" s="215"/>
      <c r="AG51" s="215" t="s">
        <v>135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32"/>
      <c r="B52" s="233"/>
      <c r="C52" s="266" t="s">
        <v>174</v>
      </c>
      <c r="D52" s="236"/>
      <c r="E52" s="237">
        <v>2.5</v>
      </c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15"/>
      <c r="Z52" s="215"/>
      <c r="AA52" s="215"/>
      <c r="AB52" s="215"/>
      <c r="AC52" s="215"/>
      <c r="AD52" s="215"/>
      <c r="AE52" s="215"/>
      <c r="AF52" s="215"/>
      <c r="AG52" s="215" t="s">
        <v>109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x14ac:dyDescent="0.2">
      <c r="A53" s="242" t="s">
        <v>99</v>
      </c>
      <c r="B53" s="243" t="s">
        <v>57</v>
      </c>
      <c r="C53" s="264" t="s">
        <v>58</v>
      </c>
      <c r="D53" s="244"/>
      <c r="E53" s="245"/>
      <c r="F53" s="246"/>
      <c r="G53" s="247">
        <f>SUMIF(AG54:AG62,"&lt;&gt;NOR",G54:G62)</f>
        <v>0</v>
      </c>
      <c r="H53" s="241"/>
      <c r="I53" s="241">
        <f>SUM(I54:I62)</f>
        <v>0</v>
      </c>
      <c r="J53" s="241"/>
      <c r="K53" s="241">
        <f>SUM(K54:K62)</f>
        <v>0</v>
      </c>
      <c r="L53" s="241"/>
      <c r="M53" s="241">
        <f>SUM(M54:M62)</f>
        <v>0</v>
      </c>
      <c r="N53" s="241"/>
      <c r="O53" s="241">
        <f>SUM(O54:O62)</f>
        <v>1.1199999999999999</v>
      </c>
      <c r="P53" s="241"/>
      <c r="Q53" s="241">
        <f>SUM(Q54:Q62)</f>
        <v>0</v>
      </c>
      <c r="R53" s="241"/>
      <c r="S53" s="241"/>
      <c r="T53" s="241"/>
      <c r="U53" s="241"/>
      <c r="V53" s="241">
        <f>SUM(V54:V62)</f>
        <v>6.87</v>
      </c>
      <c r="W53" s="241"/>
      <c r="X53" s="241"/>
      <c r="AG53" t="s">
        <v>100</v>
      </c>
    </row>
    <row r="54" spans="1:60" outlineLevel="1" x14ac:dyDescent="0.2">
      <c r="A54" s="248">
        <v>18</v>
      </c>
      <c r="B54" s="249" t="s">
        <v>175</v>
      </c>
      <c r="C54" s="265" t="s">
        <v>176</v>
      </c>
      <c r="D54" s="250" t="s">
        <v>119</v>
      </c>
      <c r="E54" s="251">
        <v>0.2</v>
      </c>
      <c r="F54" s="252"/>
      <c r="G54" s="253">
        <f>ROUND(E54*F54,2)</f>
        <v>0</v>
      </c>
      <c r="H54" s="235"/>
      <c r="I54" s="234">
        <f>ROUND(E54*H54,2)</f>
        <v>0</v>
      </c>
      <c r="J54" s="235"/>
      <c r="K54" s="234">
        <f>ROUND(E54*J54,2)</f>
        <v>0</v>
      </c>
      <c r="L54" s="234">
        <v>21</v>
      </c>
      <c r="M54" s="234">
        <f>G54*(1+L54/100)</f>
        <v>0</v>
      </c>
      <c r="N54" s="234">
        <v>2.1</v>
      </c>
      <c r="O54" s="234">
        <f>ROUND(E54*N54,2)</f>
        <v>0.42</v>
      </c>
      <c r="P54" s="234">
        <v>0</v>
      </c>
      <c r="Q54" s="234">
        <f>ROUND(E54*P54,2)</f>
        <v>0</v>
      </c>
      <c r="R54" s="234"/>
      <c r="S54" s="234" t="s">
        <v>104</v>
      </c>
      <c r="T54" s="234" t="s">
        <v>105</v>
      </c>
      <c r="U54" s="234">
        <v>0.96499999999999997</v>
      </c>
      <c r="V54" s="234">
        <f>ROUND(E54*U54,2)</f>
        <v>0.19</v>
      </c>
      <c r="W54" s="234"/>
      <c r="X54" s="234" t="s">
        <v>106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107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32"/>
      <c r="B55" s="233"/>
      <c r="C55" s="266" t="s">
        <v>177</v>
      </c>
      <c r="D55" s="236"/>
      <c r="E55" s="237">
        <v>0.2</v>
      </c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15"/>
      <c r="Z55" s="215"/>
      <c r="AA55" s="215"/>
      <c r="AB55" s="215"/>
      <c r="AC55" s="215"/>
      <c r="AD55" s="215"/>
      <c r="AE55" s="215"/>
      <c r="AF55" s="215"/>
      <c r="AG55" s="215" t="s">
        <v>109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48">
        <v>19</v>
      </c>
      <c r="B56" s="249" t="s">
        <v>178</v>
      </c>
      <c r="C56" s="265" t="s">
        <v>179</v>
      </c>
      <c r="D56" s="250" t="s">
        <v>119</v>
      </c>
      <c r="E56" s="251">
        <v>0.2</v>
      </c>
      <c r="F56" s="252"/>
      <c r="G56" s="253">
        <f>ROUND(E56*F56,2)</f>
        <v>0</v>
      </c>
      <c r="H56" s="235"/>
      <c r="I56" s="234">
        <f>ROUND(E56*H56,2)</f>
        <v>0</v>
      </c>
      <c r="J56" s="235"/>
      <c r="K56" s="234">
        <f>ROUND(E56*J56,2)</f>
        <v>0</v>
      </c>
      <c r="L56" s="234">
        <v>21</v>
      </c>
      <c r="M56" s="234">
        <f>G56*(1+L56/100)</f>
        <v>0</v>
      </c>
      <c r="N56" s="234">
        <v>2.5249999999999999</v>
      </c>
      <c r="O56" s="234">
        <f>ROUND(E56*N56,2)</f>
        <v>0.51</v>
      </c>
      <c r="P56" s="234">
        <v>0</v>
      </c>
      <c r="Q56" s="234">
        <f>ROUND(E56*P56,2)</f>
        <v>0</v>
      </c>
      <c r="R56" s="234"/>
      <c r="S56" s="234" t="s">
        <v>104</v>
      </c>
      <c r="T56" s="234" t="s">
        <v>105</v>
      </c>
      <c r="U56" s="234">
        <v>0.47699999999999998</v>
      </c>
      <c r="V56" s="234">
        <f>ROUND(E56*U56,2)</f>
        <v>0.1</v>
      </c>
      <c r="W56" s="234"/>
      <c r="X56" s="234" t="s">
        <v>106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107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32"/>
      <c r="B57" s="233"/>
      <c r="C57" s="266" t="s">
        <v>177</v>
      </c>
      <c r="D57" s="236"/>
      <c r="E57" s="237">
        <v>0.2</v>
      </c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15"/>
      <c r="Z57" s="215"/>
      <c r="AA57" s="215"/>
      <c r="AB57" s="215"/>
      <c r="AC57" s="215"/>
      <c r="AD57" s="215"/>
      <c r="AE57" s="215"/>
      <c r="AF57" s="215"/>
      <c r="AG57" s="215" t="s">
        <v>109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48">
        <v>20</v>
      </c>
      <c r="B58" s="249" t="s">
        <v>180</v>
      </c>
      <c r="C58" s="265" t="s">
        <v>181</v>
      </c>
      <c r="D58" s="250" t="s">
        <v>103</v>
      </c>
      <c r="E58" s="251">
        <v>4.8</v>
      </c>
      <c r="F58" s="252"/>
      <c r="G58" s="253">
        <f>ROUND(E58*F58,2)</f>
        <v>0</v>
      </c>
      <c r="H58" s="235"/>
      <c r="I58" s="234">
        <f>ROUND(E58*H58,2)</f>
        <v>0</v>
      </c>
      <c r="J58" s="235"/>
      <c r="K58" s="234">
        <f>ROUND(E58*J58,2)</f>
        <v>0</v>
      </c>
      <c r="L58" s="234">
        <v>21</v>
      </c>
      <c r="M58" s="234">
        <f>G58*(1+L58/100)</f>
        <v>0</v>
      </c>
      <c r="N58" s="234">
        <v>3.9199999999999999E-2</v>
      </c>
      <c r="O58" s="234">
        <f>ROUND(E58*N58,2)</f>
        <v>0.19</v>
      </c>
      <c r="P58" s="234">
        <v>0</v>
      </c>
      <c r="Q58" s="234">
        <f>ROUND(E58*P58,2)</f>
        <v>0</v>
      </c>
      <c r="R58" s="234"/>
      <c r="S58" s="234" t="s">
        <v>104</v>
      </c>
      <c r="T58" s="234" t="s">
        <v>105</v>
      </c>
      <c r="U58" s="234">
        <v>1.05</v>
      </c>
      <c r="V58" s="234">
        <f>ROUND(E58*U58,2)</f>
        <v>5.04</v>
      </c>
      <c r="W58" s="234"/>
      <c r="X58" s="234" t="s">
        <v>106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107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32"/>
      <c r="B59" s="233"/>
      <c r="C59" s="266" t="s">
        <v>182</v>
      </c>
      <c r="D59" s="236"/>
      <c r="E59" s="237">
        <v>4.8</v>
      </c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15"/>
      <c r="Z59" s="215"/>
      <c r="AA59" s="215"/>
      <c r="AB59" s="215"/>
      <c r="AC59" s="215"/>
      <c r="AD59" s="215"/>
      <c r="AE59" s="215"/>
      <c r="AF59" s="215"/>
      <c r="AG59" s="215" t="s">
        <v>109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48">
        <v>21</v>
      </c>
      <c r="B60" s="249" t="s">
        <v>183</v>
      </c>
      <c r="C60" s="265" t="s">
        <v>184</v>
      </c>
      <c r="D60" s="250" t="s">
        <v>103</v>
      </c>
      <c r="E60" s="251">
        <v>4.8</v>
      </c>
      <c r="F60" s="252"/>
      <c r="G60" s="253">
        <f>ROUND(E60*F60,2)</f>
        <v>0</v>
      </c>
      <c r="H60" s="235"/>
      <c r="I60" s="234">
        <f>ROUND(E60*H60,2)</f>
        <v>0</v>
      </c>
      <c r="J60" s="235"/>
      <c r="K60" s="234">
        <f>ROUND(E60*J60,2)</f>
        <v>0</v>
      </c>
      <c r="L60" s="234">
        <v>21</v>
      </c>
      <c r="M60" s="234">
        <f>G60*(1+L60/100)</f>
        <v>0</v>
      </c>
      <c r="N60" s="234">
        <v>0</v>
      </c>
      <c r="O60" s="234">
        <f>ROUND(E60*N60,2)</f>
        <v>0</v>
      </c>
      <c r="P60" s="234">
        <v>0</v>
      </c>
      <c r="Q60" s="234">
        <f>ROUND(E60*P60,2)</f>
        <v>0</v>
      </c>
      <c r="R60" s="234"/>
      <c r="S60" s="234" t="s">
        <v>104</v>
      </c>
      <c r="T60" s="234" t="s">
        <v>105</v>
      </c>
      <c r="U60" s="234">
        <v>0.32</v>
      </c>
      <c r="V60" s="234">
        <f>ROUND(E60*U60,2)</f>
        <v>1.54</v>
      </c>
      <c r="W60" s="234"/>
      <c r="X60" s="234" t="s">
        <v>106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107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32"/>
      <c r="B61" s="233"/>
      <c r="C61" s="267" t="s">
        <v>185</v>
      </c>
      <c r="D61" s="254"/>
      <c r="E61" s="254"/>
      <c r="F61" s="254"/>
      <c r="G61" s="25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15"/>
      <c r="Z61" s="215"/>
      <c r="AA61" s="215"/>
      <c r="AB61" s="215"/>
      <c r="AC61" s="215"/>
      <c r="AD61" s="215"/>
      <c r="AE61" s="215"/>
      <c r="AF61" s="215"/>
      <c r="AG61" s="215" t="s">
        <v>135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32"/>
      <c r="B62" s="233"/>
      <c r="C62" s="266" t="s">
        <v>186</v>
      </c>
      <c r="D62" s="236"/>
      <c r="E62" s="237">
        <v>4.8</v>
      </c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15"/>
      <c r="Z62" s="215"/>
      <c r="AA62" s="215"/>
      <c r="AB62" s="215"/>
      <c r="AC62" s="215"/>
      <c r="AD62" s="215"/>
      <c r="AE62" s="215"/>
      <c r="AF62" s="215"/>
      <c r="AG62" s="215" t="s">
        <v>109</v>
      </c>
      <c r="AH62" s="215">
        <v>5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x14ac:dyDescent="0.2">
      <c r="A63" s="242" t="s">
        <v>99</v>
      </c>
      <c r="B63" s="243" t="s">
        <v>59</v>
      </c>
      <c r="C63" s="264" t="s">
        <v>60</v>
      </c>
      <c r="D63" s="244"/>
      <c r="E63" s="245"/>
      <c r="F63" s="246"/>
      <c r="G63" s="247">
        <f>SUMIF(AG64:AG80,"&lt;&gt;NOR",G64:G80)</f>
        <v>0</v>
      </c>
      <c r="H63" s="241"/>
      <c r="I63" s="241">
        <f>SUM(I64:I80)</f>
        <v>0</v>
      </c>
      <c r="J63" s="241"/>
      <c r="K63" s="241">
        <f>SUM(K64:K80)</f>
        <v>0</v>
      </c>
      <c r="L63" s="241"/>
      <c r="M63" s="241">
        <f>SUM(M64:M80)</f>
        <v>0</v>
      </c>
      <c r="N63" s="241"/>
      <c r="O63" s="241">
        <f>SUM(O64:O80)</f>
        <v>178.82</v>
      </c>
      <c r="P63" s="241"/>
      <c r="Q63" s="241">
        <f>SUM(Q64:Q80)</f>
        <v>0</v>
      </c>
      <c r="R63" s="241"/>
      <c r="S63" s="241"/>
      <c r="T63" s="241"/>
      <c r="U63" s="241"/>
      <c r="V63" s="241">
        <f>SUM(V64:V80)</f>
        <v>368.75</v>
      </c>
      <c r="W63" s="241"/>
      <c r="X63" s="241"/>
      <c r="AG63" t="s">
        <v>100</v>
      </c>
    </row>
    <row r="64" spans="1:60" outlineLevel="1" x14ac:dyDescent="0.2">
      <c r="A64" s="248">
        <v>22</v>
      </c>
      <c r="B64" s="249" t="s">
        <v>187</v>
      </c>
      <c r="C64" s="265" t="s">
        <v>188</v>
      </c>
      <c r="D64" s="250" t="s">
        <v>103</v>
      </c>
      <c r="E64" s="251">
        <v>430</v>
      </c>
      <c r="F64" s="252"/>
      <c r="G64" s="253">
        <f>ROUND(E64*F64,2)</f>
        <v>0</v>
      </c>
      <c r="H64" s="235"/>
      <c r="I64" s="234">
        <f>ROUND(E64*H64,2)</f>
        <v>0</v>
      </c>
      <c r="J64" s="235"/>
      <c r="K64" s="234">
        <f>ROUND(E64*J64,2)</f>
        <v>0</v>
      </c>
      <c r="L64" s="234">
        <v>21</v>
      </c>
      <c r="M64" s="234">
        <f>G64*(1+L64/100)</f>
        <v>0</v>
      </c>
      <c r="N64" s="234">
        <v>0.1012</v>
      </c>
      <c r="O64" s="234">
        <f>ROUND(E64*N64,2)</f>
        <v>43.52</v>
      </c>
      <c r="P64" s="234">
        <v>0</v>
      </c>
      <c r="Q64" s="234">
        <f>ROUND(E64*P64,2)</f>
        <v>0</v>
      </c>
      <c r="R64" s="234"/>
      <c r="S64" s="234" t="s">
        <v>104</v>
      </c>
      <c r="T64" s="234" t="s">
        <v>105</v>
      </c>
      <c r="U64" s="234">
        <v>2.4E-2</v>
      </c>
      <c r="V64" s="234">
        <f>ROUND(E64*U64,2)</f>
        <v>10.32</v>
      </c>
      <c r="W64" s="234"/>
      <c r="X64" s="234" t="s">
        <v>106</v>
      </c>
      <c r="Y64" s="215"/>
      <c r="Z64" s="215"/>
      <c r="AA64" s="215"/>
      <c r="AB64" s="215"/>
      <c r="AC64" s="215"/>
      <c r="AD64" s="215"/>
      <c r="AE64" s="215"/>
      <c r="AF64" s="215"/>
      <c r="AG64" s="215" t="s">
        <v>107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32"/>
      <c r="B65" s="233"/>
      <c r="C65" s="266" t="s">
        <v>189</v>
      </c>
      <c r="D65" s="236"/>
      <c r="E65" s="237">
        <v>430</v>
      </c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15"/>
      <c r="Z65" s="215"/>
      <c r="AA65" s="215"/>
      <c r="AB65" s="215"/>
      <c r="AC65" s="215"/>
      <c r="AD65" s="215"/>
      <c r="AE65" s="215"/>
      <c r="AF65" s="215"/>
      <c r="AG65" s="215" t="s">
        <v>109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48">
        <v>23</v>
      </c>
      <c r="B66" s="249" t="s">
        <v>190</v>
      </c>
      <c r="C66" s="265" t="s">
        <v>191</v>
      </c>
      <c r="D66" s="250" t="s">
        <v>103</v>
      </c>
      <c r="E66" s="251">
        <v>77</v>
      </c>
      <c r="F66" s="252"/>
      <c r="G66" s="253">
        <f>ROUND(E66*F66,2)</f>
        <v>0</v>
      </c>
      <c r="H66" s="235"/>
      <c r="I66" s="234">
        <f>ROUND(E66*H66,2)</f>
        <v>0</v>
      </c>
      <c r="J66" s="235"/>
      <c r="K66" s="234">
        <f>ROUND(E66*J66,2)</f>
        <v>0</v>
      </c>
      <c r="L66" s="234">
        <v>21</v>
      </c>
      <c r="M66" s="234">
        <f>G66*(1+L66/100)</f>
        <v>0</v>
      </c>
      <c r="N66" s="234">
        <v>0.28799999999999998</v>
      </c>
      <c r="O66" s="234">
        <f>ROUND(E66*N66,2)</f>
        <v>22.18</v>
      </c>
      <c r="P66" s="234">
        <v>0</v>
      </c>
      <c r="Q66" s="234">
        <f>ROUND(E66*P66,2)</f>
        <v>0</v>
      </c>
      <c r="R66" s="234"/>
      <c r="S66" s="234" t="s">
        <v>104</v>
      </c>
      <c r="T66" s="234" t="s">
        <v>105</v>
      </c>
      <c r="U66" s="234">
        <v>2.3E-2</v>
      </c>
      <c r="V66" s="234">
        <f>ROUND(E66*U66,2)</f>
        <v>1.77</v>
      </c>
      <c r="W66" s="234"/>
      <c r="X66" s="234" t="s">
        <v>106</v>
      </c>
      <c r="Y66" s="215"/>
      <c r="Z66" s="215"/>
      <c r="AA66" s="215"/>
      <c r="AB66" s="215"/>
      <c r="AC66" s="215"/>
      <c r="AD66" s="215"/>
      <c r="AE66" s="215"/>
      <c r="AF66" s="215"/>
      <c r="AG66" s="215" t="s">
        <v>107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32"/>
      <c r="B67" s="233"/>
      <c r="C67" s="266" t="s">
        <v>192</v>
      </c>
      <c r="D67" s="236"/>
      <c r="E67" s="237">
        <v>77</v>
      </c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15"/>
      <c r="Z67" s="215"/>
      <c r="AA67" s="215"/>
      <c r="AB67" s="215"/>
      <c r="AC67" s="215"/>
      <c r="AD67" s="215"/>
      <c r="AE67" s="215"/>
      <c r="AF67" s="215"/>
      <c r="AG67" s="215" t="s">
        <v>109</v>
      </c>
      <c r="AH67" s="215">
        <v>5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48">
        <v>24</v>
      </c>
      <c r="B68" s="249" t="s">
        <v>193</v>
      </c>
      <c r="C68" s="265" t="s">
        <v>194</v>
      </c>
      <c r="D68" s="250" t="s">
        <v>103</v>
      </c>
      <c r="E68" s="251">
        <v>77</v>
      </c>
      <c r="F68" s="252"/>
      <c r="G68" s="253">
        <f>ROUND(E68*F68,2)</f>
        <v>0</v>
      </c>
      <c r="H68" s="235"/>
      <c r="I68" s="234">
        <f>ROUND(E68*H68,2)</f>
        <v>0</v>
      </c>
      <c r="J68" s="235"/>
      <c r="K68" s="234">
        <f>ROUND(E68*J68,2)</f>
        <v>0</v>
      </c>
      <c r="L68" s="234">
        <v>21</v>
      </c>
      <c r="M68" s="234">
        <f>G68*(1+L68/100)</f>
        <v>0</v>
      </c>
      <c r="N68" s="234">
        <v>0.441</v>
      </c>
      <c r="O68" s="234">
        <f>ROUND(E68*N68,2)</f>
        <v>33.96</v>
      </c>
      <c r="P68" s="234">
        <v>0</v>
      </c>
      <c r="Q68" s="234">
        <f>ROUND(E68*P68,2)</f>
        <v>0</v>
      </c>
      <c r="R68" s="234"/>
      <c r="S68" s="234" t="s">
        <v>104</v>
      </c>
      <c r="T68" s="234" t="s">
        <v>105</v>
      </c>
      <c r="U68" s="234">
        <v>2.9000000000000001E-2</v>
      </c>
      <c r="V68" s="234">
        <f>ROUND(E68*U68,2)</f>
        <v>2.23</v>
      </c>
      <c r="W68" s="234"/>
      <c r="X68" s="234" t="s">
        <v>106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107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32"/>
      <c r="B69" s="233"/>
      <c r="C69" s="266" t="s">
        <v>195</v>
      </c>
      <c r="D69" s="236"/>
      <c r="E69" s="237">
        <v>35</v>
      </c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15"/>
      <c r="Z69" s="215"/>
      <c r="AA69" s="215"/>
      <c r="AB69" s="215"/>
      <c r="AC69" s="215"/>
      <c r="AD69" s="215"/>
      <c r="AE69" s="215"/>
      <c r="AF69" s="215"/>
      <c r="AG69" s="215" t="s">
        <v>109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32"/>
      <c r="B70" s="233"/>
      <c r="C70" s="266" t="s">
        <v>196</v>
      </c>
      <c r="D70" s="236"/>
      <c r="E70" s="237">
        <v>42</v>
      </c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15"/>
      <c r="Z70" s="215"/>
      <c r="AA70" s="215"/>
      <c r="AB70" s="215"/>
      <c r="AC70" s="215"/>
      <c r="AD70" s="215"/>
      <c r="AE70" s="215"/>
      <c r="AF70" s="215"/>
      <c r="AG70" s="215" t="s">
        <v>109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48">
        <v>25</v>
      </c>
      <c r="B71" s="249" t="s">
        <v>197</v>
      </c>
      <c r="C71" s="265" t="s">
        <v>198</v>
      </c>
      <c r="D71" s="250" t="s">
        <v>199</v>
      </c>
      <c r="E71" s="251">
        <v>55</v>
      </c>
      <c r="F71" s="252"/>
      <c r="G71" s="253">
        <f>ROUND(E71*F71,2)</f>
        <v>0</v>
      </c>
      <c r="H71" s="235"/>
      <c r="I71" s="234">
        <f>ROUND(E71*H71,2)</f>
        <v>0</v>
      </c>
      <c r="J71" s="235"/>
      <c r="K71" s="234">
        <f>ROUND(E71*J71,2)</f>
        <v>0</v>
      </c>
      <c r="L71" s="234">
        <v>21</v>
      </c>
      <c r="M71" s="234">
        <f>G71*(1+L71/100)</f>
        <v>0</v>
      </c>
      <c r="N71" s="234">
        <v>3.3E-4</v>
      </c>
      <c r="O71" s="234">
        <f>ROUND(E71*N71,2)</f>
        <v>0.02</v>
      </c>
      <c r="P71" s="234">
        <v>0</v>
      </c>
      <c r="Q71" s="234">
        <f>ROUND(E71*P71,2)</f>
        <v>0</v>
      </c>
      <c r="R71" s="234"/>
      <c r="S71" s="234" t="s">
        <v>104</v>
      </c>
      <c r="T71" s="234" t="s">
        <v>105</v>
      </c>
      <c r="U71" s="234">
        <v>0.41</v>
      </c>
      <c r="V71" s="234">
        <f>ROUND(E71*U71,2)</f>
        <v>22.55</v>
      </c>
      <c r="W71" s="234"/>
      <c r="X71" s="234" t="s">
        <v>106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107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32"/>
      <c r="B72" s="233"/>
      <c r="C72" s="266" t="s">
        <v>200</v>
      </c>
      <c r="D72" s="236"/>
      <c r="E72" s="237">
        <v>45</v>
      </c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15"/>
      <c r="Z72" s="215"/>
      <c r="AA72" s="215"/>
      <c r="AB72" s="215"/>
      <c r="AC72" s="215"/>
      <c r="AD72" s="215"/>
      <c r="AE72" s="215"/>
      <c r="AF72" s="215"/>
      <c r="AG72" s="215" t="s">
        <v>109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32"/>
      <c r="B73" s="233"/>
      <c r="C73" s="266" t="s">
        <v>201</v>
      </c>
      <c r="D73" s="236"/>
      <c r="E73" s="237">
        <v>10</v>
      </c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15"/>
      <c r="Z73" s="215"/>
      <c r="AA73" s="215"/>
      <c r="AB73" s="215"/>
      <c r="AC73" s="215"/>
      <c r="AD73" s="215"/>
      <c r="AE73" s="215"/>
      <c r="AF73" s="215"/>
      <c r="AG73" s="215" t="s">
        <v>109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48">
        <v>26</v>
      </c>
      <c r="B74" s="249" t="s">
        <v>202</v>
      </c>
      <c r="C74" s="265" t="s">
        <v>203</v>
      </c>
      <c r="D74" s="250" t="s">
        <v>103</v>
      </c>
      <c r="E74" s="251">
        <v>455</v>
      </c>
      <c r="F74" s="252"/>
      <c r="G74" s="253">
        <f>ROUND(E74*F74,2)</f>
        <v>0</v>
      </c>
      <c r="H74" s="235"/>
      <c r="I74" s="234">
        <f>ROUND(E74*H74,2)</f>
        <v>0</v>
      </c>
      <c r="J74" s="235"/>
      <c r="K74" s="234">
        <f>ROUND(E74*J74,2)</f>
        <v>0</v>
      </c>
      <c r="L74" s="234">
        <v>21</v>
      </c>
      <c r="M74" s="234">
        <f>G74*(1+L74/100)</f>
        <v>0</v>
      </c>
      <c r="N74" s="234">
        <v>7.1999999999999995E-2</v>
      </c>
      <c r="O74" s="234">
        <f>ROUND(E74*N74,2)</f>
        <v>32.76</v>
      </c>
      <c r="P74" s="234">
        <v>0</v>
      </c>
      <c r="Q74" s="234">
        <f>ROUND(E74*P74,2)</f>
        <v>0</v>
      </c>
      <c r="R74" s="234"/>
      <c r="S74" s="234" t="s">
        <v>104</v>
      </c>
      <c r="T74" s="234" t="s">
        <v>105</v>
      </c>
      <c r="U74" s="234">
        <v>0.375</v>
      </c>
      <c r="V74" s="234">
        <f>ROUND(E74*U74,2)</f>
        <v>170.63</v>
      </c>
      <c r="W74" s="234"/>
      <c r="X74" s="234" t="s">
        <v>106</v>
      </c>
      <c r="Y74" s="215"/>
      <c r="Z74" s="215"/>
      <c r="AA74" s="215"/>
      <c r="AB74" s="215"/>
      <c r="AC74" s="215"/>
      <c r="AD74" s="215"/>
      <c r="AE74" s="215"/>
      <c r="AF74" s="215"/>
      <c r="AG74" s="215" t="s">
        <v>107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32"/>
      <c r="B75" s="233"/>
      <c r="C75" s="266" t="s">
        <v>204</v>
      </c>
      <c r="D75" s="236"/>
      <c r="E75" s="237">
        <v>455</v>
      </c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15"/>
      <c r="Z75" s="215"/>
      <c r="AA75" s="215"/>
      <c r="AB75" s="215"/>
      <c r="AC75" s="215"/>
      <c r="AD75" s="215"/>
      <c r="AE75" s="215"/>
      <c r="AF75" s="215"/>
      <c r="AG75" s="215" t="s">
        <v>109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48">
        <v>27</v>
      </c>
      <c r="B76" s="249" t="s">
        <v>205</v>
      </c>
      <c r="C76" s="265" t="s">
        <v>206</v>
      </c>
      <c r="D76" s="250" t="s">
        <v>103</v>
      </c>
      <c r="E76" s="251">
        <v>430</v>
      </c>
      <c r="F76" s="252"/>
      <c r="G76" s="253">
        <f>ROUND(E76*F76,2)</f>
        <v>0</v>
      </c>
      <c r="H76" s="235"/>
      <c r="I76" s="234">
        <f>ROUND(E76*H76,2)</f>
        <v>0</v>
      </c>
      <c r="J76" s="235"/>
      <c r="K76" s="234">
        <f>ROUND(E76*J76,2)</f>
        <v>0</v>
      </c>
      <c r="L76" s="234">
        <v>21</v>
      </c>
      <c r="M76" s="234">
        <f>G76*(1+L76/100)</f>
        <v>0</v>
      </c>
      <c r="N76" s="234">
        <v>7.1999999999999995E-2</v>
      </c>
      <c r="O76" s="234">
        <f>ROUND(E76*N76,2)</f>
        <v>30.96</v>
      </c>
      <c r="P76" s="234">
        <v>0</v>
      </c>
      <c r="Q76" s="234">
        <f>ROUND(E76*P76,2)</f>
        <v>0</v>
      </c>
      <c r="R76" s="234"/>
      <c r="S76" s="234" t="s">
        <v>148</v>
      </c>
      <c r="T76" s="234" t="s">
        <v>105</v>
      </c>
      <c r="U76" s="234">
        <v>0.375</v>
      </c>
      <c r="V76" s="234">
        <f>ROUND(E76*U76,2)</f>
        <v>161.25</v>
      </c>
      <c r="W76" s="234"/>
      <c r="X76" s="234" t="s">
        <v>106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107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32"/>
      <c r="B77" s="233"/>
      <c r="C77" s="266" t="s">
        <v>116</v>
      </c>
      <c r="D77" s="236"/>
      <c r="E77" s="237">
        <v>430</v>
      </c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15"/>
      <c r="Z77" s="215"/>
      <c r="AA77" s="215"/>
      <c r="AB77" s="215"/>
      <c r="AC77" s="215"/>
      <c r="AD77" s="215"/>
      <c r="AE77" s="215"/>
      <c r="AF77" s="215"/>
      <c r="AG77" s="215" t="s">
        <v>109</v>
      </c>
      <c r="AH77" s="215">
        <v>5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48">
        <v>28</v>
      </c>
      <c r="B78" s="249" t="s">
        <v>207</v>
      </c>
      <c r="C78" s="265" t="s">
        <v>208</v>
      </c>
      <c r="D78" s="250" t="s">
        <v>103</v>
      </c>
      <c r="E78" s="251">
        <v>111</v>
      </c>
      <c r="F78" s="252"/>
      <c r="G78" s="253">
        <f>ROUND(E78*F78,2)</f>
        <v>0</v>
      </c>
      <c r="H78" s="235"/>
      <c r="I78" s="234">
        <f>ROUND(E78*H78,2)</f>
        <v>0</v>
      </c>
      <c r="J78" s="235"/>
      <c r="K78" s="234">
        <f>ROUND(E78*J78,2)</f>
        <v>0</v>
      </c>
      <c r="L78" s="234">
        <v>21</v>
      </c>
      <c r="M78" s="234">
        <f>G78*(1+L78/100)</f>
        <v>0</v>
      </c>
      <c r="N78" s="234">
        <v>0.1389</v>
      </c>
      <c r="O78" s="234">
        <f>ROUND(E78*N78,2)</f>
        <v>15.42</v>
      </c>
      <c r="P78" s="234">
        <v>0</v>
      </c>
      <c r="Q78" s="234">
        <f>ROUND(E78*P78,2)</f>
        <v>0</v>
      </c>
      <c r="R78" s="234" t="s">
        <v>166</v>
      </c>
      <c r="S78" s="234" t="s">
        <v>104</v>
      </c>
      <c r="T78" s="234" t="s">
        <v>105</v>
      </c>
      <c r="U78" s="234">
        <v>0</v>
      </c>
      <c r="V78" s="234">
        <f>ROUND(E78*U78,2)</f>
        <v>0</v>
      </c>
      <c r="W78" s="234"/>
      <c r="X78" s="234" t="s">
        <v>167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168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32"/>
      <c r="B79" s="233"/>
      <c r="C79" s="266" t="s">
        <v>209</v>
      </c>
      <c r="D79" s="236"/>
      <c r="E79" s="237">
        <v>25</v>
      </c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4"/>
      <c r="Y79" s="215"/>
      <c r="Z79" s="215"/>
      <c r="AA79" s="215"/>
      <c r="AB79" s="215"/>
      <c r="AC79" s="215"/>
      <c r="AD79" s="215"/>
      <c r="AE79" s="215"/>
      <c r="AF79" s="215"/>
      <c r="AG79" s="215" t="s">
        <v>109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32"/>
      <c r="B80" s="233"/>
      <c r="C80" s="266" t="s">
        <v>210</v>
      </c>
      <c r="D80" s="236"/>
      <c r="E80" s="237">
        <v>86</v>
      </c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15"/>
      <c r="Z80" s="215"/>
      <c r="AA80" s="215"/>
      <c r="AB80" s="215"/>
      <c r="AC80" s="215"/>
      <c r="AD80" s="215"/>
      <c r="AE80" s="215"/>
      <c r="AF80" s="215"/>
      <c r="AG80" s="215" t="s">
        <v>109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x14ac:dyDescent="0.2">
      <c r="A81" s="242" t="s">
        <v>99</v>
      </c>
      <c r="B81" s="243" t="s">
        <v>61</v>
      </c>
      <c r="C81" s="264" t="s">
        <v>62</v>
      </c>
      <c r="D81" s="244"/>
      <c r="E81" s="245"/>
      <c r="F81" s="246"/>
      <c r="G81" s="247">
        <f>SUMIF(AG82:AG83,"&lt;&gt;NOR",G82:G83)</f>
        <v>0</v>
      </c>
      <c r="H81" s="241"/>
      <c r="I81" s="241">
        <f>SUM(I82:I83)</f>
        <v>0</v>
      </c>
      <c r="J81" s="241"/>
      <c r="K81" s="241">
        <f>SUM(K82:K83)</f>
        <v>0</v>
      </c>
      <c r="L81" s="241"/>
      <c r="M81" s="241">
        <f>SUM(M82:M83)</f>
        <v>0</v>
      </c>
      <c r="N81" s="241"/>
      <c r="O81" s="241">
        <f>SUM(O82:O83)</f>
        <v>0</v>
      </c>
      <c r="P81" s="241"/>
      <c r="Q81" s="241">
        <f>SUM(Q82:Q83)</f>
        <v>0</v>
      </c>
      <c r="R81" s="241"/>
      <c r="S81" s="241"/>
      <c r="T81" s="241"/>
      <c r="U81" s="241"/>
      <c r="V81" s="241">
        <f>SUM(V82:V83)</f>
        <v>93.15</v>
      </c>
      <c r="W81" s="241"/>
      <c r="X81" s="241"/>
      <c r="AG81" t="s">
        <v>100</v>
      </c>
    </row>
    <row r="82" spans="1:60" outlineLevel="1" x14ac:dyDescent="0.2">
      <c r="A82" s="248">
        <v>29</v>
      </c>
      <c r="B82" s="249" t="s">
        <v>211</v>
      </c>
      <c r="C82" s="265" t="s">
        <v>212</v>
      </c>
      <c r="D82" s="250" t="s">
        <v>103</v>
      </c>
      <c r="E82" s="251">
        <v>450</v>
      </c>
      <c r="F82" s="252"/>
      <c r="G82" s="253">
        <f>ROUND(E82*F82,2)</f>
        <v>0</v>
      </c>
      <c r="H82" s="235"/>
      <c r="I82" s="234">
        <f>ROUND(E82*H82,2)</f>
        <v>0</v>
      </c>
      <c r="J82" s="235"/>
      <c r="K82" s="234">
        <f>ROUND(E82*J82,2)</f>
        <v>0</v>
      </c>
      <c r="L82" s="234">
        <v>21</v>
      </c>
      <c r="M82" s="234">
        <f>G82*(1+L82/100)</f>
        <v>0</v>
      </c>
      <c r="N82" s="234">
        <v>0</v>
      </c>
      <c r="O82" s="234">
        <f>ROUND(E82*N82,2)</f>
        <v>0</v>
      </c>
      <c r="P82" s="234">
        <v>0</v>
      </c>
      <c r="Q82" s="234">
        <f>ROUND(E82*P82,2)</f>
        <v>0</v>
      </c>
      <c r="R82" s="234"/>
      <c r="S82" s="234" t="s">
        <v>104</v>
      </c>
      <c r="T82" s="234" t="s">
        <v>105</v>
      </c>
      <c r="U82" s="234">
        <v>0.20699999999999999</v>
      </c>
      <c r="V82" s="234">
        <f>ROUND(E82*U82,2)</f>
        <v>93.15</v>
      </c>
      <c r="W82" s="234"/>
      <c r="X82" s="234" t="s">
        <v>106</v>
      </c>
      <c r="Y82" s="215"/>
      <c r="Z82" s="215"/>
      <c r="AA82" s="215"/>
      <c r="AB82" s="215"/>
      <c r="AC82" s="215"/>
      <c r="AD82" s="215"/>
      <c r="AE82" s="215"/>
      <c r="AF82" s="215"/>
      <c r="AG82" s="215" t="s">
        <v>107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ht="22.5" outlineLevel="1" x14ac:dyDescent="0.2">
      <c r="A83" s="232"/>
      <c r="B83" s="233"/>
      <c r="C83" s="266" t="s">
        <v>213</v>
      </c>
      <c r="D83" s="236"/>
      <c r="E83" s="237">
        <v>450</v>
      </c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15"/>
      <c r="Z83" s="215"/>
      <c r="AA83" s="215"/>
      <c r="AB83" s="215"/>
      <c r="AC83" s="215"/>
      <c r="AD83" s="215"/>
      <c r="AE83" s="215"/>
      <c r="AF83" s="215"/>
      <c r="AG83" s="215" t="s">
        <v>109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x14ac:dyDescent="0.2">
      <c r="A84" s="242" t="s">
        <v>99</v>
      </c>
      <c r="B84" s="243" t="s">
        <v>63</v>
      </c>
      <c r="C84" s="264" t="s">
        <v>64</v>
      </c>
      <c r="D84" s="244"/>
      <c r="E84" s="245"/>
      <c r="F84" s="246"/>
      <c r="G84" s="247">
        <f>SUMIF(AG85:AG90,"&lt;&gt;NOR",G85:G90)</f>
        <v>0</v>
      </c>
      <c r="H84" s="241"/>
      <c r="I84" s="241">
        <f>SUM(I85:I90)</f>
        <v>0</v>
      </c>
      <c r="J84" s="241"/>
      <c r="K84" s="241">
        <f>SUM(K85:K90)</f>
        <v>0</v>
      </c>
      <c r="L84" s="241"/>
      <c r="M84" s="241">
        <f>SUM(M85:M90)</f>
        <v>0</v>
      </c>
      <c r="N84" s="241"/>
      <c r="O84" s="241">
        <f>SUM(O85:O90)</f>
        <v>0</v>
      </c>
      <c r="P84" s="241"/>
      <c r="Q84" s="241">
        <f>SUM(Q85:Q90)</f>
        <v>25.02</v>
      </c>
      <c r="R84" s="241"/>
      <c r="S84" s="241"/>
      <c r="T84" s="241"/>
      <c r="U84" s="241"/>
      <c r="V84" s="241">
        <f>SUM(V85:V90)</f>
        <v>154.57</v>
      </c>
      <c r="W84" s="241"/>
      <c r="X84" s="241"/>
      <c r="AG84" t="s">
        <v>100</v>
      </c>
    </row>
    <row r="85" spans="1:60" ht="22.5" outlineLevel="1" x14ac:dyDescent="0.2">
      <c r="A85" s="248">
        <v>30</v>
      </c>
      <c r="B85" s="249" t="s">
        <v>214</v>
      </c>
      <c r="C85" s="265" t="s">
        <v>215</v>
      </c>
      <c r="D85" s="250" t="s">
        <v>119</v>
      </c>
      <c r="E85" s="251">
        <v>8.7787500000000005</v>
      </c>
      <c r="F85" s="252"/>
      <c r="G85" s="253">
        <f>ROUND(E85*F85,2)</f>
        <v>0</v>
      </c>
      <c r="H85" s="235"/>
      <c r="I85" s="234">
        <f>ROUND(E85*H85,2)</f>
        <v>0</v>
      </c>
      <c r="J85" s="235"/>
      <c r="K85" s="234">
        <f>ROUND(E85*J85,2)</f>
        <v>0</v>
      </c>
      <c r="L85" s="234">
        <v>21</v>
      </c>
      <c r="M85" s="234">
        <f>G85*(1+L85/100)</f>
        <v>0</v>
      </c>
      <c r="N85" s="234">
        <v>0</v>
      </c>
      <c r="O85" s="234">
        <f>ROUND(E85*N85,2)</f>
        <v>0</v>
      </c>
      <c r="P85" s="234">
        <v>2.85</v>
      </c>
      <c r="Q85" s="234">
        <f>ROUND(E85*P85,2)</f>
        <v>25.02</v>
      </c>
      <c r="R85" s="234"/>
      <c r="S85" s="234" t="s">
        <v>104</v>
      </c>
      <c r="T85" s="234" t="s">
        <v>105</v>
      </c>
      <c r="U85" s="234">
        <v>17.606999999999999</v>
      </c>
      <c r="V85" s="234">
        <f>ROUND(E85*U85,2)</f>
        <v>154.57</v>
      </c>
      <c r="W85" s="234"/>
      <c r="X85" s="234" t="s">
        <v>106</v>
      </c>
      <c r="Y85" s="215"/>
      <c r="Z85" s="215"/>
      <c r="AA85" s="215"/>
      <c r="AB85" s="215"/>
      <c r="AC85" s="215"/>
      <c r="AD85" s="215"/>
      <c r="AE85" s="215"/>
      <c r="AF85" s="215"/>
      <c r="AG85" s="215" t="s">
        <v>107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ht="22.5" outlineLevel="1" x14ac:dyDescent="0.2">
      <c r="A86" s="232"/>
      <c r="B86" s="233"/>
      <c r="C86" s="267" t="s">
        <v>216</v>
      </c>
      <c r="D86" s="254"/>
      <c r="E86" s="254"/>
      <c r="F86" s="254"/>
      <c r="G86" s="25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15"/>
      <c r="Z86" s="215"/>
      <c r="AA86" s="215"/>
      <c r="AB86" s="215"/>
      <c r="AC86" s="215"/>
      <c r="AD86" s="215"/>
      <c r="AE86" s="215"/>
      <c r="AF86" s="215"/>
      <c r="AG86" s="215" t="s">
        <v>135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55" t="str">
        <f>C86</f>
        <v>Včetně bourání geotextilií, výplně otvorů tvárnic, drenáží, trubek a dilatačních prvků apod. zabudovaných v bouraných konstrukcích.</v>
      </c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32"/>
      <c r="B87" s="233"/>
      <c r="C87" s="268" t="s">
        <v>217</v>
      </c>
      <c r="D87" s="256"/>
      <c r="E87" s="256"/>
      <c r="F87" s="256"/>
      <c r="G87" s="256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15"/>
      <c r="Z87" s="215"/>
      <c r="AA87" s="215"/>
      <c r="AB87" s="215"/>
      <c r="AC87" s="215"/>
      <c r="AD87" s="215"/>
      <c r="AE87" s="215"/>
      <c r="AF87" s="215"/>
      <c r="AG87" s="215" t="s">
        <v>135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32"/>
      <c r="B88" s="233"/>
      <c r="C88" s="269" t="s">
        <v>218</v>
      </c>
      <c r="D88" s="238"/>
      <c r="E88" s="239"/>
      <c r="F88" s="240"/>
      <c r="G88" s="240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15"/>
      <c r="Z88" s="215"/>
      <c r="AA88" s="215"/>
      <c r="AB88" s="215"/>
      <c r="AC88" s="215"/>
      <c r="AD88" s="215"/>
      <c r="AE88" s="215"/>
      <c r="AF88" s="215"/>
      <c r="AG88" s="215" t="s">
        <v>135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32"/>
      <c r="B89" s="233"/>
      <c r="C89" s="268" t="s">
        <v>219</v>
      </c>
      <c r="D89" s="256"/>
      <c r="E89" s="256"/>
      <c r="F89" s="256"/>
      <c r="G89" s="256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15"/>
      <c r="Z89" s="215"/>
      <c r="AA89" s="215"/>
      <c r="AB89" s="215"/>
      <c r="AC89" s="215"/>
      <c r="AD89" s="215"/>
      <c r="AE89" s="215"/>
      <c r="AF89" s="215"/>
      <c r="AG89" s="215" t="s">
        <v>135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55" t="str">
        <f>C89</f>
        <v>Technologii bourání volí zhotovitel - díly lze např. rozřezat, naložit a odvézt k likvidaci / recyklaci.</v>
      </c>
      <c r="BB89" s="215"/>
      <c r="BC89" s="215"/>
      <c r="BD89" s="215"/>
      <c r="BE89" s="215"/>
      <c r="BF89" s="215"/>
      <c r="BG89" s="215"/>
      <c r="BH89" s="215"/>
    </row>
    <row r="90" spans="1:60" ht="22.5" outlineLevel="1" x14ac:dyDescent="0.2">
      <c r="A90" s="232"/>
      <c r="B90" s="233"/>
      <c r="C90" s="266" t="s">
        <v>220</v>
      </c>
      <c r="D90" s="236"/>
      <c r="E90" s="237">
        <v>8.7787500000000005</v>
      </c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15"/>
      <c r="Z90" s="215"/>
      <c r="AA90" s="215"/>
      <c r="AB90" s="215"/>
      <c r="AC90" s="215"/>
      <c r="AD90" s="215"/>
      <c r="AE90" s="215"/>
      <c r="AF90" s="215"/>
      <c r="AG90" s="215" t="s">
        <v>109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x14ac:dyDescent="0.2">
      <c r="A91" s="242" t="s">
        <v>99</v>
      </c>
      <c r="B91" s="243" t="s">
        <v>65</v>
      </c>
      <c r="C91" s="264" t="s">
        <v>66</v>
      </c>
      <c r="D91" s="244"/>
      <c r="E91" s="245"/>
      <c r="F91" s="246"/>
      <c r="G91" s="247">
        <f>SUMIF(AG92:AG92,"&lt;&gt;NOR",G92:G92)</f>
        <v>0</v>
      </c>
      <c r="H91" s="241"/>
      <c r="I91" s="241">
        <f>SUM(I92:I92)</f>
        <v>0</v>
      </c>
      <c r="J91" s="241"/>
      <c r="K91" s="241">
        <f>SUM(K92:K92)</f>
        <v>0</v>
      </c>
      <c r="L91" s="241"/>
      <c r="M91" s="241">
        <f>SUM(M92:M92)</f>
        <v>0</v>
      </c>
      <c r="N91" s="241"/>
      <c r="O91" s="241">
        <f>SUM(O92:O92)</f>
        <v>0</v>
      </c>
      <c r="P91" s="241"/>
      <c r="Q91" s="241">
        <f>SUM(Q92:Q92)</f>
        <v>0</v>
      </c>
      <c r="R91" s="241"/>
      <c r="S91" s="241"/>
      <c r="T91" s="241"/>
      <c r="U91" s="241"/>
      <c r="V91" s="241">
        <f>SUM(V92:V92)</f>
        <v>73.78</v>
      </c>
      <c r="W91" s="241"/>
      <c r="X91" s="241"/>
      <c r="AG91" t="s">
        <v>100</v>
      </c>
    </row>
    <row r="92" spans="1:60" outlineLevel="1" x14ac:dyDescent="0.2">
      <c r="A92" s="257">
        <v>31</v>
      </c>
      <c r="B92" s="258" t="s">
        <v>221</v>
      </c>
      <c r="C92" s="270" t="s">
        <v>222</v>
      </c>
      <c r="D92" s="259" t="s">
        <v>147</v>
      </c>
      <c r="E92" s="260">
        <v>189.17340999999999</v>
      </c>
      <c r="F92" s="261"/>
      <c r="G92" s="262">
        <f>ROUND(E92*F92,2)</f>
        <v>0</v>
      </c>
      <c r="H92" s="235"/>
      <c r="I92" s="234">
        <f>ROUND(E92*H92,2)</f>
        <v>0</v>
      </c>
      <c r="J92" s="235"/>
      <c r="K92" s="234">
        <f>ROUND(E92*J92,2)</f>
        <v>0</v>
      </c>
      <c r="L92" s="234">
        <v>21</v>
      </c>
      <c r="M92" s="234">
        <f>G92*(1+L92/100)</f>
        <v>0</v>
      </c>
      <c r="N92" s="234">
        <v>0</v>
      </c>
      <c r="O92" s="234">
        <f>ROUND(E92*N92,2)</f>
        <v>0</v>
      </c>
      <c r="P92" s="234">
        <v>0</v>
      </c>
      <c r="Q92" s="234">
        <f>ROUND(E92*P92,2)</f>
        <v>0</v>
      </c>
      <c r="R92" s="234"/>
      <c r="S92" s="234" t="s">
        <v>104</v>
      </c>
      <c r="T92" s="234" t="s">
        <v>105</v>
      </c>
      <c r="U92" s="234">
        <v>0.39</v>
      </c>
      <c r="V92" s="234">
        <f>ROUND(E92*U92,2)</f>
        <v>73.78</v>
      </c>
      <c r="W92" s="234"/>
      <c r="X92" s="234" t="s">
        <v>223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224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x14ac:dyDescent="0.2">
      <c r="A93" s="242" t="s">
        <v>99</v>
      </c>
      <c r="B93" s="243" t="s">
        <v>67</v>
      </c>
      <c r="C93" s="264" t="s">
        <v>68</v>
      </c>
      <c r="D93" s="244"/>
      <c r="E93" s="245"/>
      <c r="F93" s="246"/>
      <c r="G93" s="247">
        <f>SUMIF(AG94:AG95,"&lt;&gt;NOR",G94:G95)</f>
        <v>0</v>
      </c>
      <c r="H93" s="241"/>
      <c r="I93" s="241">
        <f>SUM(I94:I95)</f>
        <v>0</v>
      </c>
      <c r="J93" s="241"/>
      <c r="K93" s="241">
        <f>SUM(K94:K95)</f>
        <v>0</v>
      </c>
      <c r="L93" s="241"/>
      <c r="M93" s="241">
        <f>SUM(M94:M95)</f>
        <v>0</v>
      </c>
      <c r="N93" s="241"/>
      <c r="O93" s="241">
        <f>SUM(O94:O95)</f>
        <v>0</v>
      </c>
      <c r="P93" s="241"/>
      <c r="Q93" s="241">
        <f>SUM(Q94:Q95)</f>
        <v>0</v>
      </c>
      <c r="R93" s="241"/>
      <c r="S93" s="241"/>
      <c r="T93" s="241"/>
      <c r="U93" s="241"/>
      <c r="V93" s="241">
        <f>SUM(V94:V95)</f>
        <v>0</v>
      </c>
      <c r="W93" s="241"/>
      <c r="X93" s="241"/>
      <c r="AG93" t="s">
        <v>100</v>
      </c>
    </row>
    <row r="94" spans="1:60" ht="22.5" outlineLevel="1" x14ac:dyDescent="0.2">
      <c r="A94" s="257">
        <v>32</v>
      </c>
      <c r="B94" s="258" t="s">
        <v>225</v>
      </c>
      <c r="C94" s="270" t="s">
        <v>226</v>
      </c>
      <c r="D94" s="259" t="s">
        <v>227</v>
      </c>
      <c r="E94" s="260">
        <v>16</v>
      </c>
      <c r="F94" s="261"/>
      <c r="G94" s="262">
        <f>ROUND(E94*F94,2)</f>
        <v>0</v>
      </c>
      <c r="H94" s="235"/>
      <c r="I94" s="234">
        <f>ROUND(E94*H94,2)</f>
        <v>0</v>
      </c>
      <c r="J94" s="235"/>
      <c r="K94" s="234">
        <f>ROUND(E94*J94,2)</f>
        <v>0</v>
      </c>
      <c r="L94" s="234">
        <v>21</v>
      </c>
      <c r="M94" s="234">
        <f>G94*(1+L94/100)</f>
        <v>0</v>
      </c>
      <c r="N94" s="234">
        <v>0</v>
      </c>
      <c r="O94" s="234">
        <f>ROUND(E94*N94,2)</f>
        <v>0</v>
      </c>
      <c r="P94" s="234">
        <v>0</v>
      </c>
      <c r="Q94" s="234">
        <f>ROUND(E94*P94,2)</f>
        <v>0</v>
      </c>
      <c r="R94" s="234"/>
      <c r="S94" s="234" t="s">
        <v>148</v>
      </c>
      <c r="T94" s="234" t="s">
        <v>105</v>
      </c>
      <c r="U94" s="234">
        <v>0</v>
      </c>
      <c r="V94" s="234">
        <f>ROUND(E94*U94,2)</f>
        <v>0</v>
      </c>
      <c r="W94" s="234"/>
      <c r="X94" s="234" t="s">
        <v>106</v>
      </c>
      <c r="Y94" s="215"/>
      <c r="Z94" s="215"/>
      <c r="AA94" s="215"/>
      <c r="AB94" s="215"/>
      <c r="AC94" s="215"/>
      <c r="AD94" s="215"/>
      <c r="AE94" s="215"/>
      <c r="AF94" s="215"/>
      <c r="AG94" s="215" t="s">
        <v>107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57">
        <v>33</v>
      </c>
      <c r="B95" s="258" t="s">
        <v>228</v>
      </c>
      <c r="C95" s="270" t="s">
        <v>229</v>
      </c>
      <c r="D95" s="259" t="s">
        <v>230</v>
      </c>
      <c r="E95" s="260">
        <v>2</v>
      </c>
      <c r="F95" s="261"/>
      <c r="G95" s="262">
        <f>ROUND(E95*F95,2)</f>
        <v>0</v>
      </c>
      <c r="H95" s="235"/>
      <c r="I95" s="234">
        <f>ROUND(E95*H95,2)</f>
        <v>0</v>
      </c>
      <c r="J95" s="235"/>
      <c r="K95" s="234">
        <f>ROUND(E95*J95,2)</f>
        <v>0</v>
      </c>
      <c r="L95" s="234">
        <v>21</v>
      </c>
      <c r="M95" s="234">
        <f>G95*(1+L95/100)</f>
        <v>0</v>
      </c>
      <c r="N95" s="234">
        <v>0</v>
      </c>
      <c r="O95" s="234">
        <f>ROUND(E95*N95,2)</f>
        <v>0</v>
      </c>
      <c r="P95" s="234">
        <v>0</v>
      </c>
      <c r="Q95" s="234">
        <f>ROUND(E95*P95,2)</f>
        <v>0</v>
      </c>
      <c r="R95" s="234"/>
      <c r="S95" s="234" t="s">
        <v>148</v>
      </c>
      <c r="T95" s="234" t="s">
        <v>105</v>
      </c>
      <c r="U95" s="234">
        <v>0</v>
      </c>
      <c r="V95" s="234">
        <f>ROUND(E95*U95,2)</f>
        <v>0</v>
      </c>
      <c r="W95" s="234"/>
      <c r="X95" s="234" t="s">
        <v>106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107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x14ac:dyDescent="0.2">
      <c r="A96" s="242" t="s">
        <v>99</v>
      </c>
      <c r="B96" s="243" t="s">
        <v>69</v>
      </c>
      <c r="C96" s="264" t="s">
        <v>70</v>
      </c>
      <c r="D96" s="244"/>
      <c r="E96" s="245"/>
      <c r="F96" s="246"/>
      <c r="G96" s="247">
        <f>SUMIF(AG97:AG108,"&lt;&gt;NOR",G97:G108)</f>
        <v>0</v>
      </c>
      <c r="H96" s="241"/>
      <c r="I96" s="241">
        <f>SUM(I97:I108)</f>
        <v>0</v>
      </c>
      <c r="J96" s="241"/>
      <c r="K96" s="241">
        <f>SUM(K97:K108)</f>
        <v>0</v>
      </c>
      <c r="L96" s="241"/>
      <c r="M96" s="241">
        <f>SUM(M97:M108)</f>
        <v>0</v>
      </c>
      <c r="N96" s="241"/>
      <c r="O96" s="241">
        <f>SUM(O97:O108)</f>
        <v>0</v>
      </c>
      <c r="P96" s="241"/>
      <c r="Q96" s="241">
        <f>SUM(Q97:Q108)</f>
        <v>0</v>
      </c>
      <c r="R96" s="241"/>
      <c r="S96" s="241"/>
      <c r="T96" s="241"/>
      <c r="U96" s="241"/>
      <c r="V96" s="241">
        <f>SUM(V97:V108)</f>
        <v>35.83</v>
      </c>
      <c r="W96" s="241"/>
      <c r="X96" s="241"/>
      <c r="AG96" t="s">
        <v>100</v>
      </c>
    </row>
    <row r="97" spans="1:60" outlineLevel="1" x14ac:dyDescent="0.2">
      <c r="A97" s="248">
        <v>34</v>
      </c>
      <c r="B97" s="249" t="s">
        <v>231</v>
      </c>
      <c r="C97" s="265" t="s">
        <v>232</v>
      </c>
      <c r="D97" s="250" t="s">
        <v>147</v>
      </c>
      <c r="E97" s="251">
        <v>350.27213</v>
      </c>
      <c r="F97" s="252"/>
      <c r="G97" s="253">
        <f>ROUND(E97*F97,2)</f>
        <v>0</v>
      </c>
      <c r="H97" s="235"/>
      <c r="I97" s="234">
        <f>ROUND(E97*H97,2)</f>
        <v>0</v>
      </c>
      <c r="J97" s="235"/>
      <c r="K97" s="234">
        <f>ROUND(E97*J97,2)</f>
        <v>0</v>
      </c>
      <c r="L97" s="234">
        <v>21</v>
      </c>
      <c r="M97" s="234">
        <f>G97*(1+L97/100)</f>
        <v>0</v>
      </c>
      <c r="N97" s="234">
        <v>0</v>
      </c>
      <c r="O97" s="234">
        <f>ROUND(E97*N97,2)</f>
        <v>0</v>
      </c>
      <c r="P97" s="234">
        <v>0</v>
      </c>
      <c r="Q97" s="234">
        <f>ROUND(E97*P97,2)</f>
        <v>0</v>
      </c>
      <c r="R97" s="234"/>
      <c r="S97" s="234" t="s">
        <v>104</v>
      </c>
      <c r="T97" s="234" t="s">
        <v>105</v>
      </c>
      <c r="U97" s="234">
        <v>0</v>
      </c>
      <c r="V97" s="234">
        <f>ROUND(E97*U97,2)</f>
        <v>0</v>
      </c>
      <c r="W97" s="234"/>
      <c r="X97" s="234" t="s">
        <v>106</v>
      </c>
      <c r="Y97" s="215"/>
      <c r="Z97" s="215"/>
      <c r="AA97" s="215"/>
      <c r="AB97" s="215"/>
      <c r="AC97" s="215"/>
      <c r="AD97" s="215"/>
      <c r="AE97" s="215"/>
      <c r="AF97" s="215"/>
      <c r="AG97" s="215" t="s">
        <v>107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32"/>
      <c r="B98" s="233"/>
      <c r="C98" s="266" t="s">
        <v>233</v>
      </c>
      <c r="D98" s="236"/>
      <c r="E98" s="237">
        <v>350.27213</v>
      </c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15"/>
      <c r="Z98" s="215"/>
      <c r="AA98" s="215"/>
      <c r="AB98" s="215"/>
      <c r="AC98" s="215"/>
      <c r="AD98" s="215"/>
      <c r="AE98" s="215"/>
      <c r="AF98" s="215"/>
      <c r="AG98" s="215" t="s">
        <v>109</v>
      </c>
      <c r="AH98" s="215">
        <v>5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">
      <c r="A99" s="248">
        <v>35</v>
      </c>
      <c r="B99" s="249" t="s">
        <v>234</v>
      </c>
      <c r="C99" s="265" t="s">
        <v>235</v>
      </c>
      <c r="D99" s="250" t="s">
        <v>147</v>
      </c>
      <c r="E99" s="251">
        <v>25.019439999999999</v>
      </c>
      <c r="F99" s="252"/>
      <c r="G99" s="253">
        <f>ROUND(E99*F99,2)</f>
        <v>0</v>
      </c>
      <c r="H99" s="235"/>
      <c r="I99" s="234">
        <f>ROUND(E99*H99,2)</f>
        <v>0</v>
      </c>
      <c r="J99" s="235"/>
      <c r="K99" s="234">
        <f>ROUND(E99*J99,2)</f>
        <v>0</v>
      </c>
      <c r="L99" s="234">
        <v>21</v>
      </c>
      <c r="M99" s="234">
        <f>G99*(1+L99/100)</f>
        <v>0</v>
      </c>
      <c r="N99" s="234">
        <v>0</v>
      </c>
      <c r="O99" s="234">
        <f>ROUND(E99*N99,2)</f>
        <v>0</v>
      </c>
      <c r="P99" s="234">
        <v>0</v>
      </c>
      <c r="Q99" s="234">
        <f>ROUND(E99*P99,2)</f>
        <v>0</v>
      </c>
      <c r="R99" s="234"/>
      <c r="S99" s="234" t="s">
        <v>104</v>
      </c>
      <c r="T99" s="234" t="s">
        <v>105</v>
      </c>
      <c r="U99" s="234">
        <v>0.49</v>
      </c>
      <c r="V99" s="234">
        <f>ROUND(E99*U99,2)</f>
        <v>12.26</v>
      </c>
      <c r="W99" s="234"/>
      <c r="X99" s="234" t="s">
        <v>106</v>
      </c>
      <c r="Y99" s="215"/>
      <c r="Z99" s="215"/>
      <c r="AA99" s="215"/>
      <c r="AB99" s="215"/>
      <c r="AC99" s="215"/>
      <c r="AD99" s="215"/>
      <c r="AE99" s="215"/>
      <c r="AF99" s="215"/>
      <c r="AG99" s="215" t="s">
        <v>107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32"/>
      <c r="B100" s="233"/>
      <c r="C100" s="267" t="s">
        <v>236</v>
      </c>
      <c r="D100" s="254"/>
      <c r="E100" s="254"/>
      <c r="F100" s="254"/>
      <c r="G100" s="25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15"/>
      <c r="Z100" s="215"/>
      <c r="AA100" s="215"/>
      <c r="AB100" s="215"/>
      <c r="AC100" s="215"/>
      <c r="AD100" s="215"/>
      <c r="AE100" s="215"/>
      <c r="AF100" s="215"/>
      <c r="AG100" s="215" t="s">
        <v>135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32"/>
      <c r="B101" s="233"/>
      <c r="C101" s="266" t="s">
        <v>237</v>
      </c>
      <c r="D101" s="236"/>
      <c r="E101" s="237">
        <v>25.019439999999999</v>
      </c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15"/>
      <c r="Z101" s="215"/>
      <c r="AA101" s="215"/>
      <c r="AB101" s="215"/>
      <c r="AC101" s="215"/>
      <c r="AD101" s="215"/>
      <c r="AE101" s="215"/>
      <c r="AF101" s="215"/>
      <c r="AG101" s="215" t="s">
        <v>109</v>
      </c>
      <c r="AH101" s="215">
        <v>5</v>
      </c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">
      <c r="A102" s="248">
        <v>36</v>
      </c>
      <c r="B102" s="249" t="s">
        <v>238</v>
      </c>
      <c r="C102" s="265" t="s">
        <v>239</v>
      </c>
      <c r="D102" s="250" t="s">
        <v>147</v>
      </c>
      <c r="E102" s="251">
        <v>25.019439999999999</v>
      </c>
      <c r="F102" s="252"/>
      <c r="G102" s="253">
        <f>ROUND(E102*F102,2)</f>
        <v>0</v>
      </c>
      <c r="H102" s="235"/>
      <c r="I102" s="234">
        <f>ROUND(E102*H102,2)</f>
        <v>0</v>
      </c>
      <c r="J102" s="235"/>
      <c r="K102" s="234">
        <f>ROUND(E102*J102,2)</f>
        <v>0</v>
      </c>
      <c r="L102" s="234">
        <v>21</v>
      </c>
      <c r="M102" s="234">
        <f>G102*(1+L102/100)</f>
        <v>0</v>
      </c>
      <c r="N102" s="234">
        <v>0</v>
      </c>
      <c r="O102" s="234">
        <f>ROUND(E102*N102,2)</f>
        <v>0</v>
      </c>
      <c r="P102" s="234">
        <v>0</v>
      </c>
      <c r="Q102" s="234">
        <f>ROUND(E102*P102,2)</f>
        <v>0</v>
      </c>
      <c r="R102" s="234"/>
      <c r="S102" s="234" t="s">
        <v>104</v>
      </c>
      <c r="T102" s="234" t="s">
        <v>105</v>
      </c>
      <c r="U102" s="234">
        <v>0.94199999999999995</v>
      </c>
      <c r="V102" s="234">
        <f>ROUND(E102*U102,2)</f>
        <v>23.57</v>
      </c>
      <c r="W102" s="234"/>
      <c r="X102" s="234" t="s">
        <v>106</v>
      </c>
      <c r="Y102" s="215"/>
      <c r="Z102" s="215"/>
      <c r="AA102" s="215"/>
      <c r="AB102" s="215"/>
      <c r="AC102" s="215"/>
      <c r="AD102" s="215"/>
      <c r="AE102" s="215"/>
      <c r="AF102" s="215"/>
      <c r="AG102" s="215" t="s">
        <v>107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 x14ac:dyDescent="0.2">
      <c r="A103" s="232"/>
      <c r="B103" s="233"/>
      <c r="C103" s="266" t="s">
        <v>240</v>
      </c>
      <c r="D103" s="236"/>
      <c r="E103" s="237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15"/>
      <c r="Z103" s="215"/>
      <c r="AA103" s="215"/>
      <c r="AB103" s="215"/>
      <c r="AC103" s="215"/>
      <c r="AD103" s="215"/>
      <c r="AE103" s="215"/>
      <c r="AF103" s="215"/>
      <c r="AG103" s="215" t="s">
        <v>109</v>
      </c>
      <c r="AH103" s="215">
        <v>0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">
      <c r="A104" s="232"/>
      <c r="B104" s="233"/>
      <c r="C104" s="266" t="s">
        <v>241</v>
      </c>
      <c r="D104" s="236"/>
      <c r="E104" s="237">
        <v>25.019439999999999</v>
      </c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15"/>
      <c r="Z104" s="215"/>
      <c r="AA104" s="215"/>
      <c r="AB104" s="215"/>
      <c r="AC104" s="215"/>
      <c r="AD104" s="215"/>
      <c r="AE104" s="215"/>
      <c r="AF104" s="215"/>
      <c r="AG104" s="215" t="s">
        <v>109</v>
      </c>
      <c r="AH104" s="215">
        <v>7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">
      <c r="A105" s="248">
        <v>37</v>
      </c>
      <c r="B105" s="249" t="s">
        <v>242</v>
      </c>
      <c r="C105" s="265" t="s">
        <v>243</v>
      </c>
      <c r="D105" s="250" t="s">
        <v>147</v>
      </c>
      <c r="E105" s="251">
        <v>25.019439999999999</v>
      </c>
      <c r="F105" s="252"/>
      <c r="G105" s="253">
        <f>ROUND(E105*F105,2)</f>
        <v>0</v>
      </c>
      <c r="H105" s="235"/>
      <c r="I105" s="234">
        <f>ROUND(E105*H105,2)</f>
        <v>0</v>
      </c>
      <c r="J105" s="235"/>
      <c r="K105" s="234">
        <f>ROUND(E105*J105,2)</f>
        <v>0</v>
      </c>
      <c r="L105" s="234">
        <v>21</v>
      </c>
      <c r="M105" s="234">
        <f>G105*(1+L105/100)</f>
        <v>0</v>
      </c>
      <c r="N105" s="234">
        <v>0</v>
      </c>
      <c r="O105" s="234">
        <f>ROUND(E105*N105,2)</f>
        <v>0</v>
      </c>
      <c r="P105" s="234">
        <v>0</v>
      </c>
      <c r="Q105" s="234">
        <f>ROUND(E105*P105,2)</f>
        <v>0</v>
      </c>
      <c r="R105" s="234"/>
      <c r="S105" s="234" t="s">
        <v>104</v>
      </c>
      <c r="T105" s="234" t="s">
        <v>105</v>
      </c>
      <c r="U105" s="234">
        <v>0</v>
      </c>
      <c r="V105" s="234">
        <f>ROUND(E105*U105,2)</f>
        <v>0</v>
      </c>
      <c r="W105" s="234"/>
      <c r="X105" s="234" t="s">
        <v>106</v>
      </c>
      <c r="Y105" s="215"/>
      <c r="Z105" s="215"/>
      <c r="AA105" s="215"/>
      <c r="AB105" s="215"/>
      <c r="AC105" s="215"/>
      <c r="AD105" s="215"/>
      <c r="AE105" s="215"/>
      <c r="AF105" s="215"/>
      <c r="AG105" s="215" t="s">
        <v>107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">
      <c r="A106" s="232"/>
      <c r="B106" s="233"/>
      <c r="C106" s="267" t="s">
        <v>244</v>
      </c>
      <c r="D106" s="254"/>
      <c r="E106" s="254"/>
      <c r="F106" s="254"/>
      <c r="G106" s="25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15"/>
      <c r="Z106" s="215"/>
      <c r="AA106" s="215"/>
      <c r="AB106" s="215"/>
      <c r="AC106" s="215"/>
      <c r="AD106" s="215"/>
      <c r="AE106" s="215"/>
      <c r="AF106" s="215"/>
      <c r="AG106" s="215" t="s">
        <v>135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 x14ac:dyDescent="0.2">
      <c r="A107" s="232"/>
      <c r="B107" s="233"/>
      <c r="C107" s="268" t="s">
        <v>245</v>
      </c>
      <c r="D107" s="256"/>
      <c r="E107" s="256"/>
      <c r="F107" s="256"/>
      <c r="G107" s="256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15"/>
      <c r="Z107" s="215"/>
      <c r="AA107" s="215"/>
      <c r="AB107" s="215"/>
      <c r="AC107" s="215"/>
      <c r="AD107" s="215"/>
      <c r="AE107" s="215"/>
      <c r="AF107" s="215"/>
      <c r="AG107" s="215" t="s">
        <v>135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">
      <c r="A108" s="232"/>
      <c r="B108" s="233"/>
      <c r="C108" s="266" t="s">
        <v>237</v>
      </c>
      <c r="D108" s="236"/>
      <c r="E108" s="237">
        <v>25.019439999999999</v>
      </c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15"/>
      <c r="Z108" s="215"/>
      <c r="AA108" s="215"/>
      <c r="AB108" s="215"/>
      <c r="AC108" s="215"/>
      <c r="AD108" s="215"/>
      <c r="AE108" s="215"/>
      <c r="AF108" s="215"/>
      <c r="AG108" s="215" t="s">
        <v>109</v>
      </c>
      <c r="AH108" s="215">
        <v>5</v>
      </c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x14ac:dyDescent="0.2">
      <c r="A109" s="242" t="s">
        <v>99</v>
      </c>
      <c r="B109" s="243" t="s">
        <v>72</v>
      </c>
      <c r="C109" s="264" t="s">
        <v>29</v>
      </c>
      <c r="D109" s="244"/>
      <c r="E109" s="245"/>
      <c r="F109" s="246"/>
      <c r="G109" s="247">
        <f>SUMIF(AG110:AG122,"&lt;&gt;NOR",G110:G122)</f>
        <v>0</v>
      </c>
      <c r="H109" s="241"/>
      <c r="I109" s="241">
        <f>SUM(I110:I122)</f>
        <v>0</v>
      </c>
      <c r="J109" s="241"/>
      <c r="K109" s="241">
        <f>SUM(K110:K122)</f>
        <v>0</v>
      </c>
      <c r="L109" s="241"/>
      <c r="M109" s="241">
        <f>SUM(M110:M122)</f>
        <v>0</v>
      </c>
      <c r="N109" s="241"/>
      <c r="O109" s="241">
        <f>SUM(O110:O122)</f>
        <v>0</v>
      </c>
      <c r="P109" s="241"/>
      <c r="Q109" s="241">
        <f>SUM(Q110:Q122)</f>
        <v>0</v>
      </c>
      <c r="R109" s="241"/>
      <c r="S109" s="241"/>
      <c r="T109" s="241"/>
      <c r="U109" s="241"/>
      <c r="V109" s="241">
        <f>SUM(V110:V122)</f>
        <v>0</v>
      </c>
      <c r="W109" s="241"/>
      <c r="X109" s="241"/>
      <c r="AG109" t="s">
        <v>100</v>
      </c>
    </row>
    <row r="110" spans="1:60" outlineLevel="1" x14ac:dyDescent="0.2">
      <c r="A110" s="248">
        <v>38</v>
      </c>
      <c r="B110" s="249" t="s">
        <v>246</v>
      </c>
      <c r="C110" s="265" t="s">
        <v>247</v>
      </c>
      <c r="D110" s="250" t="s">
        <v>248</v>
      </c>
      <c r="E110" s="251">
        <v>1</v>
      </c>
      <c r="F110" s="252"/>
      <c r="G110" s="253">
        <f>ROUND(E110*F110,2)</f>
        <v>0</v>
      </c>
      <c r="H110" s="235"/>
      <c r="I110" s="234">
        <f>ROUND(E110*H110,2)</f>
        <v>0</v>
      </c>
      <c r="J110" s="235"/>
      <c r="K110" s="234">
        <f>ROUND(E110*J110,2)</f>
        <v>0</v>
      </c>
      <c r="L110" s="234">
        <v>21</v>
      </c>
      <c r="M110" s="234">
        <f>G110*(1+L110/100)</f>
        <v>0</v>
      </c>
      <c r="N110" s="234">
        <v>0</v>
      </c>
      <c r="O110" s="234">
        <f>ROUND(E110*N110,2)</f>
        <v>0</v>
      </c>
      <c r="P110" s="234">
        <v>0</v>
      </c>
      <c r="Q110" s="234">
        <f>ROUND(E110*P110,2)</f>
        <v>0</v>
      </c>
      <c r="R110" s="234"/>
      <c r="S110" s="234" t="s">
        <v>148</v>
      </c>
      <c r="T110" s="234" t="s">
        <v>105</v>
      </c>
      <c r="U110" s="234">
        <v>0</v>
      </c>
      <c r="V110" s="234">
        <f>ROUND(E110*U110,2)</f>
        <v>0</v>
      </c>
      <c r="W110" s="234"/>
      <c r="X110" s="234" t="s">
        <v>167</v>
      </c>
      <c r="Y110" s="215"/>
      <c r="Z110" s="215"/>
      <c r="AA110" s="215"/>
      <c r="AB110" s="215"/>
      <c r="AC110" s="215"/>
      <c r="AD110" s="215"/>
      <c r="AE110" s="215"/>
      <c r="AF110" s="215"/>
      <c r="AG110" s="215" t="s">
        <v>249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">
      <c r="A111" s="232"/>
      <c r="B111" s="233"/>
      <c r="C111" s="267" t="s">
        <v>250</v>
      </c>
      <c r="D111" s="254"/>
      <c r="E111" s="254"/>
      <c r="F111" s="254"/>
      <c r="G111" s="25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  <c r="X111" s="234"/>
      <c r="Y111" s="215"/>
      <c r="Z111" s="215"/>
      <c r="AA111" s="215"/>
      <c r="AB111" s="215"/>
      <c r="AC111" s="215"/>
      <c r="AD111" s="215"/>
      <c r="AE111" s="215"/>
      <c r="AF111" s="215"/>
      <c r="AG111" s="215" t="s">
        <v>135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ht="22.5" outlineLevel="1" x14ac:dyDescent="0.2">
      <c r="A112" s="232"/>
      <c r="B112" s="233"/>
      <c r="C112" s="268" t="s">
        <v>251</v>
      </c>
      <c r="D112" s="256"/>
      <c r="E112" s="256"/>
      <c r="F112" s="256"/>
      <c r="G112" s="256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4"/>
      <c r="Y112" s="215"/>
      <c r="Z112" s="215"/>
      <c r="AA112" s="215"/>
      <c r="AB112" s="215"/>
      <c r="AC112" s="215"/>
      <c r="AD112" s="215"/>
      <c r="AE112" s="215"/>
      <c r="AF112" s="215"/>
      <c r="AG112" s="215" t="s">
        <v>135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55" t="str">
        <f>C112</f>
        <v>Vyhotovení protokolu o vytyčení stavby se seznamem souřadnic vytyčených bodů a jejich polohopisnými (S-JTSK) a výškopisnými (Bpv) hodnotami.</v>
      </c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">
      <c r="A113" s="248">
        <v>39</v>
      </c>
      <c r="B113" s="249" t="s">
        <v>252</v>
      </c>
      <c r="C113" s="265" t="s">
        <v>253</v>
      </c>
      <c r="D113" s="250" t="s">
        <v>248</v>
      </c>
      <c r="E113" s="251">
        <v>1</v>
      </c>
      <c r="F113" s="252"/>
      <c r="G113" s="253">
        <f>ROUND(E113*F113,2)</f>
        <v>0</v>
      </c>
      <c r="H113" s="235"/>
      <c r="I113" s="234">
        <f>ROUND(E113*H113,2)</f>
        <v>0</v>
      </c>
      <c r="J113" s="235"/>
      <c r="K113" s="234">
        <f>ROUND(E113*J113,2)</f>
        <v>0</v>
      </c>
      <c r="L113" s="234">
        <v>21</v>
      </c>
      <c r="M113" s="234">
        <f>G113*(1+L113/100)</f>
        <v>0</v>
      </c>
      <c r="N113" s="234">
        <v>0</v>
      </c>
      <c r="O113" s="234">
        <f>ROUND(E113*N113,2)</f>
        <v>0</v>
      </c>
      <c r="P113" s="234">
        <v>0</v>
      </c>
      <c r="Q113" s="234">
        <f>ROUND(E113*P113,2)</f>
        <v>0</v>
      </c>
      <c r="R113" s="234"/>
      <c r="S113" s="234" t="s">
        <v>148</v>
      </c>
      <c r="T113" s="234" t="s">
        <v>105</v>
      </c>
      <c r="U113" s="234">
        <v>0</v>
      </c>
      <c r="V113" s="234">
        <f>ROUND(E113*U113,2)</f>
        <v>0</v>
      </c>
      <c r="W113" s="234"/>
      <c r="X113" s="234" t="s">
        <v>167</v>
      </c>
      <c r="Y113" s="215"/>
      <c r="Z113" s="215"/>
      <c r="AA113" s="215"/>
      <c r="AB113" s="215"/>
      <c r="AC113" s="215"/>
      <c r="AD113" s="215"/>
      <c r="AE113" s="215"/>
      <c r="AF113" s="215"/>
      <c r="AG113" s="215" t="s">
        <v>249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32"/>
      <c r="B114" s="233"/>
      <c r="C114" s="267" t="s">
        <v>254</v>
      </c>
      <c r="D114" s="254"/>
      <c r="E114" s="254"/>
      <c r="F114" s="254"/>
      <c r="G114" s="25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4"/>
      <c r="Y114" s="215"/>
      <c r="Z114" s="215"/>
      <c r="AA114" s="215"/>
      <c r="AB114" s="215"/>
      <c r="AC114" s="215"/>
      <c r="AD114" s="215"/>
      <c r="AE114" s="215"/>
      <c r="AF114" s="215"/>
      <c r="AG114" s="215" t="s">
        <v>135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">
      <c r="A115" s="248">
        <v>40</v>
      </c>
      <c r="B115" s="249" t="s">
        <v>255</v>
      </c>
      <c r="C115" s="265" t="s">
        <v>256</v>
      </c>
      <c r="D115" s="250" t="s">
        <v>248</v>
      </c>
      <c r="E115" s="251">
        <v>1</v>
      </c>
      <c r="F115" s="252"/>
      <c r="G115" s="253">
        <f>ROUND(E115*F115,2)</f>
        <v>0</v>
      </c>
      <c r="H115" s="235"/>
      <c r="I115" s="234">
        <f>ROUND(E115*H115,2)</f>
        <v>0</v>
      </c>
      <c r="J115" s="235"/>
      <c r="K115" s="234">
        <f>ROUND(E115*J115,2)</f>
        <v>0</v>
      </c>
      <c r="L115" s="234">
        <v>21</v>
      </c>
      <c r="M115" s="234">
        <f>G115*(1+L115/100)</f>
        <v>0</v>
      </c>
      <c r="N115" s="234">
        <v>0</v>
      </c>
      <c r="O115" s="234">
        <f>ROUND(E115*N115,2)</f>
        <v>0</v>
      </c>
      <c r="P115" s="234">
        <v>0</v>
      </c>
      <c r="Q115" s="234">
        <f>ROUND(E115*P115,2)</f>
        <v>0</v>
      </c>
      <c r="R115" s="234"/>
      <c r="S115" s="234" t="s">
        <v>104</v>
      </c>
      <c r="T115" s="234" t="s">
        <v>105</v>
      </c>
      <c r="U115" s="234">
        <v>0</v>
      </c>
      <c r="V115" s="234">
        <f>ROUND(E115*U115,2)</f>
        <v>0</v>
      </c>
      <c r="W115" s="234"/>
      <c r="X115" s="234" t="s">
        <v>257</v>
      </c>
      <c r="Y115" s="215"/>
      <c r="Z115" s="215"/>
      <c r="AA115" s="215"/>
      <c r="AB115" s="215"/>
      <c r="AC115" s="215"/>
      <c r="AD115" s="215"/>
      <c r="AE115" s="215"/>
      <c r="AF115" s="215"/>
      <c r="AG115" s="215" t="s">
        <v>258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ht="22.5" outlineLevel="1" x14ac:dyDescent="0.2">
      <c r="A116" s="232"/>
      <c r="B116" s="233"/>
      <c r="C116" s="267" t="s">
        <v>259</v>
      </c>
      <c r="D116" s="254"/>
      <c r="E116" s="254"/>
      <c r="F116" s="254"/>
      <c r="G116" s="25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  <c r="X116" s="234"/>
      <c r="Y116" s="215"/>
      <c r="Z116" s="215"/>
      <c r="AA116" s="215"/>
      <c r="AB116" s="215"/>
      <c r="AC116" s="215"/>
      <c r="AD116" s="215"/>
      <c r="AE116" s="215"/>
      <c r="AF116" s="215"/>
      <c r="AG116" s="215" t="s">
        <v>135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55" t="str">
        <f>C116</f>
        <v>Zaměření a vytýčení stávajících inženýrských sítí v místě stavby z hlediska jejich ochrany při provádění stavby.</v>
      </c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">
      <c r="A117" s="248">
        <v>41</v>
      </c>
      <c r="B117" s="249" t="s">
        <v>260</v>
      </c>
      <c r="C117" s="265" t="s">
        <v>261</v>
      </c>
      <c r="D117" s="250" t="s">
        <v>248</v>
      </c>
      <c r="E117" s="251">
        <v>1</v>
      </c>
      <c r="F117" s="252"/>
      <c r="G117" s="253">
        <f>ROUND(E117*F117,2)</f>
        <v>0</v>
      </c>
      <c r="H117" s="235"/>
      <c r="I117" s="234">
        <f>ROUND(E117*H117,2)</f>
        <v>0</v>
      </c>
      <c r="J117" s="235"/>
      <c r="K117" s="234">
        <f>ROUND(E117*J117,2)</f>
        <v>0</v>
      </c>
      <c r="L117" s="234">
        <v>21</v>
      </c>
      <c r="M117" s="234">
        <f>G117*(1+L117/100)</f>
        <v>0</v>
      </c>
      <c r="N117" s="234">
        <v>0</v>
      </c>
      <c r="O117" s="234">
        <f>ROUND(E117*N117,2)</f>
        <v>0</v>
      </c>
      <c r="P117" s="234">
        <v>0</v>
      </c>
      <c r="Q117" s="234">
        <f>ROUND(E117*P117,2)</f>
        <v>0</v>
      </c>
      <c r="R117" s="234"/>
      <c r="S117" s="234" t="s">
        <v>104</v>
      </c>
      <c r="T117" s="234" t="s">
        <v>105</v>
      </c>
      <c r="U117" s="234">
        <v>0</v>
      </c>
      <c r="V117" s="234">
        <f>ROUND(E117*U117,2)</f>
        <v>0</v>
      </c>
      <c r="W117" s="234"/>
      <c r="X117" s="234" t="s">
        <v>257</v>
      </c>
      <c r="Y117" s="215"/>
      <c r="Z117" s="215"/>
      <c r="AA117" s="215"/>
      <c r="AB117" s="215"/>
      <c r="AC117" s="215"/>
      <c r="AD117" s="215"/>
      <c r="AE117" s="215"/>
      <c r="AF117" s="215"/>
      <c r="AG117" s="215" t="s">
        <v>258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32"/>
      <c r="B118" s="233"/>
      <c r="C118" s="267" t="s">
        <v>262</v>
      </c>
      <c r="D118" s="254"/>
      <c r="E118" s="254"/>
      <c r="F118" s="254"/>
      <c r="G118" s="25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4"/>
      <c r="Y118" s="215"/>
      <c r="Z118" s="215"/>
      <c r="AA118" s="215"/>
      <c r="AB118" s="215"/>
      <c r="AC118" s="215"/>
      <c r="AD118" s="215"/>
      <c r="AE118" s="215"/>
      <c r="AF118" s="215"/>
      <c r="AG118" s="215" t="s">
        <v>135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48">
        <v>42</v>
      </c>
      <c r="B119" s="249" t="s">
        <v>263</v>
      </c>
      <c r="C119" s="265" t="s">
        <v>264</v>
      </c>
      <c r="D119" s="250" t="s">
        <v>248</v>
      </c>
      <c r="E119" s="251">
        <v>1</v>
      </c>
      <c r="F119" s="252"/>
      <c r="G119" s="253">
        <f>ROUND(E119*F119,2)</f>
        <v>0</v>
      </c>
      <c r="H119" s="235"/>
      <c r="I119" s="234">
        <f>ROUND(E119*H119,2)</f>
        <v>0</v>
      </c>
      <c r="J119" s="235"/>
      <c r="K119" s="234">
        <f>ROUND(E119*J119,2)</f>
        <v>0</v>
      </c>
      <c r="L119" s="234">
        <v>21</v>
      </c>
      <c r="M119" s="234">
        <f>G119*(1+L119/100)</f>
        <v>0</v>
      </c>
      <c r="N119" s="234">
        <v>0</v>
      </c>
      <c r="O119" s="234">
        <f>ROUND(E119*N119,2)</f>
        <v>0</v>
      </c>
      <c r="P119" s="234">
        <v>0</v>
      </c>
      <c r="Q119" s="234">
        <f>ROUND(E119*P119,2)</f>
        <v>0</v>
      </c>
      <c r="R119" s="234"/>
      <c r="S119" s="234" t="s">
        <v>104</v>
      </c>
      <c r="T119" s="234" t="s">
        <v>105</v>
      </c>
      <c r="U119" s="234">
        <v>0</v>
      </c>
      <c r="V119" s="234">
        <f>ROUND(E119*U119,2)</f>
        <v>0</v>
      </c>
      <c r="W119" s="234"/>
      <c r="X119" s="234" t="s">
        <v>257</v>
      </c>
      <c r="Y119" s="215"/>
      <c r="Z119" s="215"/>
      <c r="AA119" s="215"/>
      <c r="AB119" s="215"/>
      <c r="AC119" s="215"/>
      <c r="AD119" s="215"/>
      <c r="AE119" s="215"/>
      <c r="AF119" s="215"/>
      <c r="AG119" s="215" t="s">
        <v>258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ht="33.75" outlineLevel="1" x14ac:dyDescent="0.2">
      <c r="A120" s="232"/>
      <c r="B120" s="233"/>
      <c r="C120" s="267" t="s">
        <v>265</v>
      </c>
      <c r="D120" s="254"/>
      <c r="E120" s="254"/>
      <c r="F120" s="254"/>
      <c r="G120" s="25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4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135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55" t="str">
        <f>C120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">
      <c r="A121" s="248">
        <v>43</v>
      </c>
      <c r="B121" s="249" t="s">
        <v>266</v>
      </c>
      <c r="C121" s="265" t="s">
        <v>267</v>
      </c>
      <c r="D121" s="250" t="s">
        <v>248</v>
      </c>
      <c r="E121" s="251">
        <v>1</v>
      </c>
      <c r="F121" s="252"/>
      <c r="G121" s="253">
        <f>ROUND(E121*F121,2)</f>
        <v>0</v>
      </c>
      <c r="H121" s="235"/>
      <c r="I121" s="234">
        <f>ROUND(E121*H121,2)</f>
        <v>0</v>
      </c>
      <c r="J121" s="235"/>
      <c r="K121" s="234">
        <f>ROUND(E121*J121,2)</f>
        <v>0</v>
      </c>
      <c r="L121" s="234">
        <v>21</v>
      </c>
      <c r="M121" s="234">
        <f>G121*(1+L121/100)</f>
        <v>0</v>
      </c>
      <c r="N121" s="234">
        <v>0</v>
      </c>
      <c r="O121" s="234">
        <f>ROUND(E121*N121,2)</f>
        <v>0</v>
      </c>
      <c r="P121" s="234">
        <v>0</v>
      </c>
      <c r="Q121" s="234">
        <f>ROUND(E121*P121,2)</f>
        <v>0</v>
      </c>
      <c r="R121" s="234"/>
      <c r="S121" s="234" t="s">
        <v>104</v>
      </c>
      <c r="T121" s="234" t="s">
        <v>105</v>
      </c>
      <c r="U121" s="234">
        <v>0</v>
      </c>
      <c r="V121" s="234">
        <f>ROUND(E121*U121,2)</f>
        <v>0</v>
      </c>
      <c r="W121" s="234"/>
      <c r="X121" s="234" t="s">
        <v>257</v>
      </c>
      <c r="Y121" s="215"/>
      <c r="Z121" s="215"/>
      <c r="AA121" s="215"/>
      <c r="AB121" s="215"/>
      <c r="AC121" s="215"/>
      <c r="AD121" s="215"/>
      <c r="AE121" s="215"/>
      <c r="AF121" s="215"/>
      <c r="AG121" s="215" t="s">
        <v>258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ht="22.5" outlineLevel="1" x14ac:dyDescent="0.2">
      <c r="A122" s="232"/>
      <c r="B122" s="233"/>
      <c r="C122" s="267" t="s">
        <v>268</v>
      </c>
      <c r="D122" s="254"/>
      <c r="E122" s="254"/>
      <c r="F122" s="254"/>
      <c r="G122" s="25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15"/>
      <c r="Z122" s="215"/>
      <c r="AA122" s="215"/>
      <c r="AB122" s="215"/>
      <c r="AC122" s="215"/>
      <c r="AD122" s="215"/>
      <c r="AE122" s="215"/>
      <c r="AF122" s="215"/>
      <c r="AG122" s="215" t="s">
        <v>135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55" t="str">
        <f>C122</f>
        <v>Náklady zhotovitele, související s prováděním zkoušek a revizí předepsaných technickými normami nebo objednatelem a které jsou pro provedení díla nezbytné.</v>
      </c>
      <c r="BB122" s="215"/>
      <c r="BC122" s="215"/>
      <c r="BD122" s="215"/>
      <c r="BE122" s="215"/>
      <c r="BF122" s="215"/>
      <c r="BG122" s="215"/>
      <c r="BH122" s="215"/>
    </row>
    <row r="123" spans="1:60" x14ac:dyDescent="0.2">
      <c r="A123" s="242" t="s">
        <v>99</v>
      </c>
      <c r="B123" s="243" t="s">
        <v>73</v>
      </c>
      <c r="C123" s="264" t="s">
        <v>30</v>
      </c>
      <c r="D123" s="244"/>
      <c r="E123" s="245"/>
      <c r="F123" s="246"/>
      <c r="G123" s="247">
        <f>SUMIF(AG124:AG130,"&lt;&gt;NOR",G124:G130)</f>
        <v>0</v>
      </c>
      <c r="H123" s="241"/>
      <c r="I123" s="241">
        <f>SUM(I124:I130)</f>
        <v>0</v>
      </c>
      <c r="J123" s="241"/>
      <c r="K123" s="241">
        <f>SUM(K124:K130)</f>
        <v>0</v>
      </c>
      <c r="L123" s="241"/>
      <c r="M123" s="241">
        <f>SUM(M124:M130)</f>
        <v>0</v>
      </c>
      <c r="N123" s="241"/>
      <c r="O123" s="241">
        <f>SUM(O124:O130)</f>
        <v>0</v>
      </c>
      <c r="P123" s="241"/>
      <c r="Q123" s="241">
        <f>SUM(Q124:Q130)</f>
        <v>0</v>
      </c>
      <c r="R123" s="241"/>
      <c r="S123" s="241"/>
      <c r="T123" s="241"/>
      <c r="U123" s="241"/>
      <c r="V123" s="241">
        <f>SUM(V124:V130)</f>
        <v>0</v>
      </c>
      <c r="W123" s="241"/>
      <c r="X123" s="241"/>
      <c r="AG123" t="s">
        <v>100</v>
      </c>
    </row>
    <row r="124" spans="1:60" outlineLevel="1" x14ac:dyDescent="0.2">
      <c r="A124" s="248">
        <v>44</v>
      </c>
      <c r="B124" s="249" t="s">
        <v>269</v>
      </c>
      <c r="C124" s="265" t="s">
        <v>270</v>
      </c>
      <c r="D124" s="250" t="s">
        <v>248</v>
      </c>
      <c r="E124" s="251">
        <v>1</v>
      </c>
      <c r="F124" s="252"/>
      <c r="G124" s="253">
        <f>ROUND(E124*F124,2)</f>
        <v>0</v>
      </c>
      <c r="H124" s="235"/>
      <c r="I124" s="234">
        <f>ROUND(E124*H124,2)</f>
        <v>0</v>
      </c>
      <c r="J124" s="235"/>
      <c r="K124" s="234">
        <f>ROUND(E124*J124,2)</f>
        <v>0</v>
      </c>
      <c r="L124" s="234">
        <v>21</v>
      </c>
      <c r="M124" s="234">
        <f>G124*(1+L124/100)</f>
        <v>0</v>
      </c>
      <c r="N124" s="234">
        <v>0</v>
      </c>
      <c r="O124" s="234">
        <f>ROUND(E124*N124,2)</f>
        <v>0</v>
      </c>
      <c r="P124" s="234">
        <v>0</v>
      </c>
      <c r="Q124" s="234">
        <f>ROUND(E124*P124,2)</f>
        <v>0</v>
      </c>
      <c r="R124" s="234"/>
      <c r="S124" s="234" t="s">
        <v>148</v>
      </c>
      <c r="T124" s="234" t="s">
        <v>105</v>
      </c>
      <c r="U124" s="234">
        <v>0</v>
      </c>
      <c r="V124" s="234">
        <f>ROUND(E124*U124,2)</f>
        <v>0</v>
      </c>
      <c r="W124" s="234"/>
      <c r="X124" s="234" t="s">
        <v>167</v>
      </c>
      <c r="Y124" s="215"/>
      <c r="Z124" s="215"/>
      <c r="AA124" s="215"/>
      <c r="AB124" s="215"/>
      <c r="AC124" s="215"/>
      <c r="AD124" s="215"/>
      <c r="AE124" s="215"/>
      <c r="AF124" s="215"/>
      <c r="AG124" s="215" t="s">
        <v>249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ht="45" outlineLevel="1" x14ac:dyDescent="0.2">
      <c r="A125" s="232"/>
      <c r="B125" s="233"/>
      <c r="C125" s="267" t="s">
        <v>271</v>
      </c>
      <c r="D125" s="254"/>
      <c r="E125" s="254"/>
      <c r="F125" s="254"/>
      <c r="G125" s="25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  <c r="X125" s="234"/>
      <c r="Y125" s="215"/>
      <c r="Z125" s="215"/>
      <c r="AA125" s="215"/>
      <c r="AB125" s="215"/>
      <c r="AC125" s="215"/>
      <c r="AD125" s="215"/>
      <c r="AE125" s="215"/>
      <c r="AF125" s="215"/>
      <c r="AG125" s="215" t="s">
        <v>135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55" t="str">
        <f>C125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">
      <c r="A126" s="248">
        <v>45</v>
      </c>
      <c r="B126" s="249" t="s">
        <v>272</v>
      </c>
      <c r="C126" s="265" t="s">
        <v>273</v>
      </c>
      <c r="D126" s="250" t="s">
        <v>248</v>
      </c>
      <c r="E126" s="251">
        <v>1</v>
      </c>
      <c r="F126" s="252"/>
      <c r="G126" s="253">
        <f>ROUND(E126*F126,2)</f>
        <v>0</v>
      </c>
      <c r="H126" s="235"/>
      <c r="I126" s="234">
        <f>ROUND(E126*H126,2)</f>
        <v>0</v>
      </c>
      <c r="J126" s="235"/>
      <c r="K126" s="234">
        <f>ROUND(E126*J126,2)</f>
        <v>0</v>
      </c>
      <c r="L126" s="234">
        <v>21</v>
      </c>
      <c r="M126" s="234">
        <f>G126*(1+L126/100)</f>
        <v>0</v>
      </c>
      <c r="N126" s="234">
        <v>0</v>
      </c>
      <c r="O126" s="234">
        <f>ROUND(E126*N126,2)</f>
        <v>0</v>
      </c>
      <c r="P126" s="234">
        <v>0</v>
      </c>
      <c r="Q126" s="234">
        <f>ROUND(E126*P126,2)</f>
        <v>0</v>
      </c>
      <c r="R126" s="234"/>
      <c r="S126" s="234" t="s">
        <v>104</v>
      </c>
      <c r="T126" s="234" t="s">
        <v>105</v>
      </c>
      <c r="U126" s="234">
        <v>0</v>
      </c>
      <c r="V126" s="234">
        <f>ROUND(E126*U126,2)</f>
        <v>0</v>
      </c>
      <c r="W126" s="234"/>
      <c r="X126" s="234" t="s">
        <v>257</v>
      </c>
      <c r="Y126" s="215"/>
      <c r="Z126" s="215"/>
      <c r="AA126" s="215"/>
      <c r="AB126" s="215"/>
      <c r="AC126" s="215"/>
      <c r="AD126" s="215"/>
      <c r="AE126" s="215"/>
      <c r="AF126" s="215"/>
      <c r="AG126" s="215" t="s">
        <v>258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ht="33.75" outlineLevel="1" x14ac:dyDescent="0.2">
      <c r="A127" s="232"/>
      <c r="B127" s="233"/>
      <c r="C127" s="267" t="s">
        <v>274</v>
      </c>
      <c r="D127" s="254"/>
      <c r="E127" s="254"/>
      <c r="F127" s="254"/>
      <c r="G127" s="25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15"/>
      <c r="Z127" s="215"/>
      <c r="AA127" s="215"/>
      <c r="AB127" s="215"/>
      <c r="AC127" s="215"/>
      <c r="AD127" s="215"/>
      <c r="AE127" s="215"/>
      <c r="AF127" s="215"/>
      <c r="AG127" s="215" t="s">
        <v>135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55" t="str">
        <f>C127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">
      <c r="A128" s="248">
        <v>46</v>
      </c>
      <c r="B128" s="249" t="s">
        <v>275</v>
      </c>
      <c r="C128" s="265" t="s">
        <v>276</v>
      </c>
      <c r="D128" s="250" t="s">
        <v>248</v>
      </c>
      <c r="E128" s="251">
        <v>1</v>
      </c>
      <c r="F128" s="252"/>
      <c r="G128" s="253">
        <f>ROUND(E128*F128,2)</f>
        <v>0</v>
      </c>
      <c r="H128" s="235"/>
      <c r="I128" s="234">
        <f>ROUND(E128*H128,2)</f>
        <v>0</v>
      </c>
      <c r="J128" s="235"/>
      <c r="K128" s="234">
        <f>ROUND(E128*J128,2)</f>
        <v>0</v>
      </c>
      <c r="L128" s="234">
        <v>21</v>
      </c>
      <c r="M128" s="234">
        <f>G128*(1+L128/100)</f>
        <v>0</v>
      </c>
      <c r="N128" s="234">
        <v>0</v>
      </c>
      <c r="O128" s="234">
        <f>ROUND(E128*N128,2)</f>
        <v>0</v>
      </c>
      <c r="P128" s="234">
        <v>0</v>
      </c>
      <c r="Q128" s="234">
        <f>ROUND(E128*P128,2)</f>
        <v>0</v>
      </c>
      <c r="R128" s="234"/>
      <c r="S128" s="234" t="s">
        <v>104</v>
      </c>
      <c r="T128" s="234" t="s">
        <v>105</v>
      </c>
      <c r="U128" s="234">
        <v>0</v>
      </c>
      <c r="V128" s="234">
        <f>ROUND(E128*U128,2)</f>
        <v>0</v>
      </c>
      <c r="W128" s="234"/>
      <c r="X128" s="234" t="s">
        <v>257</v>
      </c>
      <c r="Y128" s="215"/>
      <c r="Z128" s="215"/>
      <c r="AA128" s="215"/>
      <c r="AB128" s="215"/>
      <c r="AC128" s="215"/>
      <c r="AD128" s="215"/>
      <c r="AE128" s="215"/>
      <c r="AF128" s="215"/>
      <c r="AG128" s="215" t="s">
        <v>258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ht="33.75" outlineLevel="1" x14ac:dyDescent="0.2">
      <c r="A129" s="232"/>
      <c r="B129" s="233"/>
      <c r="C129" s="267" t="s">
        <v>277</v>
      </c>
      <c r="D129" s="254"/>
      <c r="E129" s="254"/>
      <c r="F129" s="254"/>
      <c r="G129" s="25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4"/>
      <c r="X129" s="234"/>
      <c r="Y129" s="215"/>
      <c r="Z129" s="215"/>
      <c r="AA129" s="215"/>
      <c r="AB129" s="215"/>
      <c r="AC129" s="215"/>
      <c r="AD129" s="215"/>
      <c r="AE129" s="215"/>
      <c r="AF129" s="215"/>
      <c r="AG129" s="215" t="s">
        <v>135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55" t="str">
        <f>C129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29" s="215"/>
      <c r="BC129" s="215"/>
      <c r="BD129" s="215"/>
      <c r="BE129" s="215"/>
      <c r="BF129" s="215"/>
      <c r="BG129" s="215"/>
      <c r="BH129" s="215"/>
    </row>
    <row r="130" spans="1:60" outlineLevel="1" x14ac:dyDescent="0.2">
      <c r="A130" s="248">
        <v>47</v>
      </c>
      <c r="B130" s="249" t="s">
        <v>278</v>
      </c>
      <c r="C130" s="265" t="s">
        <v>279</v>
      </c>
      <c r="D130" s="250" t="s">
        <v>248</v>
      </c>
      <c r="E130" s="251">
        <v>1</v>
      </c>
      <c r="F130" s="252"/>
      <c r="G130" s="253">
        <f>ROUND(E130*F130,2)</f>
        <v>0</v>
      </c>
      <c r="H130" s="235"/>
      <c r="I130" s="234">
        <f>ROUND(E130*H130,2)</f>
        <v>0</v>
      </c>
      <c r="J130" s="235"/>
      <c r="K130" s="234">
        <f>ROUND(E130*J130,2)</f>
        <v>0</v>
      </c>
      <c r="L130" s="234">
        <v>21</v>
      </c>
      <c r="M130" s="234">
        <f>G130*(1+L130/100)</f>
        <v>0</v>
      </c>
      <c r="N130" s="234">
        <v>0</v>
      </c>
      <c r="O130" s="234">
        <f>ROUND(E130*N130,2)</f>
        <v>0</v>
      </c>
      <c r="P130" s="234">
        <v>0</v>
      </c>
      <c r="Q130" s="234">
        <f>ROUND(E130*P130,2)</f>
        <v>0</v>
      </c>
      <c r="R130" s="234"/>
      <c r="S130" s="234" t="s">
        <v>104</v>
      </c>
      <c r="T130" s="234" t="s">
        <v>105</v>
      </c>
      <c r="U130" s="234">
        <v>0</v>
      </c>
      <c r="V130" s="234">
        <f>ROUND(E130*U130,2)</f>
        <v>0</v>
      </c>
      <c r="W130" s="234"/>
      <c r="X130" s="234" t="s">
        <v>257</v>
      </c>
      <c r="Y130" s="215"/>
      <c r="Z130" s="215"/>
      <c r="AA130" s="215"/>
      <c r="AB130" s="215"/>
      <c r="AC130" s="215"/>
      <c r="AD130" s="215"/>
      <c r="AE130" s="215"/>
      <c r="AF130" s="215"/>
      <c r="AG130" s="215" t="s">
        <v>258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x14ac:dyDescent="0.2">
      <c r="A131" s="3"/>
      <c r="B131" s="4"/>
      <c r="C131" s="271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AE131">
        <v>15</v>
      </c>
      <c r="AF131">
        <v>21</v>
      </c>
      <c r="AG131" t="s">
        <v>86</v>
      </c>
    </row>
    <row r="132" spans="1:60" x14ac:dyDescent="0.2">
      <c r="A132" s="218"/>
      <c r="B132" s="219" t="s">
        <v>31</v>
      </c>
      <c r="C132" s="272"/>
      <c r="D132" s="220"/>
      <c r="E132" s="221"/>
      <c r="F132" s="221"/>
      <c r="G132" s="263">
        <f>G8+G53+G63+G81+G84+G91+G93+G96+G109+G123</f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AE132">
        <f>SUMIF(L7:L130,AE131,G7:G130)</f>
        <v>0</v>
      </c>
      <c r="AF132">
        <f>SUMIF(L7:L130,AF131,G7:G130)</f>
        <v>0</v>
      </c>
      <c r="AG132" t="s">
        <v>280</v>
      </c>
    </row>
    <row r="133" spans="1:60" x14ac:dyDescent="0.2">
      <c r="A133" s="3"/>
      <c r="B133" s="4"/>
      <c r="C133" s="271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60" x14ac:dyDescent="0.2">
      <c r="A134" s="3"/>
      <c r="B134" s="4"/>
      <c r="C134" s="271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60" x14ac:dyDescent="0.2">
      <c r="A135" s="222" t="s">
        <v>281</v>
      </c>
      <c r="B135" s="222"/>
      <c r="C135" s="27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60" x14ac:dyDescent="0.2">
      <c r="A136" s="223"/>
      <c r="B136" s="224"/>
      <c r="C136" s="274"/>
      <c r="D136" s="224"/>
      <c r="E136" s="224"/>
      <c r="F136" s="224"/>
      <c r="G136" s="22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G136" t="s">
        <v>282</v>
      </c>
    </row>
    <row r="137" spans="1:60" x14ac:dyDescent="0.2">
      <c r="A137" s="226"/>
      <c r="B137" s="227"/>
      <c r="C137" s="275"/>
      <c r="D137" s="227"/>
      <c r="E137" s="227"/>
      <c r="F137" s="227"/>
      <c r="G137" s="228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60" x14ac:dyDescent="0.2">
      <c r="A138" s="226"/>
      <c r="B138" s="227"/>
      <c r="C138" s="275"/>
      <c r="D138" s="227"/>
      <c r="E138" s="227"/>
      <c r="F138" s="227"/>
      <c r="G138" s="228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60" x14ac:dyDescent="0.2">
      <c r="A139" s="226"/>
      <c r="B139" s="227"/>
      <c r="C139" s="275"/>
      <c r="D139" s="227"/>
      <c r="E139" s="227"/>
      <c r="F139" s="227"/>
      <c r="G139" s="228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60" x14ac:dyDescent="0.2">
      <c r="A140" s="229"/>
      <c r="B140" s="230"/>
      <c r="C140" s="276"/>
      <c r="D140" s="230"/>
      <c r="E140" s="230"/>
      <c r="F140" s="230"/>
      <c r="G140" s="23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60" x14ac:dyDescent="0.2">
      <c r="A141" s="3"/>
      <c r="B141" s="4"/>
      <c r="C141" s="271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60" x14ac:dyDescent="0.2">
      <c r="C142" s="277"/>
      <c r="D142" s="10"/>
      <c r="AG142" t="s">
        <v>283</v>
      </c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2">
    <mergeCell ref="C122:G122"/>
    <mergeCell ref="C125:G125"/>
    <mergeCell ref="C127:G127"/>
    <mergeCell ref="C129:G129"/>
    <mergeCell ref="C111:G111"/>
    <mergeCell ref="C112:G112"/>
    <mergeCell ref="C114:G114"/>
    <mergeCell ref="C116:G116"/>
    <mergeCell ref="C118:G118"/>
    <mergeCell ref="C120:G120"/>
    <mergeCell ref="C86:G86"/>
    <mergeCell ref="C87:G87"/>
    <mergeCell ref="C89:G89"/>
    <mergeCell ref="C100:G100"/>
    <mergeCell ref="C106:G106"/>
    <mergeCell ref="C107:G107"/>
    <mergeCell ref="C42:G42"/>
    <mergeCell ref="C45:G45"/>
    <mergeCell ref="C46:G46"/>
    <mergeCell ref="C48:G48"/>
    <mergeCell ref="C51:G51"/>
    <mergeCell ref="C61:G61"/>
    <mergeCell ref="A1:G1"/>
    <mergeCell ref="C2:G2"/>
    <mergeCell ref="C3:G3"/>
    <mergeCell ref="C4:G4"/>
    <mergeCell ref="A135:C135"/>
    <mergeCell ref="A136:G140"/>
    <mergeCell ref="C27:G27"/>
    <mergeCell ref="C32:G32"/>
    <mergeCell ref="C34:G34"/>
    <mergeCell ref="C39:G39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SO-01 01-01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'SO-01 01-01 Pol'!Názvy_tisku</vt:lpstr>
      <vt:lpstr>oadresa</vt:lpstr>
      <vt:lpstr>Stavba!Objednatel</vt:lpstr>
      <vt:lpstr>Stavba!Objekt</vt:lpstr>
      <vt:lpstr>'SO-01 01-01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2021-09-29T12:29:53Z</dcterms:modified>
</cp:coreProperties>
</file>