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ADKA\Výběrová řízení\rok 2021\podklady\KOMENSKÉHO 370\"/>
    </mc:Choice>
  </mc:AlternateContent>
  <bookViews>
    <workbookView xWindow="-120" yWindow="-120" windowWidth="29040" windowHeight="15840" activeTab="2"/>
  </bookViews>
  <sheets>
    <sheet name="Stavba" sheetId="1" r:id="rId1"/>
    <sheet name="VzorPolozky" sheetId="10" state="hidden" r:id="rId2"/>
    <sheet name="1 1 Pol" sheetId="11" r:id="rId3"/>
    <sheet name="1 2 Pol" sheetId="12" r:id="rId4"/>
  </sheets>
  <externalReferences>
    <externalReference r:id="rId5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'1 1 Pol'!$2:$6</definedName>
    <definedName name="_xlnm.Print_Titles" localSheetId="3">'1 2 Pol'!$2:$6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 1 Pol'!$A$1:$T$652</definedName>
    <definedName name="_xlnm.Print_Area" localSheetId="3">'1 2 Pol'!$A$1:$T$74</definedName>
    <definedName name="_xlnm.Print_Area" localSheetId="0">Stavba!$A$1:$J$78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2" l="1"/>
  <c r="M8" i="12" s="1"/>
  <c r="I8" i="12"/>
  <c r="I7" i="12" s="1"/>
  <c r="K8" i="12"/>
  <c r="O8" i="12"/>
  <c r="O7" i="12" s="1"/>
  <c r="Q8" i="12"/>
  <c r="G10" i="12"/>
  <c r="M10" i="12" s="1"/>
  <c r="I10" i="12"/>
  <c r="K10" i="12"/>
  <c r="O10" i="12"/>
  <c r="Q10" i="12"/>
  <c r="G13" i="12"/>
  <c r="I13" i="12"/>
  <c r="K13" i="12"/>
  <c r="O13" i="12"/>
  <c r="Q13" i="12"/>
  <c r="G16" i="12"/>
  <c r="M16" i="12" s="1"/>
  <c r="I16" i="12"/>
  <c r="K16" i="12"/>
  <c r="O16" i="12"/>
  <c r="Q16" i="12"/>
  <c r="G18" i="12"/>
  <c r="M18" i="12" s="1"/>
  <c r="I18" i="12"/>
  <c r="K18" i="12"/>
  <c r="O18" i="12"/>
  <c r="Q18" i="12"/>
  <c r="G21" i="12"/>
  <c r="M21" i="12" s="1"/>
  <c r="I21" i="12"/>
  <c r="K21" i="12"/>
  <c r="O21" i="12"/>
  <c r="Q21" i="12"/>
  <c r="G22" i="12"/>
  <c r="M22" i="12" s="1"/>
  <c r="I22" i="12"/>
  <c r="K22" i="12"/>
  <c r="O22" i="12"/>
  <c r="Q22" i="12"/>
  <c r="G23" i="12"/>
  <c r="M23" i="12" s="1"/>
  <c r="I23" i="12"/>
  <c r="K23" i="12"/>
  <c r="O23" i="12"/>
  <c r="Q23" i="12"/>
  <c r="G24" i="12"/>
  <c r="M24" i="12" s="1"/>
  <c r="I24" i="12"/>
  <c r="K24" i="12"/>
  <c r="O24" i="12"/>
  <c r="Q24" i="12"/>
  <c r="G27" i="12"/>
  <c r="M27" i="12" s="1"/>
  <c r="I27" i="12"/>
  <c r="K27" i="12"/>
  <c r="O27" i="12"/>
  <c r="Q27" i="12"/>
  <c r="G29" i="12"/>
  <c r="M29" i="12" s="1"/>
  <c r="I29" i="12"/>
  <c r="K29" i="12"/>
  <c r="O29" i="12"/>
  <c r="Q29" i="12"/>
  <c r="G30" i="12"/>
  <c r="M30" i="12" s="1"/>
  <c r="I30" i="12"/>
  <c r="K30" i="12"/>
  <c r="O30" i="12"/>
  <c r="Q30" i="12"/>
  <c r="G32" i="12"/>
  <c r="I32" i="12"/>
  <c r="K32" i="12"/>
  <c r="O32" i="12"/>
  <c r="Q32" i="12"/>
  <c r="G33" i="12"/>
  <c r="M33" i="12" s="1"/>
  <c r="I33" i="12"/>
  <c r="K33" i="12"/>
  <c r="O33" i="12"/>
  <c r="Q33" i="12"/>
  <c r="G36" i="12"/>
  <c r="M36" i="12" s="1"/>
  <c r="I36" i="12"/>
  <c r="K36" i="12"/>
  <c r="O36" i="12"/>
  <c r="Q36" i="12"/>
  <c r="G37" i="12"/>
  <c r="M37" i="12" s="1"/>
  <c r="I37" i="12"/>
  <c r="K37" i="12"/>
  <c r="O37" i="12"/>
  <c r="Q37" i="12"/>
  <c r="G38" i="12"/>
  <c r="M38" i="12" s="1"/>
  <c r="I38" i="12"/>
  <c r="K38" i="12"/>
  <c r="O38" i="12"/>
  <c r="Q38" i="12"/>
  <c r="G39" i="12"/>
  <c r="M39" i="12" s="1"/>
  <c r="I39" i="12"/>
  <c r="K39" i="12"/>
  <c r="O39" i="12"/>
  <c r="Q39" i="12"/>
  <c r="G40" i="12"/>
  <c r="M40" i="12" s="1"/>
  <c r="I40" i="12"/>
  <c r="K40" i="12"/>
  <c r="O40" i="12"/>
  <c r="Q40" i="12"/>
  <c r="G42" i="12"/>
  <c r="M42" i="12" s="1"/>
  <c r="I42" i="12"/>
  <c r="K42" i="12"/>
  <c r="O42" i="12"/>
  <c r="Q42" i="12"/>
  <c r="G43" i="12"/>
  <c r="M43" i="12" s="1"/>
  <c r="I43" i="12"/>
  <c r="K43" i="12"/>
  <c r="O43" i="12"/>
  <c r="Q43" i="12"/>
  <c r="G49" i="12"/>
  <c r="M49" i="12" s="1"/>
  <c r="I49" i="12"/>
  <c r="K49" i="12"/>
  <c r="O49" i="12"/>
  <c r="Q49" i="12"/>
  <c r="G50" i="12"/>
  <c r="M50" i="12" s="1"/>
  <c r="I50" i="12"/>
  <c r="K50" i="12"/>
  <c r="O50" i="12"/>
  <c r="Q50" i="12"/>
  <c r="G52" i="12"/>
  <c r="M52" i="12" s="1"/>
  <c r="I52" i="12"/>
  <c r="K52" i="12"/>
  <c r="O52" i="12"/>
  <c r="Q52" i="12"/>
  <c r="G53" i="12"/>
  <c r="M53" i="12" s="1"/>
  <c r="I53" i="12"/>
  <c r="K53" i="12"/>
  <c r="O53" i="12"/>
  <c r="Q53" i="12"/>
  <c r="G54" i="12"/>
  <c r="M54" i="12" s="1"/>
  <c r="I54" i="12"/>
  <c r="K54" i="12"/>
  <c r="O54" i="12"/>
  <c r="Q54" i="12"/>
  <c r="G55" i="12"/>
  <c r="M55" i="12" s="1"/>
  <c r="I55" i="12"/>
  <c r="K55" i="12"/>
  <c r="O55" i="12"/>
  <c r="Q55" i="12"/>
  <c r="G56" i="12"/>
  <c r="M56" i="12" s="1"/>
  <c r="I56" i="12"/>
  <c r="K56" i="12"/>
  <c r="O56" i="12"/>
  <c r="Q56" i="12"/>
  <c r="G57" i="12"/>
  <c r="M57" i="12" s="1"/>
  <c r="I57" i="12"/>
  <c r="K57" i="12"/>
  <c r="O57" i="12"/>
  <c r="Q57" i="12"/>
  <c r="G58" i="12"/>
  <c r="M58" i="12" s="1"/>
  <c r="I58" i="12"/>
  <c r="K58" i="12"/>
  <c r="O58" i="12"/>
  <c r="Q58" i="12"/>
  <c r="G59" i="12"/>
  <c r="M59" i="12" s="1"/>
  <c r="I59" i="12"/>
  <c r="K59" i="12"/>
  <c r="O59" i="12"/>
  <c r="Q59" i="12"/>
  <c r="G60" i="12"/>
  <c r="M60" i="12" s="1"/>
  <c r="I60" i="12"/>
  <c r="K60" i="12"/>
  <c r="O60" i="12"/>
  <c r="Q60" i="12"/>
  <c r="G61" i="12"/>
  <c r="M61" i="12" s="1"/>
  <c r="I61" i="12"/>
  <c r="K61" i="12"/>
  <c r="O61" i="12"/>
  <c r="Q61" i="12"/>
  <c r="G62" i="12"/>
  <c r="M62" i="12" s="1"/>
  <c r="I62" i="12"/>
  <c r="K62" i="12"/>
  <c r="O62" i="12"/>
  <c r="Q62" i="12"/>
  <c r="G63" i="12"/>
  <c r="M63" i="12" s="1"/>
  <c r="I63" i="12"/>
  <c r="K63" i="12"/>
  <c r="O63" i="12"/>
  <c r="Q63" i="12"/>
  <c r="G64" i="12"/>
  <c r="M64" i="12" s="1"/>
  <c r="I64" i="12"/>
  <c r="K64" i="12"/>
  <c r="O64" i="12"/>
  <c r="Q64" i="12"/>
  <c r="G65" i="12"/>
  <c r="M65" i="12" s="1"/>
  <c r="I65" i="12"/>
  <c r="K65" i="12"/>
  <c r="O65" i="12"/>
  <c r="Q65" i="12"/>
  <c r="G66" i="12"/>
  <c r="M66" i="12" s="1"/>
  <c r="I66" i="12"/>
  <c r="K66" i="12"/>
  <c r="O66" i="12"/>
  <c r="Q66" i="12"/>
  <c r="G67" i="12"/>
  <c r="M67" i="12" s="1"/>
  <c r="I67" i="12"/>
  <c r="K67" i="12"/>
  <c r="O67" i="12"/>
  <c r="Q67" i="12"/>
  <c r="G68" i="12"/>
  <c r="M68" i="12" s="1"/>
  <c r="I68" i="12"/>
  <c r="K68" i="12"/>
  <c r="O68" i="12"/>
  <c r="Q68" i="12"/>
  <c r="G70" i="12"/>
  <c r="I70" i="12"/>
  <c r="K70" i="12"/>
  <c r="O70" i="12"/>
  <c r="Q70" i="12"/>
  <c r="G71" i="12"/>
  <c r="M71" i="12" s="1"/>
  <c r="I71" i="12"/>
  <c r="K71" i="12"/>
  <c r="O71" i="12"/>
  <c r="Q71" i="12"/>
  <c r="G73" i="12"/>
  <c r="M73" i="12" s="1"/>
  <c r="I73" i="12"/>
  <c r="K73" i="12"/>
  <c r="O73" i="12"/>
  <c r="Q73" i="12"/>
  <c r="G74" i="12"/>
  <c r="M74" i="12" s="1"/>
  <c r="I74" i="12"/>
  <c r="K74" i="12"/>
  <c r="O74" i="12"/>
  <c r="Q74" i="12"/>
  <c r="G8" i="11"/>
  <c r="I8" i="11"/>
  <c r="K8" i="11"/>
  <c r="O8" i="11"/>
  <c r="Q8" i="11"/>
  <c r="G12" i="11"/>
  <c r="M12" i="11" s="1"/>
  <c r="I12" i="11"/>
  <c r="K12" i="11"/>
  <c r="O12" i="11"/>
  <c r="Q12" i="11"/>
  <c r="G13" i="11"/>
  <c r="M13" i="11" s="1"/>
  <c r="I13" i="11"/>
  <c r="K13" i="11"/>
  <c r="O13" i="11"/>
  <c r="Q13" i="11"/>
  <c r="G14" i="11"/>
  <c r="M14" i="11" s="1"/>
  <c r="I14" i="11"/>
  <c r="K14" i="11"/>
  <c r="O14" i="11"/>
  <c r="Q14" i="11"/>
  <c r="G15" i="11"/>
  <c r="M15" i="11" s="1"/>
  <c r="I15" i="11"/>
  <c r="K15" i="11"/>
  <c r="O15" i="11"/>
  <c r="Q15" i="11"/>
  <c r="G16" i="11"/>
  <c r="M16" i="11" s="1"/>
  <c r="I16" i="11"/>
  <c r="K16" i="11"/>
  <c r="O16" i="11"/>
  <c r="Q16" i="11"/>
  <c r="G19" i="11"/>
  <c r="I19" i="11"/>
  <c r="K19" i="11"/>
  <c r="O19" i="11"/>
  <c r="Q19" i="11"/>
  <c r="G22" i="11"/>
  <c r="M22" i="11" s="1"/>
  <c r="I22" i="11"/>
  <c r="K22" i="11"/>
  <c r="O22" i="11"/>
  <c r="Q22" i="11"/>
  <c r="G25" i="11"/>
  <c r="M25" i="11" s="1"/>
  <c r="I25" i="11"/>
  <c r="K25" i="11"/>
  <c r="O25" i="11"/>
  <c r="Q25" i="11"/>
  <c r="G28" i="11"/>
  <c r="M28" i="11" s="1"/>
  <c r="I28" i="11"/>
  <c r="K28" i="11"/>
  <c r="O28" i="11"/>
  <c r="Q28" i="11"/>
  <c r="G32" i="11"/>
  <c r="M32" i="11" s="1"/>
  <c r="I32" i="11"/>
  <c r="K32" i="11"/>
  <c r="O32" i="11"/>
  <c r="Q32" i="11"/>
  <c r="G36" i="11"/>
  <c r="M36" i="11" s="1"/>
  <c r="I36" i="11"/>
  <c r="K36" i="11"/>
  <c r="O36" i="11"/>
  <c r="Q36" i="11"/>
  <c r="G39" i="11"/>
  <c r="M39" i="11" s="1"/>
  <c r="I39" i="11"/>
  <c r="K39" i="11"/>
  <c r="O39" i="11"/>
  <c r="Q39" i="11"/>
  <c r="G41" i="11"/>
  <c r="M41" i="11" s="1"/>
  <c r="I41" i="11"/>
  <c r="K41" i="11"/>
  <c r="O41" i="11"/>
  <c r="Q41" i="11"/>
  <c r="G44" i="11"/>
  <c r="M44" i="11" s="1"/>
  <c r="I44" i="11"/>
  <c r="K44" i="11"/>
  <c r="O44" i="11"/>
  <c r="Q44" i="11"/>
  <c r="G46" i="11"/>
  <c r="M46" i="11" s="1"/>
  <c r="I46" i="11"/>
  <c r="K46" i="11"/>
  <c r="O46" i="11"/>
  <c r="Q46" i="11"/>
  <c r="G49" i="11"/>
  <c r="I49" i="11"/>
  <c r="K49" i="11"/>
  <c r="O49" i="11"/>
  <c r="Q49" i="11"/>
  <c r="G51" i="11"/>
  <c r="M51" i="11" s="1"/>
  <c r="I51" i="11"/>
  <c r="K51" i="11"/>
  <c r="O51" i="11"/>
  <c r="Q51" i="11"/>
  <c r="G53" i="11"/>
  <c r="M53" i="11" s="1"/>
  <c r="I53" i="11"/>
  <c r="K53" i="11"/>
  <c r="O53" i="11"/>
  <c r="Q53" i="11"/>
  <c r="G55" i="11"/>
  <c r="M55" i="11" s="1"/>
  <c r="I55" i="11"/>
  <c r="K55" i="11"/>
  <c r="O55" i="11"/>
  <c r="Q55" i="11"/>
  <c r="G57" i="11"/>
  <c r="M57" i="11" s="1"/>
  <c r="I57" i="11"/>
  <c r="K57" i="11"/>
  <c r="O57" i="11"/>
  <c r="Q57" i="11"/>
  <c r="G59" i="11"/>
  <c r="M59" i="11" s="1"/>
  <c r="I59" i="11"/>
  <c r="K59" i="11"/>
  <c r="O59" i="11"/>
  <c r="Q59" i="11"/>
  <c r="G60" i="11"/>
  <c r="M60" i="11" s="1"/>
  <c r="I60" i="11"/>
  <c r="K60" i="11"/>
  <c r="O60" i="11"/>
  <c r="Q60" i="11"/>
  <c r="G63" i="11"/>
  <c r="I63" i="11"/>
  <c r="K63" i="11"/>
  <c r="O63" i="11"/>
  <c r="Q63" i="11"/>
  <c r="G84" i="11"/>
  <c r="M84" i="11" s="1"/>
  <c r="I84" i="11"/>
  <c r="K84" i="11"/>
  <c r="O84" i="11"/>
  <c r="Q84" i="11"/>
  <c r="G89" i="11"/>
  <c r="M89" i="11" s="1"/>
  <c r="I89" i="11"/>
  <c r="K89" i="11"/>
  <c r="O89" i="11"/>
  <c r="Q89" i="11"/>
  <c r="G92" i="11"/>
  <c r="M92" i="11" s="1"/>
  <c r="I92" i="11"/>
  <c r="K92" i="11"/>
  <c r="O92" i="11"/>
  <c r="Q92" i="11"/>
  <c r="G96" i="11"/>
  <c r="M96" i="11" s="1"/>
  <c r="I96" i="11"/>
  <c r="K96" i="11"/>
  <c r="O96" i="11"/>
  <c r="Q96" i="11"/>
  <c r="G98" i="11"/>
  <c r="M98" i="11" s="1"/>
  <c r="I98" i="11"/>
  <c r="K98" i="11"/>
  <c r="O98" i="11"/>
  <c r="Q98" i="11"/>
  <c r="G102" i="11"/>
  <c r="M102" i="11" s="1"/>
  <c r="I102" i="11"/>
  <c r="K102" i="11"/>
  <c r="O102" i="11"/>
  <c r="Q102" i="11"/>
  <c r="G116" i="11"/>
  <c r="M116" i="11" s="1"/>
  <c r="I116" i="11"/>
  <c r="K116" i="11"/>
  <c r="O116" i="11"/>
  <c r="Q116" i="11"/>
  <c r="G126" i="11"/>
  <c r="M126" i="11" s="1"/>
  <c r="I126" i="11"/>
  <c r="K126" i="11"/>
  <c r="O126" i="11"/>
  <c r="Q126" i="11"/>
  <c r="G143" i="11"/>
  <c r="M143" i="11" s="1"/>
  <c r="I143" i="11"/>
  <c r="K143" i="11"/>
  <c r="O143" i="11"/>
  <c r="Q143" i="11"/>
  <c r="G150" i="11"/>
  <c r="M150" i="11" s="1"/>
  <c r="I150" i="11"/>
  <c r="K150" i="11"/>
  <c r="O150" i="11"/>
  <c r="Q150" i="11"/>
  <c r="G153" i="11"/>
  <c r="M153" i="11" s="1"/>
  <c r="I153" i="11"/>
  <c r="K153" i="11"/>
  <c r="O153" i="11"/>
  <c r="Q153" i="11"/>
  <c r="G180" i="11"/>
  <c r="M180" i="11" s="1"/>
  <c r="I180" i="11"/>
  <c r="K180" i="11"/>
  <c r="O180" i="11"/>
  <c r="Q180" i="11"/>
  <c r="G184" i="11"/>
  <c r="M184" i="11" s="1"/>
  <c r="I184" i="11"/>
  <c r="K184" i="11"/>
  <c r="O184" i="11"/>
  <c r="Q184" i="11"/>
  <c r="G188" i="11"/>
  <c r="M188" i="11" s="1"/>
  <c r="I188" i="11"/>
  <c r="K188" i="11"/>
  <c r="O188" i="11"/>
  <c r="Q188" i="11"/>
  <c r="G190" i="11"/>
  <c r="M190" i="11" s="1"/>
  <c r="I190" i="11"/>
  <c r="K190" i="11"/>
  <c r="O190" i="11"/>
  <c r="Q190" i="11"/>
  <c r="G193" i="11"/>
  <c r="M193" i="11" s="1"/>
  <c r="I193" i="11"/>
  <c r="K193" i="11"/>
  <c r="O193" i="11"/>
  <c r="Q193" i="11"/>
  <c r="G196" i="11"/>
  <c r="M196" i="11" s="1"/>
  <c r="I196" i="11"/>
  <c r="K196" i="11"/>
  <c r="O196" i="11"/>
  <c r="Q196" i="11"/>
  <c r="G198" i="11"/>
  <c r="M198" i="11" s="1"/>
  <c r="I198" i="11"/>
  <c r="K198" i="11"/>
  <c r="O198" i="11"/>
  <c r="Q198" i="11"/>
  <c r="G200" i="11"/>
  <c r="M200" i="11" s="1"/>
  <c r="I200" i="11"/>
  <c r="K200" i="11"/>
  <c r="O200" i="11"/>
  <c r="Q200" i="11"/>
  <c r="G205" i="11"/>
  <c r="M205" i="11" s="1"/>
  <c r="I205" i="11"/>
  <c r="K205" i="11"/>
  <c r="O205" i="11"/>
  <c r="Q205" i="11"/>
  <c r="G207" i="11"/>
  <c r="M207" i="11" s="1"/>
  <c r="I207" i="11"/>
  <c r="K207" i="11"/>
  <c r="O207" i="11"/>
  <c r="Q207" i="11"/>
  <c r="G209" i="11"/>
  <c r="M209" i="11" s="1"/>
  <c r="I209" i="11"/>
  <c r="K209" i="11"/>
  <c r="O209" i="11"/>
  <c r="Q209" i="11"/>
  <c r="G210" i="11"/>
  <c r="M210" i="11" s="1"/>
  <c r="I210" i="11"/>
  <c r="K210" i="11"/>
  <c r="O210" i="11"/>
  <c r="Q210" i="11"/>
  <c r="G213" i="11"/>
  <c r="M213" i="11" s="1"/>
  <c r="I213" i="11"/>
  <c r="K213" i="11"/>
  <c r="O213" i="11"/>
  <c r="Q213" i="11"/>
  <c r="G214" i="11"/>
  <c r="M214" i="11" s="1"/>
  <c r="I214" i="11"/>
  <c r="K214" i="11"/>
  <c r="O214" i="11"/>
  <c r="Q214" i="11"/>
  <c r="G215" i="11"/>
  <c r="M215" i="11" s="1"/>
  <c r="I215" i="11"/>
  <c r="K215" i="11"/>
  <c r="O215" i="11"/>
  <c r="Q215" i="11"/>
  <c r="G216" i="11"/>
  <c r="M216" i="11" s="1"/>
  <c r="I216" i="11"/>
  <c r="K216" i="11"/>
  <c r="O216" i="11"/>
  <c r="Q216" i="11"/>
  <c r="G217" i="11"/>
  <c r="M217" i="11" s="1"/>
  <c r="I217" i="11"/>
  <c r="K217" i="11"/>
  <c r="O217" i="11"/>
  <c r="Q217" i="11"/>
  <c r="G219" i="11"/>
  <c r="M219" i="11" s="1"/>
  <c r="I219" i="11"/>
  <c r="K219" i="11"/>
  <c r="O219" i="11"/>
  <c r="Q219" i="11"/>
  <c r="G221" i="11"/>
  <c r="M221" i="11" s="1"/>
  <c r="I221" i="11"/>
  <c r="K221" i="11"/>
  <c r="O221" i="11"/>
  <c r="Q221" i="11"/>
  <c r="G222" i="11"/>
  <c r="M222" i="11" s="1"/>
  <c r="I222" i="11"/>
  <c r="K222" i="11"/>
  <c r="O222" i="11"/>
  <c r="Q222" i="11"/>
  <c r="G223" i="11"/>
  <c r="M223" i="11" s="1"/>
  <c r="I223" i="11"/>
  <c r="K223" i="11"/>
  <c r="O223" i="11"/>
  <c r="Q223" i="11"/>
  <c r="G234" i="11"/>
  <c r="M234" i="11" s="1"/>
  <c r="I234" i="11"/>
  <c r="K234" i="11"/>
  <c r="O234" i="11"/>
  <c r="Q234" i="11"/>
  <c r="G237" i="11"/>
  <c r="M237" i="11" s="1"/>
  <c r="I237" i="11"/>
  <c r="K237" i="11"/>
  <c r="O237" i="11"/>
  <c r="Q237" i="11"/>
  <c r="G241" i="11"/>
  <c r="M241" i="11" s="1"/>
  <c r="I241" i="11"/>
  <c r="K241" i="11"/>
  <c r="O241" i="11"/>
  <c r="Q241" i="11"/>
  <c r="G243" i="11"/>
  <c r="M243" i="11" s="1"/>
  <c r="I243" i="11"/>
  <c r="K243" i="11"/>
  <c r="O243" i="11"/>
  <c r="Q243" i="11"/>
  <c r="G244" i="11"/>
  <c r="M244" i="11" s="1"/>
  <c r="I244" i="11"/>
  <c r="K244" i="11"/>
  <c r="O244" i="11"/>
  <c r="Q244" i="11"/>
  <c r="G246" i="11"/>
  <c r="M246" i="11" s="1"/>
  <c r="I246" i="11"/>
  <c r="K246" i="11"/>
  <c r="O246" i="11"/>
  <c r="Q246" i="11"/>
  <c r="G248" i="11"/>
  <c r="M248" i="11" s="1"/>
  <c r="I248" i="11"/>
  <c r="K248" i="11"/>
  <c r="O248" i="11"/>
  <c r="Q248" i="11"/>
  <c r="G249" i="11"/>
  <c r="M249" i="11" s="1"/>
  <c r="I249" i="11"/>
  <c r="K249" i="11"/>
  <c r="O249" i="11"/>
  <c r="Q249" i="11"/>
  <c r="G250" i="11"/>
  <c r="M250" i="11" s="1"/>
  <c r="I250" i="11"/>
  <c r="K250" i="11"/>
  <c r="O250" i="11"/>
  <c r="Q250" i="11"/>
  <c r="G252" i="11"/>
  <c r="M252" i="11" s="1"/>
  <c r="I252" i="11"/>
  <c r="K252" i="11"/>
  <c r="O252" i="11"/>
  <c r="Q252" i="11"/>
  <c r="G255" i="11"/>
  <c r="M255" i="11" s="1"/>
  <c r="I255" i="11"/>
  <c r="K255" i="11"/>
  <c r="O255" i="11"/>
  <c r="Q255" i="11"/>
  <c r="G258" i="11"/>
  <c r="M258" i="11" s="1"/>
  <c r="I258" i="11"/>
  <c r="K258" i="11"/>
  <c r="O258" i="11"/>
  <c r="Q258" i="11"/>
  <c r="G261" i="11"/>
  <c r="M261" i="11" s="1"/>
  <c r="I261" i="11"/>
  <c r="K261" i="11"/>
  <c r="O261" i="11"/>
  <c r="Q261" i="11"/>
  <c r="G264" i="11"/>
  <c r="M264" i="11" s="1"/>
  <c r="I264" i="11"/>
  <c r="K264" i="11"/>
  <c r="O264" i="11"/>
  <c r="Q264" i="11"/>
  <c r="G266" i="11"/>
  <c r="M266" i="11" s="1"/>
  <c r="I266" i="11"/>
  <c r="K266" i="11"/>
  <c r="O266" i="11"/>
  <c r="Q266" i="11"/>
  <c r="G268" i="11"/>
  <c r="M268" i="11" s="1"/>
  <c r="I268" i="11"/>
  <c r="K268" i="11"/>
  <c r="O268" i="11"/>
  <c r="Q268" i="11"/>
  <c r="G271" i="11"/>
  <c r="M271" i="11" s="1"/>
  <c r="I271" i="11"/>
  <c r="K271" i="11"/>
  <c r="O271" i="11"/>
  <c r="Q271" i="11"/>
  <c r="G273" i="11"/>
  <c r="M273" i="11" s="1"/>
  <c r="I273" i="11"/>
  <c r="K273" i="11"/>
  <c r="O273" i="11"/>
  <c r="Q273" i="11"/>
  <c r="G276" i="11"/>
  <c r="M276" i="11" s="1"/>
  <c r="I276" i="11"/>
  <c r="K276" i="11"/>
  <c r="O276" i="11"/>
  <c r="Q276" i="11"/>
  <c r="G278" i="11"/>
  <c r="M278" i="11" s="1"/>
  <c r="I278" i="11"/>
  <c r="K278" i="11"/>
  <c r="O278" i="11"/>
  <c r="Q278" i="11"/>
  <c r="G280" i="11"/>
  <c r="M280" i="11" s="1"/>
  <c r="I280" i="11"/>
  <c r="K280" i="11"/>
  <c r="O280" i="11"/>
  <c r="Q280" i="11"/>
  <c r="G286" i="11"/>
  <c r="M286" i="11" s="1"/>
  <c r="I286" i="11"/>
  <c r="K286" i="11"/>
  <c r="O286" i="11"/>
  <c r="Q286" i="11"/>
  <c r="G291" i="11"/>
  <c r="M291" i="11" s="1"/>
  <c r="I291" i="11"/>
  <c r="K291" i="11"/>
  <c r="O291" i="11"/>
  <c r="Q291" i="11"/>
  <c r="G293" i="11"/>
  <c r="M293" i="11" s="1"/>
  <c r="I293" i="11"/>
  <c r="K293" i="11"/>
  <c r="O293" i="11"/>
  <c r="Q293" i="11"/>
  <c r="G296" i="11"/>
  <c r="M296" i="11" s="1"/>
  <c r="I296" i="11"/>
  <c r="K296" i="11"/>
  <c r="O296" i="11"/>
  <c r="Q296" i="11"/>
  <c r="G302" i="11"/>
  <c r="M302" i="11" s="1"/>
  <c r="I302" i="11"/>
  <c r="K302" i="11"/>
  <c r="O302" i="11"/>
  <c r="Q302" i="11"/>
  <c r="G303" i="11"/>
  <c r="M303" i="11" s="1"/>
  <c r="I303" i="11"/>
  <c r="K303" i="11"/>
  <c r="O303" i="11"/>
  <c r="Q303" i="11"/>
  <c r="G305" i="11"/>
  <c r="M305" i="11" s="1"/>
  <c r="I305" i="11"/>
  <c r="K305" i="11"/>
  <c r="O305" i="11"/>
  <c r="Q305" i="11"/>
  <c r="G307" i="11"/>
  <c r="M307" i="11" s="1"/>
  <c r="I307" i="11"/>
  <c r="K307" i="11"/>
  <c r="O307" i="11"/>
  <c r="Q307" i="11"/>
  <c r="G309" i="11"/>
  <c r="M309" i="11" s="1"/>
  <c r="I309" i="11"/>
  <c r="K309" i="11"/>
  <c r="O309" i="11"/>
  <c r="Q309" i="11"/>
  <c r="G311" i="11"/>
  <c r="M311" i="11" s="1"/>
  <c r="I311" i="11"/>
  <c r="K311" i="11"/>
  <c r="O311" i="11"/>
  <c r="Q311" i="11"/>
  <c r="G315" i="11"/>
  <c r="M315" i="11" s="1"/>
  <c r="I315" i="11"/>
  <c r="K315" i="11"/>
  <c r="O315" i="11"/>
  <c r="Q315" i="11"/>
  <c r="G318" i="11"/>
  <c r="M318" i="11" s="1"/>
  <c r="I318" i="11"/>
  <c r="K318" i="11"/>
  <c r="O318" i="11"/>
  <c r="Q318" i="11"/>
  <c r="G321" i="11"/>
  <c r="M321" i="11" s="1"/>
  <c r="I321" i="11"/>
  <c r="K321" i="11"/>
  <c r="O321" i="11"/>
  <c r="Q321" i="11"/>
  <c r="G324" i="11"/>
  <c r="M324" i="11" s="1"/>
  <c r="I324" i="11"/>
  <c r="K324" i="11"/>
  <c r="O324" i="11"/>
  <c r="Q324" i="11"/>
  <c r="G326" i="11"/>
  <c r="M326" i="11" s="1"/>
  <c r="I326" i="11"/>
  <c r="K326" i="11"/>
  <c r="O326" i="11"/>
  <c r="Q326" i="11"/>
  <c r="G328" i="11"/>
  <c r="M328" i="11" s="1"/>
  <c r="I328" i="11"/>
  <c r="K328" i="11"/>
  <c r="O328" i="11"/>
  <c r="Q328" i="11"/>
  <c r="G334" i="11"/>
  <c r="M334" i="11" s="1"/>
  <c r="I334" i="11"/>
  <c r="K334" i="11"/>
  <c r="O334" i="11"/>
  <c r="Q334" i="11"/>
  <c r="G351" i="11"/>
  <c r="M351" i="11" s="1"/>
  <c r="I351" i="11"/>
  <c r="K351" i="11"/>
  <c r="O351" i="11"/>
  <c r="Q351" i="11"/>
  <c r="G358" i="11"/>
  <c r="M358" i="11" s="1"/>
  <c r="I358" i="11"/>
  <c r="K358" i="11"/>
  <c r="O358" i="11"/>
  <c r="Q358" i="11"/>
  <c r="G365" i="11"/>
  <c r="M365" i="11" s="1"/>
  <c r="M364" i="11" s="1"/>
  <c r="I365" i="11"/>
  <c r="I364" i="11" s="1"/>
  <c r="K365" i="11"/>
  <c r="K364" i="11" s="1"/>
  <c r="O365" i="11"/>
  <c r="O364" i="11" s="1"/>
  <c r="Q365" i="11"/>
  <c r="Q364" i="11" s="1"/>
  <c r="G367" i="11"/>
  <c r="M367" i="11" s="1"/>
  <c r="I367" i="11"/>
  <c r="K367" i="11"/>
  <c r="O367" i="11"/>
  <c r="Q367" i="11"/>
  <c r="G369" i="11"/>
  <c r="M369" i="11" s="1"/>
  <c r="I369" i="11"/>
  <c r="K369" i="11"/>
  <c r="O369" i="11"/>
  <c r="Q369" i="11"/>
  <c r="G370" i="11"/>
  <c r="M370" i="11" s="1"/>
  <c r="I370" i="11"/>
  <c r="K370" i="11"/>
  <c r="O370" i="11"/>
  <c r="Q370" i="11"/>
  <c r="G371" i="11"/>
  <c r="M371" i="11" s="1"/>
  <c r="I371" i="11"/>
  <c r="K371" i="11"/>
  <c r="O371" i="11"/>
  <c r="Q371" i="11"/>
  <c r="G373" i="11"/>
  <c r="M373" i="11" s="1"/>
  <c r="I373" i="11"/>
  <c r="K373" i="11"/>
  <c r="O373" i="11"/>
  <c r="Q373" i="11"/>
  <c r="G374" i="11"/>
  <c r="M374" i="11" s="1"/>
  <c r="I374" i="11"/>
  <c r="K374" i="11"/>
  <c r="O374" i="11"/>
  <c r="Q374" i="11"/>
  <c r="G376" i="11"/>
  <c r="M376" i="11" s="1"/>
  <c r="I376" i="11"/>
  <c r="K376" i="11"/>
  <c r="O376" i="11"/>
  <c r="Q376" i="11"/>
  <c r="G380" i="11"/>
  <c r="M380" i="11" s="1"/>
  <c r="I380" i="11"/>
  <c r="K380" i="11"/>
  <c r="O380" i="11"/>
  <c r="Q380" i="11"/>
  <c r="G382" i="11"/>
  <c r="M382" i="11" s="1"/>
  <c r="I382" i="11"/>
  <c r="K382" i="11"/>
  <c r="O382" i="11"/>
  <c r="Q382" i="11"/>
  <c r="G384" i="11"/>
  <c r="M384" i="11" s="1"/>
  <c r="I384" i="11"/>
  <c r="K384" i="11"/>
  <c r="O384" i="11"/>
  <c r="Q384" i="11"/>
  <c r="G386" i="11"/>
  <c r="M386" i="11" s="1"/>
  <c r="I386" i="11"/>
  <c r="K386" i="11"/>
  <c r="O386" i="11"/>
  <c r="Q386" i="11"/>
  <c r="G388" i="11"/>
  <c r="M388" i="11" s="1"/>
  <c r="I388" i="11"/>
  <c r="K388" i="11"/>
  <c r="O388" i="11"/>
  <c r="Q388" i="11"/>
  <c r="G390" i="11"/>
  <c r="M390" i="11" s="1"/>
  <c r="I390" i="11"/>
  <c r="K390" i="11"/>
  <c r="O390" i="11"/>
  <c r="Q390" i="11"/>
  <c r="G396" i="11"/>
  <c r="M396" i="11" s="1"/>
  <c r="I396" i="11"/>
  <c r="K396" i="11"/>
  <c r="O396" i="11"/>
  <c r="Q396" i="11"/>
  <c r="G398" i="11"/>
  <c r="M398" i="11" s="1"/>
  <c r="I398" i="11"/>
  <c r="K398" i="11"/>
  <c r="O398" i="11"/>
  <c r="Q398" i="11"/>
  <c r="G400" i="11"/>
  <c r="M400" i="11" s="1"/>
  <c r="I400" i="11"/>
  <c r="K400" i="11"/>
  <c r="O400" i="11"/>
  <c r="Q400" i="11"/>
  <c r="G402" i="11"/>
  <c r="M402" i="11" s="1"/>
  <c r="I402" i="11"/>
  <c r="K402" i="11"/>
  <c r="O402" i="11"/>
  <c r="Q402" i="11"/>
  <c r="G404" i="11"/>
  <c r="M404" i="11" s="1"/>
  <c r="I404" i="11"/>
  <c r="K404" i="11"/>
  <c r="O404" i="11"/>
  <c r="Q404" i="11"/>
  <c r="G406" i="11"/>
  <c r="M406" i="11" s="1"/>
  <c r="I406" i="11"/>
  <c r="K406" i="11"/>
  <c r="O406" i="11"/>
  <c r="Q406" i="11"/>
  <c r="G407" i="11"/>
  <c r="M407" i="11" s="1"/>
  <c r="I407" i="11"/>
  <c r="K407" i="11"/>
  <c r="O407" i="11"/>
  <c r="Q407" i="11"/>
  <c r="G408" i="11"/>
  <c r="M408" i="11" s="1"/>
  <c r="I408" i="11"/>
  <c r="K408" i="11"/>
  <c r="O408" i="11"/>
  <c r="Q408" i="11"/>
  <c r="G409" i="11"/>
  <c r="M409" i="11" s="1"/>
  <c r="I409" i="11"/>
  <c r="K409" i="11"/>
  <c r="O409" i="11"/>
  <c r="Q409" i="11"/>
  <c r="G410" i="11"/>
  <c r="M410" i="11" s="1"/>
  <c r="I410" i="11"/>
  <c r="K410" i="11"/>
  <c r="O410" i="11"/>
  <c r="Q410" i="11"/>
  <c r="G411" i="11"/>
  <c r="M411" i="11" s="1"/>
  <c r="I411" i="11"/>
  <c r="K411" i="11"/>
  <c r="O411" i="11"/>
  <c r="Q411" i="11"/>
  <c r="G412" i="11"/>
  <c r="M412" i="11" s="1"/>
  <c r="I412" i="11"/>
  <c r="K412" i="11"/>
  <c r="O412" i="11"/>
  <c r="Q412" i="11"/>
  <c r="G413" i="11"/>
  <c r="M413" i="11" s="1"/>
  <c r="I413" i="11"/>
  <c r="K413" i="11"/>
  <c r="O413" i="11"/>
  <c r="Q413" i="11"/>
  <c r="G414" i="11"/>
  <c r="M414" i="11" s="1"/>
  <c r="I414" i="11"/>
  <c r="K414" i="11"/>
  <c r="O414" i="11"/>
  <c r="Q414" i="11"/>
  <c r="G415" i="11"/>
  <c r="M415" i="11" s="1"/>
  <c r="I415" i="11"/>
  <c r="K415" i="11"/>
  <c r="O415" i="11"/>
  <c r="Q415" i="11"/>
  <c r="G416" i="11"/>
  <c r="M416" i="11" s="1"/>
  <c r="I416" i="11"/>
  <c r="K416" i="11"/>
  <c r="O416" i="11"/>
  <c r="Q416" i="11"/>
  <c r="G417" i="11"/>
  <c r="M417" i="11" s="1"/>
  <c r="I417" i="11"/>
  <c r="K417" i="11"/>
  <c r="O417" i="11"/>
  <c r="Q417" i="11"/>
  <c r="G418" i="11"/>
  <c r="M418" i="11" s="1"/>
  <c r="I418" i="11"/>
  <c r="K418" i="11"/>
  <c r="O418" i="11"/>
  <c r="Q418" i="11"/>
  <c r="G419" i="11"/>
  <c r="M419" i="11" s="1"/>
  <c r="I419" i="11"/>
  <c r="K419" i="11"/>
  <c r="O419" i="11"/>
  <c r="Q419" i="11"/>
  <c r="G421" i="11"/>
  <c r="M421" i="11" s="1"/>
  <c r="I421" i="11"/>
  <c r="K421" i="11"/>
  <c r="O421" i="11"/>
  <c r="Q421" i="11"/>
  <c r="G423" i="11"/>
  <c r="I423" i="11"/>
  <c r="K423" i="11"/>
  <c r="O423" i="11"/>
  <c r="Q423" i="11"/>
  <c r="G424" i="11"/>
  <c r="M424" i="11" s="1"/>
  <c r="I424" i="11"/>
  <c r="K424" i="11"/>
  <c r="O424" i="11"/>
  <c r="Q424" i="11"/>
  <c r="G425" i="11"/>
  <c r="M425" i="11" s="1"/>
  <c r="I425" i="11"/>
  <c r="K425" i="11"/>
  <c r="O425" i="11"/>
  <c r="Q425" i="11"/>
  <c r="G428" i="11"/>
  <c r="M428" i="11" s="1"/>
  <c r="I428" i="11"/>
  <c r="K428" i="11"/>
  <c r="O428" i="11"/>
  <c r="Q428" i="11"/>
  <c r="G429" i="11"/>
  <c r="M429" i="11" s="1"/>
  <c r="I429" i="11"/>
  <c r="K429" i="11"/>
  <c r="O429" i="11"/>
  <c r="Q429" i="11"/>
  <c r="G431" i="11"/>
  <c r="M431" i="11" s="1"/>
  <c r="I431" i="11"/>
  <c r="K431" i="11"/>
  <c r="O431" i="11"/>
  <c r="Q431" i="11"/>
  <c r="G432" i="11"/>
  <c r="M432" i="11" s="1"/>
  <c r="I432" i="11"/>
  <c r="K432" i="11"/>
  <c r="O432" i="11"/>
  <c r="Q432" i="11"/>
  <c r="G434" i="11"/>
  <c r="I434" i="11"/>
  <c r="K434" i="11"/>
  <c r="O434" i="11"/>
  <c r="Q434" i="11"/>
  <c r="G436" i="11"/>
  <c r="M436" i="11" s="1"/>
  <c r="I436" i="11"/>
  <c r="K436" i="11"/>
  <c r="O436" i="11"/>
  <c r="Q436" i="11"/>
  <c r="G437" i="11"/>
  <c r="M437" i="11" s="1"/>
  <c r="I437" i="11"/>
  <c r="K437" i="11"/>
  <c r="O437" i="11"/>
  <c r="Q437" i="11"/>
  <c r="G441" i="11"/>
  <c r="M441" i="11" s="1"/>
  <c r="I441" i="11"/>
  <c r="K441" i="11"/>
  <c r="O441" i="11"/>
  <c r="Q441" i="11"/>
  <c r="G443" i="11"/>
  <c r="M443" i="11" s="1"/>
  <c r="I443" i="11"/>
  <c r="K443" i="11"/>
  <c r="O443" i="11"/>
  <c r="Q443" i="11"/>
  <c r="G445" i="11"/>
  <c r="M445" i="11" s="1"/>
  <c r="I445" i="11"/>
  <c r="K445" i="11"/>
  <c r="O445" i="11"/>
  <c r="Q445" i="11"/>
  <c r="G450" i="11"/>
  <c r="M450" i="11" s="1"/>
  <c r="I450" i="11"/>
  <c r="K450" i="11"/>
  <c r="O450" i="11"/>
  <c r="Q450" i="11"/>
  <c r="G453" i="11"/>
  <c r="M453" i="11" s="1"/>
  <c r="I453" i="11"/>
  <c r="K453" i="11"/>
  <c r="O453" i="11"/>
  <c r="Q453" i="11"/>
  <c r="G455" i="11"/>
  <c r="M455" i="11" s="1"/>
  <c r="I455" i="11"/>
  <c r="K455" i="11"/>
  <c r="O455" i="11"/>
  <c r="Q455" i="11"/>
  <c r="G463" i="11"/>
  <c r="M463" i="11" s="1"/>
  <c r="I463" i="11"/>
  <c r="K463" i="11"/>
  <c r="O463" i="11"/>
  <c r="Q463" i="11"/>
  <c r="G466" i="11"/>
  <c r="M466" i="11" s="1"/>
  <c r="I466" i="11"/>
  <c r="K466" i="11"/>
  <c r="O466" i="11"/>
  <c r="Q466" i="11"/>
  <c r="G467" i="11"/>
  <c r="M467" i="11" s="1"/>
  <c r="I467" i="11"/>
  <c r="K467" i="11"/>
  <c r="O467" i="11"/>
  <c r="Q467" i="11"/>
  <c r="G468" i="11"/>
  <c r="M468" i="11" s="1"/>
  <c r="I468" i="11"/>
  <c r="K468" i="11"/>
  <c r="O468" i="11"/>
  <c r="Q468" i="11"/>
  <c r="G471" i="11"/>
  <c r="M471" i="11" s="1"/>
  <c r="I471" i="11"/>
  <c r="K471" i="11"/>
  <c r="O471" i="11"/>
  <c r="Q471" i="11"/>
  <c r="G473" i="11"/>
  <c r="M473" i="11" s="1"/>
  <c r="I473" i="11"/>
  <c r="K473" i="11"/>
  <c r="O473" i="11"/>
  <c r="Q473" i="11"/>
  <c r="G476" i="11"/>
  <c r="M476" i="11" s="1"/>
  <c r="I476" i="11"/>
  <c r="K476" i="11"/>
  <c r="O476" i="11"/>
  <c r="Q476" i="11"/>
  <c r="G477" i="11"/>
  <c r="M477" i="11" s="1"/>
  <c r="I477" i="11"/>
  <c r="K477" i="11"/>
  <c r="O477" i="11"/>
  <c r="Q477" i="11"/>
  <c r="G479" i="11"/>
  <c r="I479" i="11"/>
  <c r="K479" i="11"/>
  <c r="O479" i="11"/>
  <c r="Q479" i="11"/>
  <c r="G482" i="11"/>
  <c r="M482" i="11" s="1"/>
  <c r="I482" i="11"/>
  <c r="K482" i="11"/>
  <c r="O482" i="11"/>
  <c r="Q482" i="11"/>
  <c r="G485" i="11"/>
  <c r="M485" i="11" s="1"/>
  <c r="I485" i="11"/>
  <c r="K485" i="11"/>
  <c r="O485" i="11"/>
  <c r="Q485" i="11"/>
  <c r="G488" i="11"/>
  <c r="I488" i="11"/>
  <c r="K488" i="11"/>
  <c r="O488" i="11"/>
  <c r="Q488" i="11"/>
  <c r="G492" i="11"/>
  <c r="M492" i="11" s="1"/>
  <c r="I492" i="11"/>
  <c r="K492" i="11"/>
  <c r="O492" i="11"/>
  <c r="Q492" i="11"/>
  <c r="G503" i="11"/>
  <c r="M503" i="11" s="1"/>
  <c r="I503" i="11"/>
  <c r="K503" i="11"/>
  <c r="O503" i="11"/>
  <c r="Q503" i="11"/>
  <c r="G506" i="11"/>
  <c r="M506" i="11" s="1"/>
  <c r="I506" i="11"/>
  <c r="K506" i="11"/>
  <c r="O506" i="11"/>
  <c r="Q506" i="11"/>
  <c r="G509" i="11"/>
  <c r="M509" i="11" s="1"/>
  <c r="I509" i="11"/>
  <c r="K509" i="11"/>
  <c r="O509" i="11"/>
  <c r="Q509" i="11"/>
  <c r="G517" i="11"/>
  <c r="M517" i="11" s="1"/>
  <c r="I517" i="11"/>
  <c r="K517" i="11"/>
  <c r="O517" i="11"/>
  <c r="Q517" i="11"/>
  <c r="G519" i="11"/>
  <c r="M519" i="11" s="1"/>
  <c r="I519" i="11"/>
  <c r="K519" i="11"/>
  <c r="O519" i="11"/>
  <c r="Q519" i="11"/>
  <c r="G528" i="11"/>
  <c r="M528" i="11" s="1"/>
  <c r="I528" i="11"/>
  <c r="K528" i="11"/>
  <c r="O528" i="11"/>
  <c r="Q528" i="11"/>
  <c r="G530" i="11"/>
  <c r="I530" i="11"/>
  <c r="K530" i="11"/>
  <c r="O530" i="11"/>
  <c r="Q530" i="11"/>
  <c r="G539" i="11"/>
  <c r="M539" i="11" s="1"/>
  <c r="I539" i="11"/>
  <c r="K539" i="11"/>
  <c r="O539" i="11"/>
  <c r="Q539" i="11"/>
  <c r="G547" i="11"/>
  <c r="M547" i="11" s="1"/>
  <c r="I547" i="11"/>
  <c r="K547" i="11"/>
  <c r="O547" i="11"/>
  <c r="Q547" i="11"/>
  <c r="G549" i="11"/>
  <c r="M549" i="11" s="1"/>
  <c r="I549" i="11"/>
  <c r="K549" i="11"/>
  <c r="O549" i="11"/>
  <c r="Q549" i="11"/>
  <c r="G551" i="11"/>
  <c r="M551" i="11" s="1"/>
  <c r="I551" i="11"/>
  <c r="K551" i="11"/>
  <c r="O551" i="11"/>
  <c r="Q551" i="11"/>
  <c r="G552" i="11"/>
  <c r="M552" i="11" s="1"/>
  <c r="I552" i="11"/>
  <c r="K552" i="11"/>
  <c r="O552" i="11"/>
  <c r="Q552" i="11"/>
  <c r="G555" i="11"/>
  <c r="M555" i="11" s="1"/>
  <c r="I555" i="11"/>
  <c r="K555" i="11"/>
  <c r="O555" i="11"/>
  <c r="Q555" i="11"/>
  <c r="G563" i="11"/>
  <c r="M563" i="11" s="1"/>
  <c r="I563" i="11"/>
  <c r="K563" i="11"/>
  <c r="O563" i="11"/>
  <c r="Q563" i="11"/>
  <c r="G567" i="11"/>
  <c r="M567" i="11" s="1"/>
  <c r="I567" i="11"/>
  <c r="K567" i="11"/>
  <c r="O567" i="11"/>
  <c r="Q567" i="11"/>
  <c r="G571" i="11"/>
  <c r="M571" i="11" s="1"/>
  <c r="I571" i="11"/>
  <c r="K571" i="11"/>
  <c r="O571" i="11"/>
  <c r="Q571" i="11"/>
  <c r="G573" i="11"/>
  <c r="M573" i="11" s="1"/>
  <c r="I573" i="11"/>
  <c r="K573" i="11"/>
  <c r="O573" i="11"/>
  <c r="Q573" i="11"/>
  <c r="G585" i="11"/>
  <c r="M585" i="11" s="1"/>
  <c r="I585" i="11"/>
  <c r="K585" i="11"/>
  <c r="O585" i="11"/>
  <c r="Q585" i="11"/>
  <c r="G605" i="11"/>
  <c r="M605" i="11" s="1"/>
  <c r="I605" i="11"/>
  <c r="K605" i="11"/>
  <c r="O605" i="11"/>
  <c r="Q605" i="11"/>
  <c r="G628" i="11"/>
  <c r="M628" i="11" s="1"/>
  <c r="I628" i="11"/>
  <c r="K628" i="11"/>
  <c r="O628" i="11"/>
  <c r="Q628" i="11"/>
  <c r="G635" i="11"/>
  <c r="M635" i="11" s="1"/>
  <c r="I635" i="11"/>
  <c r="K635" i="11"/>
  <c r="O635" i="11"/>
  <c r="Q635" i="11"/>
  <c r="G637" i="11"/>
  <c r="M637" i="11" s="1"/>
  <c r="I637" i="11"/>
  <c r="K637" i="11"/>
  <c r="O637" i="11"/>
  <c r="Q637" i="11"/>
  <c r="G639" i="11"/>
  <c r="M639" i="11" s="1"/>
  <c r="I639" i="11"/>
  <c r="K639" i="11"/>
  <c r="O639" i="11"/>
  <c r="Q639" i="11"/>
  <c r="G641" i="11"/>
  <c r="M641" i="11" s="1"/>
  <c r="I641" i="11"/>
  <c r="K641" i="11"/>
  <c r="O641" i="11"/>
  <c r="Q641" i="11"/>
  <c r="G644" i="11"/>
  <c r="G643" i="11" s="1"/>
  <c r="I76" i="1" s="1"/>
  <c r="I18" i="1" s="1"/>
  <c r="I644" i="11"/>
  <c r="I643" i="11" s="1"/>
  <c r="K644" i="11"/>
  <c r="K643" i="11" s="1"/>
  <c r="O644" i="11"/>
  <c r="O643" i="11" s="1"/>
  <c r="Q644" i="11"/>
  <c r="Q643" i="11" s="1"/>
  <c r="G646" i="11"/>
  <c r="M646" i="11" s="1"/>
  <c r="I646" i="11"/>
  <c r="K646" i="11"/>
  <c r="O646" i="11"/>
  <c r="Q646" i="11"/>
  <c r="G647" i="11"/>
  <c r="M647" i="11" s="1"/>
  <c r="I647" i="11"/>
  <c r="K647" i="11"/>
  <c r="O647" i="11"/>
  <c r="Q647" i="11"/>
  <c r="G648" i="11"/>
  <c r="M648" i="11" s="1"/>
  <c r="I648" i="11"/>
  <c r="K648" i="11"/>
  <c r="O648" i="11"/>
  <c r="Q648" i="11"/>
  <c r="G649" i="11"/>
  <c r="M649" i="11" s="1"/>
  <c r="I649" i="11"/>
  <c r="K649" i="11"/>
  <c r="O649" i="11"/>
  <c r="Q649" i="11"/>
  <c r="G650" i="11"/>
  <c r="M650" i="11" s="1"/>
  <c r="I650" i="11"/>
  <c r="K650" i="11"/>
  <c r="O650" i="11"/>
  <c r="Q650" i="11"/>
  <c r="G651" i="11"/>
  <c r="M651" i="11" s="1"/>
  <c r="I651" i="11"/>
  <c r="K651" i="11"/>
  <c r="O651" i="11"/>
  <c r="Q651" i="11"/>
  <c r="G652" i="11"/>
  <c r="M652" i="11" s="1"/>
  <c r="I652" i="11"/>
  <c r="K652" i="11"/>
  <c r="O652" i="11"/>
  <c r="Q652" i="11"/>
  <c r="F43" i="1"/>
  <c r="J28" i="1"/>
  <c r="J26" i="1"/>
  <c r="G38" i="1"/>
  <c r="F38" i="1"/>
  <c r="J23" i="1"/>
  <c r="J24" i="1"/>
  <c r="J25" i="1"/>
  <c r="J27" i="1"/>
  <c r="E24" i="1"/>
  <c r="E26" i="1"/>
  <c r="M7" i="12" l="1"/>
  <c r="O645" i="11"/>
  <c r="K604" i="11"/>
  <c r="K550" i="11"/>
  <c r="K529" i="11"/>
  <c r="K487" i="11"/>
  <c r="I478" i="11"/>
  <c r="K433" i="11"/>
  <c r="I422" i="11"/>
  <c r="K397" i="11"/>
  <c r="O383" i="11"/>
  <c r="K375" i="11"/>
  <c r="Q366" i="11"/>
  <c r="Q251" i="11"/>
  <c r="O236" i="11"/>
  <c r="Q218" i="11"/>
  <c r="O208" i="11"/>
  <c r="Q195" i="11"/>
  <c r="Q183" i="11"/>
  <c r="I62" i="11"/>
  <c r="Q48" i="11"/>
  <c r="G48" i="11"/>
  <c r="I52" i="1" s="1"/>
  <c r="K18" i="11"/>
  <c r="Q7" i="11"/>
  <c r="G7" i="11"/>
  <c r="I50" i="1" s="1"/>
  <c r="Q69" i="12"/>
  <c r="G69" i="12"/>
  <c r="I65" i="1" s="1"/>
  <c r="Q31" i="12"/>
  <c r="G31" i="12"/>
  <c r="I64" i="1" s="1"/>
  <c r="K12" i="12"/>
  <c r="Q7" i="12"/>
  <c r="Q645" i="11"/>
  <c r="O604" i="11"/>
  <c r="O550" i="11"/>
  <c r="O529" i="11"/>
  <c r="O487" i="11"/>
  <c r="K478" i="11"/>
  <c r="O433" i="11"/>
  <c r="K422" i="11"/>
  <c r="O397" i="11"/>
  <c r="Q383" i="11"/>
  <c r="O375" i="11"/>
  <c r="I366" i="11"/>
  <c r="I251" i="11"/>
  <c r="I218" i="11"/>
  <c r="Q208" i="11"/>
  <c r="I195" i="11"/>
  <c r="I183" i="11"/>
  <c r="I48" i="11"/>
  <c r="O18" i="11"/>
  <c r="I7" i="11"/>
  <c r="I69" i="12"/>
  <c r="I31" i="12"/>
  <c r="O12" i="12"/>
  <c r="K7" i="12"/>
  <c r="I645" i="11"/>
  <c r="Q604" i="11"/>
  <c r="Q550" i="11"/>
  <c r="Q529" i="11"/>
  <c r="G529" i="11"/>
  <c r="I73" i="1" s="1"/>
  <c r="Q487" i="11"/>
  <c r="G487" i="11"/>
  <c r="I72" i="1" s="1"/>
  <c r="O478" i="11"/>
  <c r="Q433" i="11"/>
  <c r="G433" i="11"/>
  <c r="I70" i="1" s="1"/>
  <c r="O422" i="11"/>
  <c r="I383" i="11"/>
  <c r="Q375" i="11"/>
  <c r="K251" i="11"/>
  <c r="K218" i="11"/>
  <c r="I208" i="11"/>
  <c r="K195" i="11"/>
  <c r="K183" i="11"/>
  <c r="K48" i="11"/>
  <c r="Q18" i="11"/>
  <c r="G18" i="11"/>
  <c r="I51" i="1" s="1"/>
  <c r="K7" i="11"/>
  <c r="K69" i="12"/>
  <c r="K31" i="12"/>
  <c r="Q12" i="12"/>
  <c r="G12" i="12"/>
  <c r="I63" i="1" s="1"/>
  <c r="K645" i="11"/>
  <c r="I604" i="11"/>
  <c r="I550" i="11"/>
  <c r="I529" i="11"/>
  <c r="I487" i="11"/>
  <c r="Q478" i="11"/>
  <c r="G478" i="11"/>
  <c r="I71" i="1" s="1"/>
  <c r="I433" i="11"/>
  <c r="Q422" i="11"/>
  <c r="G422" i="11"/>
  <c r="I69" i="1" s="1"/>
  <c r="K383" i="11"/>
  <c r="I375" i="11"/>
  <c r="O251" i="11"/>
  <c r="K236" i="11"/>
  <c r="O218" i="11"/>
  <c r="K208" i="11"/>
  <c r="O195" i="11"/>
  <c r="O183" i="11"/>
  <c r="Q62" i="11"/>
  <c r="O48" i="11"/>
  <c r="I18" i="11"/>
  <c r="O7" i="11"/>
  <c r="O69" i="12"/>
  <c r="O31" i="12"/>
  <c r="I12" i="12"/>
  <c r="G7" i="12"/>
  <c r="I62" i="1" s="1"/>
  <c r="M70" i="12"/>
  <c r="M69" i="12" s="1"/>
  <c r="M32" i="12"/>
  <c r="M31" i="12" s="1"/>
  <c r="M13" i="12"/>
  <c r="M12" i="12" s="1"/>
  <c r="M645" i="11"/>
  <c r="M604" i="11"/>
  <c r="M550" i="11"/>
  <c r="G645" i="11"/>
  <c r="I77" i="1" s="1"/>
  <c r="G604" i="11"/>
  <c r="I75" i="1" s="1"/>
  <c r="G550" i="11"/>
  <c r="I74" i="1" s="1"/>
  <c r="M644" i="11"/>
  <c r="M643" i="11" s="1"/>
  <c r="M530" i="11"/>
  <c r="M529" i="11" s="1"/>
  <c r="M488" i="11"/>
  <c r="M487" i="11" s="1"/>
  <c r="M479" i="11"/>
  <c r="M478" i="11" s="1"/>
  <c r="M434" i="11"/>
  <c r="M433" i="11" s="1"/>
  <c r="M423" i="11"/>
  <c r="M422" i="11" s="1"/>
  <c r="Q397" i="11"/>
  <c r="M397" i="11"/>
  <c r="M383" i="11"/>
  <c r="M375" i="11"/>
  <c r="O366" i="11"/>
  <c r="I397" i="11"/>
  <c r="G397" i="11"/>
  <c r="I68" i="1" s="1"/>
  <c r="G383" i="11"/>
  <c r="I67" i="1" s="1"/>
  <c r="G375" i="11"/>
  <c r="I66" i="1" s="1"/>
  <c r="K366" i="11"/>
  <c r="M366" i="11"/>
  <c r="M251" i="11"/>
  <c r="G366" i="11"/>
  <c r="I61" i="1" s="1"/>
  <c r="G364" i="11"/>
  <c r="I60" i="1" s="1"/>
  <c r="G251" i="11"/>
  <c r="I59" i="1" s="1"/>
  <c r="I236" i="11"/>
  <c r="G236" i="11"/>
  <c r="I58" i="1" s="1"/>
  <c r="G218" i="11"/>
  <c r="I57" i="1" s="1"/>
  <c r="G208" i="11"/>
  <c r="I56" i="1" s="1"/>
  <c r="G195" i="11"/>
  <c r="I55" i="1" s="1"/>
  <c r="M183" i="11"/>
  <c r="K62" i="11"/>
  <c r="G62" i="11"/>
  <c r="I53" i="1" s="1"/>
  <c r="Q236" i="11"/>
  <c r="M236" i="11"/>
  <c r="M218" i="11"/>
  <c r="M208" i="11"/>
  <c r="M195" i="11"/>
  <c r="G183" i="11"/>
  <c r="I54" i="1" s="1"/>
  <c r="O62" i="11"/>
  <c r="M63" i="11"/>
  <c r="M62" i="11" s="1"/>
  <c r="M49" i="11"/>
  <c r="M48" i="11" s="1"/>
  <c r="M19" i="11"/>
  <c r="M18" i="11" s="1"/>
  <c r="M8" i="11"/>
  <c r="M7" i="11" s="1"/>
  <c r="J39" i="1"/>
  <c r="I78" i="1" l="1"/>
  <c r="J77" i="1" s="1"/>
  <c r="G42" i="1"/>
  <c r="I16" i="1"/>
  <c r="I17" i="1"/>
  <c r="J58" i="1" l="1"/>
  <c r="J65" i="1"/>
  <c r="J66" i="1"/>
  <c r="J70" i="1"/>
  <c r="J52" i="1"/>
  <c r="J72" i="1"/>
  <c r="J68" i="1"/>
  <c r="J53" i="1"/>
  <c r="J69" i="1"/>
  <c r="J59" i="1"/>
  <c r="J75" i="1"/>
  <c r="J55" i="1"/>
  <c r="J67" i="1"/>
  <c r="J56" i="1"/>
  <c r="J61" i="1"/>
  <c r="J64" i="1"/>
  <c r="J74" i="1"/>
  <c r="J62" i="1"/>
  <c r="J50" i="1"/>
  <c r="J60" i="1"/>
  <c r="J63" i="1"/>
  <c r="J54" i="1"/>
  <c r="J73" i="1"/>
  <c r="J71" i="1"/>
  <c r="G40" i="1"/>
  <c r="H40" i="1" s="1"/>
  <c r="I40" i="1" s="1"/>
  <c r="I21" i="1"/>
  <c r="G25" i="1" s="1"/>
  <c r="G26" i="1" s="1"/>
  <c r="G29" i="1" s="1"/>
  <c r="J57" i="1"/>
  <c r="J76" i="1"/>
  <c r="J51" i="1"/>
  <c r="H42" i="1"/>
  <c r="I42" i="1" s="1"/>
  <c r="J78" i="1" l="1"/>
  <c r="G41" i="1"/>
  <c r="H41" i="1" s="1"/>
  <c r="I4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<sst xmlns="http://schemas.openxmlformats.org/spreadsheetml/2006/main" count="2827" uniqueCount="1002">
  <si>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</si>
  <si>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</si>
  <si>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</si>
  <si>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</si>
  <si>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</si>
  <si>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</si>
  <si>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</si>
  <si>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</si>
  <si>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</si>
  <si>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</si>
  <si>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</si>
  <si>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</si>
  <si>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</si>
  <si>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</si>
  <si>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</si>
  <si>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</si>
  <si>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</si>
  <si>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</si>
  <si>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</si>
  <si>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</si>
  <si>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</si>
  <si>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</si>
  <si>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</si>
  <si>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</si>
  <si>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</si>
  <si>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</si>
  <si>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</si>
  <si>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</si>
  <si>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</si>
  <si>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</si>
  <si>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</si>
  <si>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</si>
  <si>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</si>
  <si>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</si>
  <si>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</si>
  <si>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</si>
  <si>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</si>
  <si>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</si>
  <si>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</si>
  <si>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</si>
  <si>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Z2102</t>
  </si>
  <si>
    <t>Stav.opravy domu na Komenského nám.370/12 v Třebíči</t>
  </si>
  <si>
    <t>Stavba</t>
  </si>
  <si>
    <t>1</t>
  </si>
  <si>
    <t>dům</t>
  </si>
  <si>
    <t>Stavební opravy</t>
  </si>
  <si>
    <t>2</t>
  </si>
  <si>
    <t>Technika prostředí staveb</t>
  </si>
  <si>
    <t>Celkem za stavbu</t>
  </si>
  <si>
    <t>CZK</t>
  </si>
  <si>
    <t>Rekapitulace dílů</t>
  </si>
  <si>
    <t>Typ dílu</t>
  </si>
  <si>
    <t>Zemní práce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</si>
  <si>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</si>
  <si>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</si>
  <si>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</si>
  <si>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</si>
  <si>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</si>
  <si>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</si>
  <si>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</si>
  <si>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</si>
  <si>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</si>
  <si>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</si>
  <si>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</si>
  <si>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</si>
  <si>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</si>
  <si>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</si>
  <si>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</si>
  <si>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</si>
  <si>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</si>
  <si>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</si>
  <si>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</si>
  <si>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</si>
  <si>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</si>
  <si>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</si>
  <si>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721</t>
  </si>
  <si>
    <t>Vnitřní kanalizace</t>
  </si>
  <si>
    <t>722</t>
  </si>
  <si>
    <t>Vnitřní vodovod</t>
  </si>
  <si>
    <t>725</t>
  </si>
  <si>
    <t>Zařizovací předměty</t>
  </si>
  <si>
    <t>731</t>
  </si>
  <si>
    <t>Kotelny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</si>
  <si>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</si>
  <si>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</si>
  <si>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</si>
  <si>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</si>
  <si>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</si>
  <si>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</si>
  <si>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</si>
  <si>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</si>
  <si>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</si>
  <si>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</si>
  <si>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</si>
  <si>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</si>
  <si>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</si>
  <si>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</si>
  <si>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</si>
  <si>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</si>
  <si>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</si>
  <si>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</si>
  <si>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</si>
  <si>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</si>
  <si>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</si>
  <si>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</si>
  <si>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</si>
  <si>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</si>
  <si>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</si>
  <si>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</si>
  <si>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</si>
  <si>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</si>
  <si>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</si>
  <si>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</si>
  <si>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</si>
  <si>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</si>
  <si>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</si>
  <si>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</si>
  <si>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</si>
  <si>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</si>
  <si>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</si>
  <si>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</si>
  <si>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</si>
  <si>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</si>
  <si>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</si>
  <si>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</si>
  <si>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</si>
  <si>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</si>
  <si>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</si>
  <si>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</si>
  <si>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</si>
  <si>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</si>
  <si>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</si>
  <si>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</si>
  <si>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139711101R00</t>
  </si>
  <si>
    <t>Vykopávka v uzavřených prostorách v hor.1-4</t>
  </si>
  <si>
    <t>m3</t>
  </si>
  <si>
    <t>800-1</t>
  </si>
  <si>
    <t>RTS</t>
  </si>
  <si>
    <t>POL1_</t>
  </si>
  <si>
    <t>vstupní schodiště : 1,7*1,0*0,3</t>
  </si>
  <si>
    <t>VV</t>
  </si>
  <si>
    <t>(1,5+1,1)*1,5*0,5</t>
  </si>
  <si>
    <t>1,7*0,5*0,5</t>
  </si>
  <si>
    <t>161101501R00</t>
  </si>
  <si>
    <t>Svislé přemístění výkopku z hor. 1-4 ruční</t>
  </si>
  <si>
    <t>162701105R00</t>
  </si>
  <si>
    <t>Vodorovné přemístění výkopku z hor.1-4 do 10000 m</t>
  </si>
  <si>
    <t>162201203R00</t>
  </si>
  <si>
    <t>Vodorovné přemíst.výkopku, kolečko hor.1-4, do 10m</t>
  </si>
  <si>
    <t>162201210R00</t>
  </si>
  <si>
    <t>Příplatek za dalš.10 m, kolečko, výkop. z hor.1- 4</t>
  </si>
  <si>
    <t>199000002R00</t>
  </si>
  <si>
    <t>Poplatek za skládku zeminy</t>
  </si>
  <si>
    <t>t</t>
  </si>
  <si>
    <t>Vlastní</t>
  </si>
  <si>
    <t>2,885*1,6</t>
  </si>
  <si>
    <t>310235241RT2</t>
  </si>
  <si>
    <t>Zazdívka otvorů pl.0,0225 m2 cihlami, tl.zdi 30 cm, s použitím suché maltové směsi</t>
  </si>
  <si>
    <t>kus</t>
  </si>
  <si>
    <t>801-4</t>
  </si>
  <si>
    <t xml:space="preserve">vyklínování nad nosníky jako překlady : </t>
  </si>
  <si>
    <t>m.101-103 : 1</t>
  </si>
  <si>
    <t>310235251RT2</t>
  </si>
  <si>
    <t>Zazdívka otvorů pl.0,0225 m2 cihlami, tl.zdi 45 cm, s použitím suché maltové směsi</t>
  </si>
  <si>
    <t>m.201-210 : 1</t>
  </si>
  <si>
    <t>310238211RT1</t>
  </si>
  <si>
    <t>Zazdívka otvorů plochy do 1 m2 cihlami na MVC, s použitím suché maltové směsi</t>
  </si>
  <si>
    <t>m.104 : 1,05*0,95*0,5</t>
  </si>
  <si>
    <t>0,6*0,65*0,5</t>
  </si>
  <si>
    <t>317941123R00</t>
  </si>
  <si>
    <t>Osazení ocelových válcovaných nosníků  č.14-22</t>
  </si>
  <si>
    <t>801-1</t>
  </si>
  <si>
    <t xml:space="preserve">I 160 : </t>
  </si>
  <si>
    <t>1. NP : 0,018*2,0*2</t>
  </si>
  <si>
    <t>2. NP : 0,018*1,4*3</t>
  </si>
  <si>
    <t>319201317R00</t>
  </si>
  <si>
    <t>Vyrovnání zdiva pod omítku maltou ze SMS tl. 30 mm</t>
  </si>
  <si>
    <t>m2</t>
  </si>
  <si>
    <t xml:space="preserve">při rozšiřování otvoru (ostění) : </t>
  </si>
  <si>
    <t>1. NP : 0,3*2,0</t>
  </si>
  <si>
    <t>2. NP : 0,5*2,0</t>
  </si>
  <si>
    <t>342012225R00</t>
  </si>
  <si>
    <t>Příčka SDK tl.100 mm,ocel.kce,1x oplášť.,MA 12,5mm</t>
  </si>
  <si>
    <t>1. NP : (5,0+3,9)*3,0-2*0,8*2,0</t>
  </si>
  <si>
    <t>2. NP : 5,0*3,0</t>
  </si>
  <si>
    <t>346244371RT2</t>
  </si>
  <si>
    <t>Zazdívka rýh, potrubí, kapes cihlami tl. 14 cm, s použitím suché maltové směsi</t>
  </si>
  <si>
    <t>po zbouraném vstupním schodišti : 3,2*0,15*2</t>
  </si>
  <si>
    <t>346244381RT2</t>
  </si>
  <si>
    <t>Plentování ocelových nosníků výšky do 20 cm, s použitím suché maltové směsi</t>
  </si>
  <si>
    <t>1. NP : 2,0*0,15*2</t>
  </si>
  <si>
    <t>2. NP : 1,4*0,15*2</t>
  </si>
  <si>
    <t>349231821RT2</t>
  </si>
  <si>
    <t>Přizdívka ostění s ozubem z cihel, kapsy do 30 cm, s použitím suché maltové směsi</t>
  </si>
  <si>
    <t>2. NP m.201-210 : 0,5*2,0</t>
  </si>
  <si>
    <t>13380530R</t>
  </si>
  <si>
    <t>Tyč průřezu I 160, střední, jakost oceli 11373</t>
  </si>
  <si>
    <t>SPCM</t>
  </si>
  <si>
    <t>POL3_</t>
  </si>
  <si>
    <t>0,018*(3,0+6,0)</t>
  </si>
  <si>
    <t>413232221RT2</t>
  </si>
  <si>
    <t>Zazdívka zhlaví válcovaných nosníků výšky do 30cm, s použitím suché maltové směsi</t>
  </si>
  <si>
    <t>1. NP, uložení zhlaví nosníku (podpora stropu) : 4</t>
  </si>
  <si>
    <t>413941123R00</t>
  </si>
  <si>
    <t>Osazení válcovaných nosníků ve stropech č. 14 - 22</t>
  </si>
  <si>
    <t>podpěra stropu : 0,019*(2,9+1,9*2+2,4*2)</t>
  </si>
  <si>
    <t>416021121R00</t>
  </si>
  <si>
    <t>Podhledy SDK, kovová.kce CD. 1x deska RB 12,5 mm</t>
  </si>
  <si>
    <t>m.106 : (2,6+2,8)*2,0/2+2,6*0,2</t>
  </si>
  <si>
    <t>434311115R00</t>
  </si>
  <si>
    <t>Stupně dusané na terén, na desku, z betonu C 20/25</t>
  </si>
  <si>
    <t>m</t>
  </si>
  <si>
    <t>m.101 : 1,9*2+1,25+1,35+1,4+1,5+0,3*6</t>
  </si>
  <si>
    <t>434351141R00</t>
  </si>
  <si>
    <t>Bednění stupňů přímočarých - zřízení</t>
  </si>
  <si>
    <t>m.101 : (1,9*2+1,25+1,35+1,4+1,5+0,3*6)*(0,3+0,2)</t>
  </si>
  <si>
    <t>434351142R00</t>
  </si>
  <si>
    <t>Bednění stupňů přímočarých - odstranění</t>
  </si>
  <si>
    <t>13480910R1</t>
  </si>
  <si>
    <t>Tyč průřezu IPE 180, 11375</t>
  </si>
  <si>
    <t>0,019*(2,9+1,9*2+2,4*2)*1,1</t>
  </si>
  <si>
    <t>610991111R00</t>
  </si>
  <si>
    <t>Zakrývání výplní vnitřních otvorů</t>
  </si>
  <si>
    <t xml:space="preserve">1. NP : </t>
  </si>
  <si>
    <t>m.101, vstup : 1,3*3,35</t>
  </si>
  <si>
    <t>m.101+102 : 2*0,9*2,1+1,5*2,0+0,85*1,9</t>
  </si>
  <si>
    <t>m.103 : 1,5*2,0+(0,6+0,85)*2,1+2,25*1,75</t>
  </si>
  <si>
    <t>m.104 : 0,6*2,0*2</t>
  </si>
  <si>
    <t>m.105 : 0,6*2,0+0,6*1,1</t>
  </si>
  <si>
    <t>m.106 : 0,85*2,1+1,1*1,75+0,65*2,1</t>
  </si>
  <si>
    <t>m.107 : 0,65*2,1+0,8*2,0+1,1*1,9</t>
  </si>
  <si>
    <t>m.108 : 0,8*2,0+1,1*1,9</t>
  </si>
  <si>
    <t>m.109 : 0,8*2,0+2*1,1*1,9</t>
  </si>
  <si>
    <t>m.110 : 4*1,0*2,0</t>
  </si>
  <si>
    <t xml:space="preserve">2. NP : </t>
  </si>
  <si>
    <t>m.201 : 1,0*2,2*3</t>
  </si>
  <si>
    <t>m.202 : 1,5*2,0</t>
  </si>
  <si>
    <t>m.204 : 1,0*2,2*3+1,6*2,8</t>
  </si>
  <si>
    <t>m.205 : 1,5*2,0+1,0*2,2</t>
  </si>
  <si>
    <t>m.207 : 1,0*2,2*4</t>
  </si>
  <si>
    <t>m.209 : 2*1,0*2,2+1,1*1,9*5</t>
  </si>
  <si>
    <t>m.210 : 1,0*2,2+1,1*1,9*2</t>
  </si>
  <si>
    <t>ostatní kce (zábradlí, madla apod. : 30,0</t>
  </si>
  <si>
    <t>611421421R00</t>
  </si>
  <si>
    <t>Oprava váp.omítek stropů do 50% plochy - hladkých</t>
  </si>
  <si>
    <t xml:space="preserve">nový stav - před potažením štukem : </t>
  </si>
  <si>
    <t>1. NP : 8,9+6,1+4,55+1,61+1,37</t>
  </si>
  <si>
    <t>12,27+1,03+1,33+9,71+12,76+8,91+12,15+4,78</t>
  </si>
  <si>
    <t>2. NP : 2,63+4,34+15,42+2,3+0,81+5,69+0,77+32,91+17,03</t>
  </si>
  <si>
    <t>611425521R00</t>
  </si>
  <si>
    <t>Omítka rýh stropů MV do 15 cm omít.hrubou,hladkou</t>
  </si>
  <si>
    <t>m.103 po zbourané příčce : 1,15*0,15</t>
  </si>
  <si>
    <t>m.107 po zbourané příčce : 2,65*0,15</t>
  </si>
  <si>
    <t>611471413R00</t>
  </si>
  <si>
    <t>Úprava stropů aktiv. štukem s přísadou, tl. 2-3 mm</t>
  </si>
  <si>
    <t>612401291R00</t>
  </si>
  <si>
    <t>Omítka malých ploch vnitřních stěn do 0,25 m2</t>
  </si>
  <si>
    <t>1. PP : 2</t>
  </si>
  <si>
    <t>612401391R00</t>
  </si>
  <si>
    <t>Omítka malých ploch vnitřních stěn do 1 m2</t>
  </si>
  <si>
    <t xml:space="preserve">zazdívky : </t>
  </si>
  <si>
    <t>m.104 : 1</t>
  </si>
  <si>
    <t>m.105 : 1</t>
  </si>
  <si>
    <t>612409991RT2</t>
  </si>
  <si>
    <t>Začištění omítek kolem oken,dveří apod., s použitím suché maltové směsi</t>
  </si>
  <si>
    <t xml:space="preserve">kolem nových zárubní a okenních rámů : </t>
  </si>
  <si>
    <t>m.101 : (1,3+2*3,35)*2</t>
  </si>
  <si>
    <t>m.101-103 : (1,5+2*2,0)*2</t>
  </si>
  <si>
    <t>m.101-109 : (1,0+2,0*2)*2</t>
  </si>
  <si>
    <t>m.105 : (0,6+1,1)*2*2</t>
  </si>
  <si>
    <t>m.106 : (1,05+1,75)*2*2</t>
  </si>
  <si>
    <t xml:space="preserve">kolem keramických obkladů : </t>
  </si>
  <si>
    <t>m.104 : (0,95+1,1)*2</t>
  </si>
  <si>
    <t>m.105 : (1,0+1,35)*2</t>
  </si>
  <si>
    <t>m.106 : (1,8+0,6)*2</t>
  </si>
  <si>
    <t>m.205 : 2,55+1,0*2+1,0</t>
  </si>
  <si>
    <t>m.206 : 0,9*3+0,6</t>
  </si>
  <si>
    <t>m.207 : (2,5+2,4)*2</t>
  </si>
  <si>
    <t>612421626R00</t>
  </si>
  <si>
    <t>Omítka vnitřní zdiva, MVC, hladká</t>
  </si>
  <si>
    <t xml:space="preserve">před potažením štukem : </t>
  </si>
  <si>
    <t>m.101 po vybourání schodů : (1,0*1,0+1,0*0,3)*2</t>
  </si>
  <si>
    <t>m.105 a 106 - po dveřích : 1,0*2,0*2</t>
  </si>
  <si>
    <t xml:space="preserve">podklad pod keramické obklady : </t>
  </si>
  <si>
    <t>m.104 : (1,1+0,95)*2*1,5-2*0,6*1,5</t>
  </si>
  <si>
    <t>m.105 : (1,0+1,3)*2*1,5-0,6*1,5-1,0*1,5</t>
  </si>
  <si>
    <t>m.205 : (1,0+2,55)*2*1,5-1,5*1,5</t>
  </si>
  <si>
    <t>m.207 : (2,4+2,5)*2*1,5-1,5*1,5</t>
  </si>
  <si>
    <t>m.208 : 0,9*4*2,0-0,4*2,0</t>
  </si>
  <si>
    <t>612421411R00</t>
  </si>
  <si>
    <t>Oprava vápen.omítek stěn do 50 % pl. - hrubých</t>
  </si>
  <si>
    <t xml:space="preserve">1. NP (dle v.č.D.1.1.3) : </t>
  </si>
  <si>
    <t>chodba(18,0 m2) : (2,6+0,75+2,4+5,0)*3,0</t>
  </si>
  <si>
    <t>schodiště : (3,35+2,65+0,9+1,3+1,1+4,5)*2,95</t>
  </si>
  <si>
    <t>kancelář (26,73 m2) : (5,8+5,0)*2*2,9-0,8*2,0*2</t>
  </si>
  <si>
    <t>chodba (2,23 m2) : (2,65+0,95)*2*2,9-0,8*2,0*3</t>
  </si>
  <si>
    <t>kancelář (9,95 m2) : (2,65+3,9)*2*2,9*0,8*2,0</t>
  </si>
  <si>
    <t>kancelář (10,93 m2) : (2,9+3,7)*2*2,9-0,8*2,0*2</t>
  </si>
  <si>
    <t>chodba (1,59 m2) : (0,9+1,1)*2*2,9-3*0,8*2,0</t>
  </si>
  <si>
    <t>WC : (0,95+1,0)*2*1,0</t>
  </si>
  <si>
    <t>kuchyňka : (2,8+3,8+2,2+3,7)*2,9-0,8*2,0*2+1,0*2,7-1,7*0,6</t>
  </si>
  <si>
    <t xml:space="preserve">2. NP (dle v.č.D.1.1.4) : </t>
  </si>
  <si>
    <t>schodiště a chodba : (2,0+1,2+3,5+2,4)*3,0</t>
  </si>
  <si>
    <t>kancelář (50,44 m2) : (10,1+5,0)*2*3,0-1,0*2,0*3</t>
  </si>
  <si>
    <t>kancelář (15,42 m2) : (4,0+3,7)*2*3,0-2*0,9*2,0</t>
  </si>
  <si>
    <t>umývárna : (2,4+2,5)*2*1,5</t>
  </si>
  <si>
    <t>WC : (2,5+1,0)*2*1,5</t>
  </si>
  <si>
    <t>612423531RT2</t>
  </si>
  <si>
    <t>Omítka rýh stěn vápenná šířky do 15 cm, štuková, s použitím suché maltové směsi</t>
  </si>
  <si>
    <t xml:space="preserve">po zbourání příček : </t>
  </si>
  <si>
    <t>m.103 : 2,95*0,15*2</t>
  </si>
  <si>
    <t>m.107 : 2,95*0,15*2</t>
  </si>
  <si>
    <t xml:space="preserve">kolem dveřní zárubně : </t>
  </si>
  <si>
    <t>m.101-110 : (1,0+2*2,0)*0,15*2</t>
  </si>
  <si>
    <t>m.101 - vstup : (1,3+2*3,35)*0,15*2</t>
  </si>
  <si>
    <t>612423731RT2</t>
  </si>
  <si>
    <t>Omítka rýh stěn vápenná šířky nad 30 cm, štuková, s použitím suché maltové směsi</t>
  </si>
  <si>
    <t>m.101-103 : (1,65+2,15*2)*(0,3+2*0,15)</t>
  </si>
  <si>
    <t>m.201-210 : (1,0+2,2*2)*(0,5+2*0,2)</t>
  </si>
  <si>
    <t>612471413R00</t>
  </si>
  <si>
    <t>Úprava vnitřních stěn aktivovaným štukem s přísad.</t>
  </si>
  <si>
    <t>m.101 : (1,6+5,0+1,75+2,55+0,75+2,4)*3,5</t>
  </si>
  <si>
    <t>-(1,3*3,35+1,6*2,5)</t>
  </si>
  <si>
    <t>m.101+102 : (3,35+4,5*2+1,1)*3,0</t>
  </si>
  <si>
    <t>-1,5*2,0-0,9*2,1</t>
  </si>
  <si>
    <t>m.103 : (4,05+3,75)*2*2,95</t>
  </si>
  <si>
    <t>-(1,5*2,0+0,6*2,1+0,85*2,1+2,25*1,75)</t>
  </si>
  <si>
    <t>(1,0+2,0*2)*0,35*2+(2,25+1,75*2)*0,3</t>
  </si>
  <si>
    <t>m.104 : (0,95+1,05)*2*1,5</t>
  </si>
  <si>
    <t>m.105 : (0,6+1,35)*2*1,5</t>
  </si>
  <si>
    <t>m.106 : (2,8+3,75)*2*2,95-0,85*2,1-1,0*1,75</t>
  </si>
  <si>
    <t>(1,0+1,75*2)*0,3</t>
  </si>
  <si>
    <t>m.107 : (2,65+4,95)*2*2,95-0,8*2,0-0,65*2,1</t>
  </si>
  <si>
    <t>m.108 - původní stěny : (3,9+2,3)*2,95</t>
  </si>
  <si>
    <t>m.109 - původní stěny : (3,4+2,4+0,75+1,5)*2,95</t>
  </si>
  <si>
    <t>m.110 - původní stěny : (4,8+0,95*2)*2,95-0,8*2,0</t>
  </si>
  <si>
    <t>m.201+202 : (4,75+2,4+2,0*2)*2,95</t>
  </si>
  <si>
    <t>m.204 : (4,1+3,75)*2*2,95</t>
  </si>
  <si>
    <t>-3*0,9*2,1-1,55*2,75</t>
  </si>
  <si>
    <t>(1,0+2,1*2)*0,35+(1,55+2,75*2)*0,3</t>
  </si>
  <si>
    <t>m.205 : (2,55+1,0)*2*1,5</t>
  </si>
  <si>
    <t>m.206 : 0,9*3*1,0+0,5*1,0</t>
  </si>
  <si>
    <t>m.207 : (2,5+2,4)*2*1,5</t>
  </si>
  <si>
    <t>m.208 : (0,6+1,25)*2*2,95</t>
  </si>
  <si>
    <t>m.209 : ((0,3+4,65+1,5+1,0)*2+4,95)*2,95</t>
  </si>
  <si>
    <t>-(0,7+0,9)*2,1</t>
  </si>
  <si>
    <t>m.210 : (4,0+5,0+3,0)*2,95-0,9*2,1</t>
  </si>
  <si>
    <t>615481111R00</t>
  </si>
  <si>
    <t>Potažení válc.nosníků rabic.pletivem a postřik MC</t>
  </si>
  <si>
    <t>1. NP : 2,0*0,5</t>
  </si>
  <si>
    <t>2. NP : 1,4*0,7</t>
  </si>
  <si>
    <t>620991121R00</t>
  </si>
  <si>
    <t>Zakrývání výplní vnějších otvorů z lešení</t>
  </si>
  <si>
    <t>vstup (JV) : 1,5*4,0</t>
  </si>
  <si>
    <t>okna (SZ) : 0,7*1,2+1,1*1,9+0,8*2,7+0,7*2,0</t>
  </si>
  <si>
    <t>balkónové zábradlí z obou stran : 4,0*2*1,2</t>
  </si>
  <si>
    <t>622421111R00</t>
  </si>
  <si>
    <t>Omítka vnější stěn, MVC, hrubá nezatřená</t>
  </si>
  <si>
    <t>vyrovnání zdi po zbourání rampy : 7,0*0,75</t>
  </si>
  <si>
    <t>622421143R00</t>
  </si>
  <si>
    <t>Omítka vnější stěn, MVC, štuková, složitost 1-2</t>
  </si>
  <si>
    <t>po zbourání rampy : 7,0*0,75</t>
  </si>
  <si>
    <t>dozdívky (SZ) : 1,0*0,9+0,6*0,6</t>
  </si>
  <si>
    <t>629451111R00</t>
  </si>
  <si>
    <t>Vyrovnávací vrstva MC šířky do 15 cm</t>
  </si>
  <si>
    <t>pod parapetní plechy u oken : 1,05+0,6</t>
  </si>
  <si>
    <t>631313621R00</t>
  </si>
  <si>
    <t>Mazanina betonová tl. 8 - 12 cm C 20/25</t>
  </si>
  <si>
    <t>m.101 : ((1,75+1,3)*2,55/2+0,8*2,0)*0,1</t>
  </si>
  <si>
    <t>631571004R00</t>
  </si>
  <si>
    <t>Násyp ze štěrkopísku 0 - 32, tř. I</t>
  </si>
  <si>
    <t>632411110R00</t>
  </si>
  <si>
    <t>Samonivelační stěrka Cemix,ruč.zpracování tl.10 mm</t>
  </si>
  <si>
    <t xml:space="preserve">pod keramickou dlažbu : </t>
  </si>
  <si>
    <t>1. NP : 8,9+1,03+1,33+9,71</t>
  </si>
  <si>
    <t>2. NP : 0,81+2,3+5,69+0,77</t>
  </si>
  <si>
    <t>balkón : 2,95*0,9</t>
  </si>
  <si>
    <t>632411140R00</t>
  </si>
  <si>
    <t>Potěr ze SMS Cemix, ruční zpracování, tl. 40 mm</t>
  </si>
  <si>
    <t>balkón : 2,95*0,95</t>
  </si>
  <si>
    <t>632481211R00</t>
  </si>
  <si>
    <t>Výztuž z armovací sklovláknité tkaniny do potěrů</t>
  </si>
  <si>
    <t>641952211R00</t>
  </si>
  <si>
    <t>Osazení rámů okenních dřevěných, plocha do 2,5 m2</t>
  </si>
  <si>
    <t>642942111R00</t>
  </si>
  <si>
    <t>Osazení zárubní dveřních ocelových, pl. do 2,5 m2</t>
  </si>
  <si>
    <t>nové dveře (dle výpisu) : 3</t>
  </si>
  <si>
    <t>posunuté dveře (m.210) : 1</t>
  </si>
  <si>
    <t>642942221R00</t>
  </si>
  <si>
    <t>Osazení zárubní dveřních ocelových, pl. do 4,5 m2</t>
  </si>
  <si>
    <t>642909001</t>
  </si>
  <si>
    <t>Osazení dřevěného rámu vstupních dveří (předb.cena)</t>
  </si>
  <si>
    <t>55330315R</t>
  </si>
  <si>
    <t>Zárubeň ocelová H 110   600x1970x110 L, ZAKO pro klasické zdění, bez drážky, pevně přivařené závěsy</t>
  </si>
  <si>
    <t>55330326R</t>
  </si>
  <si>
    <t>Zárubeň ocelová 1500x1970x110</t>
  </si>
  <si>
    <t>553308110R1</t>
  </si>
  <si>
    <t>Zárubeň ocelová 800x1970x100 mm, pro sádrokarton, s drážkou, těsněním, kapsové závěsy</t>
  </si>
  <si>
    <t>941941051R00</t>
  </si>
  <si>
    <t>Montáž lešení leh.řad.s podlahami,š.1,5 m, H 10 m</t>
  </si>
  <si>
    <t>800-3</t>
  </si>
  <si>
    <t>SZ : 4,0*2,0+3,0*4,0</t>
  </si>
  <si>
    <t>941941391R00</t>
  </si>
  <si>
    <t>Příplatek za každý měsíc použití lešení k pol.1051</t>
  </si>
  <si>
    <t>941941851R00</t>
  </si>
  <si>
    <t>Demontáž lešení leh.řad.s podlahami,š.1,5 m,H 10 m</t>
  </si>
  <si>
    <t>941955001R00</t>
  </si>
  <si>
    <t>Lešení lehké pomocné, výška podlahy do 1,2 m</t>
  </si>
  <si>
    <t xml:space="preserve">při štukování stropu : </t>
  </si>
  <si>
    <t xml:space="preserve">při osazování I nosníků a jejich zazdívání : </t>
  </si>
  <si>
    <t>1. NP : 2,0*1,0*2</t>
  </si>
  <si>
    <t>2. NP : 1,5*1,0*2</t>
  </si>
  <si>
    <t>při demontáži podhledu (mezistropu) : 1,0</t>
  </si>
  <si>
    <t xml:space="preserve">při osazování oken : </t>
  </si>
  <si>
    <t>1. NP : (2,0+1,0)*1,0</t>
  </si>
  <si>
    <t>941955003R00</t>
  </si>
  <si>
    <t>Lešení lehké pomocné, výška podlahy do 2,5 m</t>
  </si>
  <si>
    <t>při výměně vchodových dveří : 1,3*1,0*2</t>
  </si>
  <si>
    <t>919735122R00</t>
  </si>
  <si>
    <t>Řezání stávajícího betonového krytu tl. 5 - 10 cm</t>
  </si>
  <si>
    <t>822-1</t>
  </si>
  <si>
    <t>pro vybourání posunované zárubně : 1,0*2</t>
  </si>
  <si>
    <t>vytvoření drážky - posunutí : 0,25*2</t>
  </si>
  <si>
    <t>952901111R00</t>
  </si>
  <si>
    <t>Vyčištění budov o výšce podlaží do 4 m</t>
  </si>
  <si>
    <t>10,5*10,0*2</t>
  </si>
  <si>
    <t>953802113R00</t>
  </si>
  <si>
    <t>Montáž komínové vložky ohebné 130 mm,do 15 m</t>
  </si>
  <si>
    <t>953941119R00</t>
  </si>
  <si>
    <t>Osazení komínových dvířek</t>
  </si>
  <si>
    <t>1. PP : 1</t>
  </si>
  <si>
    <t>953941911R00</t>
  </si>
  <si>
    <t>Dodatečné osazení komínových zděří</t>
  </si>
  <si>
    <t>54171231R</t>
  </si>
  <si>
    <t>Zděř kouřová průměr 160 mm</t>
  </si>
  <si>
    <t>5534316045</t>
  </si>
  <si>
    <t>Vložka komínová ohebná nerez D 125 mm</t>
  </si>
  <si>
    <t>553490001</t>
  </si>
  <si>
    <t>Komínová dvířka</t>
  </si>
  <si>
    <t>962031113R00</t>
  </si>
  <si>
    <t>Bourání příček z cihel pálených plných tl. 65 mm</t>
  </si>
  <si>
    <t>801-3</t>
  </si>
  <si>
    <t>nová m.103 : 1,15*2,95-0,6*2,0</t>
  </si>
  <si>
    <t>nová m.107 : 2,75*2,95-0,8*2,0</t>
  </si>
  <si>
    <t>962032231R00</t>
  </si>
  <si>
    <t>Bourání zdiva z cihel pálených na MVC</t>
  </si>
  <si>
    <t>m.101-103, rozšíření otvoru : 0,8*2,0*0,3</t>
  </si>
  <si>
    <t>venk.rampa, SZ pohled : 7,0*0,7*0,3</t>
  </si>
  <si>
    <t>963042819R00</t>
  </si>
  <si>
    <t>Bourání schodišťových stupňů betonových</t>
  </si>
  <si>
    <t>1. NP : 1,7*2+1,6*2+1,5+2*1,5+1,3*2</t>
  </si>
  <si>
    <t>rampa, pohled SZ : 1,5*5</t>
  </si>
  <si>
    <t>965042131R00</t>
  </si>
  <si>
    <t>Bourání mazanin betonových  tl. 10 cm, pl. 4 m2</t>
  </si>
  <si>
    <t>balkón : 2,95*0,95*0,04</t>
  </si>
  <si>
    <t>965042241R00</t>
  </si>
  <si>
    <t>Bourání mazanin betonových tl. nad 10 cm, nad 4 m2</t>
  </si>
  <si>
    <t>rampa, SZ : 7,0*1,5*0,15</t>
  </si>
  <si>
    <t>965081712R00</t>
  </si>
  <si>
    <t>Bourání dlažeb keramických tl.10 mm, pl. do 1 m2</t>
  </si>
  <si>
    <t>2. NP : 0,81+0,77</t>
  </si>
  <si>
    <t>965081713R00</t>
  </si>
  <si>
    <t>Bourání dlažeb keramických tl.10 mm, nad 1 m2</t>
  </si>
  <si>
    <t>1. NP : 1,02</t>
  </si>
  <si>
    <t>2. NP : 2,3+5,69</t>
  </si>
  <si>
    <t>965081813R00</t>
  </si>
  <si>
    <t>Bourání dlažeb teracových tl.do 30 mm, nad 1 m2</t>
  </si>
  <si>
    <t>965081702R00</t>
  </si>
  <si>
    <t xml:space="preserve">Bourání soklíků z dlažeb keramických </t>
  </si>
  <si>
    <t>2. NP, sklad : (0,6+1,25)*2-0,6</t>
  </si>
  <si>
    <t>2. NP, balkón : 2,95+0,95</t>
  </si>
  <si>
    <t>965082941R00</t>
  </si>
  <si>
    <t>Odstranění násypu tl. nad 20 cm jakékoliv plochy</t>
  </si>
  <si>
    <t>venkovní rampa : 7,0*1,2*0,8</t>
  </si>
  <si>
    <t>967031744R00</t>
  </si>
  <si>
    <t>Přisekání plošné zdiva cihelného na MC tl. 30 cm</t>
  </si>
  <si>
    <t>m.201-210 : 0,5*2,0</t>
  </si>
  <si>
    <t>968061112R00</t>
  </si>
  <si>
    <t>Vyvěšení dřevěných okenních křídel pl. do 1,5 m2</t>
  </si>
  <si>
    <t xml:space="preserve">pro montáž kovotěsu : </t>
  </si>
  <si>
    <t xml:space="preserve">vyvěšení : </t>
  </si>
  <si>
    <t>pohled JV : 11*8</t>
  </si>
  <si>
    <t>pohled SZ : 30</t>
  </si>
  <si>
    <t>zavěšení : 88+30</t>
  </si>
  <si>
    <t>968061125R00</t>
  </si>
  <si>
    <t>Vyvěšení dřevěných dveřních křídel pl. do 2 m2</t>
  </si>
  <si>
    <t>1. NP : 5</t>
  </si>
  <si>
    <t>2. NP : 7</t>
  </si>
  <si>
    <t>zavěšení : 5+7</t>
  </si>
  <si>
    <t>968062354R00</t>
  </si>
  <si>
    <t>Vybourání dřevěných rámů oken dvojitých pl. 1 m2</t>
  </si>
  <si>
    <t>1. NP : 0,55*1,7</t>
  </si>
  <si>
    <t>968062456R00</t>
  </si>
  <si>
    <t>Vybourání dřevěných dveřních zárubní pl. nad 2 m2</t>
  </si>
  <si>
    <t>1. NP vstup z ulice : 1,3*3,35</t>
  </si>
  <si>
    <t>1. NP vstup z rampy : 1,0*2,7</t>
  </si>
  <si>
    <t>968072455R00</t>
  </si>
  <si>
    <t>Vybourání kovových dveřních zárubní pl. do 2 m2</t>
  </si>
  <si>
    <t>stáv. menší chodba : 0,6*2,1</t>
  </si>
  <si>
    <t>kuchyňka : 0,6*2,1</t>
  </si>
  <si>
    <t>kancelář - schodiště : 0,8*2,0+0,85*2,1</t>
  </si>
  <si>
    <t>kancelář - chodba : 0,8*2,0</t>
  </si>
  <si>
    <t>969011141R00</t>
  </si>
  <si>
    <t>Demontáž stávajícího vložkování komínu</t>
  </si>
  <si>
    <t>971033231R00</t>
  </si>
  <si>
    <t>Vybourání otv. zeď cihel. 0,0225 m2, tl. 15cm, MVC</t>
  </si>
  <si>
    <t>1. NP, uložení zhlaví nosníku (podpora stropu) : 1</t>
  </si>
  <si>
    <t>971033431R00</t>
  </si>
  <si>
    <t>Vybourání otv. zeď cihel. pl.0,25 m2, tl.15cm, MVC</t>
  </si>
  <si>
    <t>1. PP, kotel : 1</t>
  </si>
  <si>
    <t>971033621R00</t>
  </si>
  <si>
    <t>Vybourání otv. zeď cihel. pl.4 m2, tl.10 cm, MVC</t>
  </si>
  <si>
    <t>m.104-105 : 0,8*2,0</t>
  </si>
  <si>
    <t>973031324R00</t>
  </si>
  <si>
    <t>Vysekání kapes zeď cihel. MVC, pl. 0,1m2, hl. 15cm</t>
  </si>
  <si>
    <t>1. NP, uložení zhlaví nosníku (podpora stropu) : 3</t>
  </si>
  <si>
    <t>974031154R00</t>
  </si>
  <si>
    <t>Vysekání rýh ve zdi cihelné 10 x 15 cm</t>
  </si>
  <si>
    <t>1. NP - po obvodu vchodových dveří : (1,3+3,35*2)*2+(1,0+2,7*2)*2</t>
  </si>
  <si>
    <t>1. NP - po obvodu bouraného okna : (0,6+1,75)*2*2</t>
  </si>
  <si>
    <t>2. NP - po obvodu zárubně, posunutí dveří : (2,0*2+1,0)*2</t>
  </si>
  <si>
    <t>974031666R00</t>
  </si>
  <si>
    <t>Vysekání rýh zeď cihelná vtah. nosníků 15 x 25 cm</t>
  </si>
  <si>
    <t>m.101-103 rozšíření otvoru : 2,2*2</t>
  </si>
  <si>
    <t>m.201-210 : 1,5*3</t>
  </si>
  <si>
    <t>974042553R00</t>
  </si>
  <si>
    <t>Vysekání rýh betonová, monolitická dlažba 10x10 cm</t>
  </si>
  <si>
    <t>posunutí dveří m.201-210 : 1,5</t>
  </si>
  <si>
    <t>974042554R00</t>
  </si>
  <si>
    <t>Vysekání rýh betonová, monolitická dlažba 10x15 cm</t>
  </si>
  <si>
    <t>základ pod příčkou, m.209 : 5,0</t>
  </si>
  <si>
    <t>976071111R00</t>
  </si>
  <si>
    <t>Vybourání kovových zábradlí a madel</t>
  </si>
  <si>
    <t>rampa, pohled SZ : 7,1</t>
  </si>
  <si>
    <t>976072221R00</t>
  </si>
  <si>
    <t>Vybourání kov. komín. dvířek pl. 0,3 m2 ze zdi cih</t>
  </si>
  <si>
    <t>1.PP : 1</t>
  </si>
  <si>
    <t>978012161R00</t>
  </si>
  <si>
    <t>Otlučení omítek vnitřních rákosov.stropů do 50 %</t>
  </si>
  <si>
    <t xml:space="preserve">výměry dle stávajícího stavu : </t>
  </si>
  <si>
    <t>1. NP : 18,0+4,55+6,1+1,37+1,61</t>
  </si>
  <si>
    <t>10,93+1,59+1,02+9,71+2,23+9,95+26,73</t>
  </si>
  <si>
    <t>2. NP : 2,63+4,34+15,42+5,69+0,81+2,3</t>
  </si>
  <si>
    <t>0,77+50,44</t>
  </si>
  <si>
    <t>978013161R00</t>
  </si>
  <si>
    <t>Otlučení omítek vnitřních stěn v rozsahu do 50 %</t>
  </si>
  <si>
    <t>978013191R00</t>
  </si>
  <si>
    <t>Otlučení omítek vnitřních stěn v rozsahu do 100 %</t>
  </si>
  <si>
    <t xml:space="preserve">rozšíření otvoru : </t>
  </si>
  <si>
    <t>1. NP, m.101-103 : (0,3+0,75*2)*2,0*2</t>
  </si>
  <si>
    <t>2. NP, m.201-210 : (0,5+0,3*2)*2,0*2</t>
  </si>
  <si>
    <t xml:space="preserve">v místě osazovaných válc.nosníků : </t>
  </si>
  <si>
    <t>1. NP, m.101-103 : (0,3+2*0,2)*2,0</t>
  </si>
  <si>
    <t>2. NP, m.201-210 : (0,5+2*0,2)*1,5</t>
  </si>
  <si>
    <t>978059531R00</t>
  </si>
  <si>
    <t>Odsekání vnitřních obkladů stěn nad 2 m2</t>
  </si>
  <si>
    <t>1. NP, WC : (0,95+2*1,1+0,35)*1,5</t>
  </si>
  <si>
    <t>-  sprcha : (0,9*4-0,5+0,1*2)*2,0</t>
  </si>
  <si>
    <t>-  umývárna : (2,4+2,0+2,6-0,7-0,9+0,4*2)*1,5</t>
  </si>
  <si>
    <t>-  WC : ((2,55+1,0)*2-1,55)*1,5</t>
  </si>
  <si>
    <t>999281108R00</t>
  </si>
  <si>
    <t>Přesun hmot pro opravy a údržbu do výšky 12 m</t>
  </si>
  <si>
    <t>POL7_</t>
  </si>
  <si>
    <t>712461701R00</t>
  </si>
  <si>
    <t>Povlaková krytina střech do 30° pryž. fólií volně, včetně vytažení</t>
  </si>
  <si>
    <t>3,1*1,05</t>
  </si>
  <si>
    <t>712491171R00</t>
  </si>
  <si>
    <t>Povlaková krytina střech do 30°, podklad. textilie</t>
  </si>
  <si>
    <t>712491172R00</t>
  </si>
  <si>
    <t>Povlaková krytina střech do 30°, ochran. textilie</t>
  </si>
  <si>
    <t>28322103.AR</t>
  </si>
  <si>
    <t>Fólie Fatrafol 810 tl.1,5, š. 1300 mm střešní šedá</t>
  </si>
  <si>
    <t>1,3*3,1</t>
  </si>
  <si>
    <t>67390526R</t>
  </si>
  <si>
    <t>Textilie jutařská netkaná NETEX A PP/300 -300 g/m2</t>
  </si>
  <si>
    <t>998712102R00</t>
  </si>
  <si>
    <t>Přesun hmot pro povlakové krytiny, výšky do 12 m</t>
  </si>
  <si>
    <t>800-711</t>
  </si>
  <si>
    <t>762512245R00</t>
  </si>
  <si>
    <t>Položení podlah pod PVC šroubováním</t>
  </si>
  <si>
    <t>800-762</t>
  </si>
  <si>
    <t xml:space="preserve">2 vrstvy : </t>
  </si>
  <si>
    <t>1. NP : (12,27+12,76+8,91+12,15+4,78)*2</t>
  </si>
  <si>
    <t>2. NP : (15,42+32,91+17,03)*2</t>
  </si>
  <si>
    <t>60725009R</t>
  </si>
  <si>
    <t>Deska dřevoštěpková OSB tl. 10 mm</t>
  </si>
  <si>
    <t>1,1*232,46</t>
  </si>
  <si>
    <t>998762102R00</t>
  </si>
  <si>
    <t>Přesun hmot pro tesařské konstrukce, výšky do 12 m</t>
  </si>
  <si>
    <t>764321291R00</t>
  </si>
  <si>
    <t>Montáž oplechování říms z Pz</t>
  </si>
  <si>
    <t>800-764</t>
  </si>
  <si>
    <t>balkón : 4,0</t>
  </si>
  <si>
    <t>764410250R00</t>
  </si>
  <si>
    <t>Oplechování parapetů včetně rohů Pz, rš 330 mm</t>
  </si>
  <si>
    <t>1,1+0,65</t>
  </si>
  <si>
    <t>764410850R00</t>
  </si>
  <si>
    <t>Demontáž oplechování parapetů,rš od 100 do 330 mm</t>
  </si>
  <si>
    <t>m.105 : 0,6</t>
  </si>
  <si>
    <t>764396291R09</t>
  </si>
  <si>
    <t>Montáž kovotěsu oken s dodáním materiálu</t>
  </si>
  <si>
    <t xml:space="preserve">stávající ponechaná okna : </t>
  </si>
  <si>
    <t>pohled JV : (0,5+1,0)*2*20+0,5*4*20</t>
  </si>
  <si>
    <t>pohled SZ : (0,5+1,0)*2*4+0,5*4*4</t>
  </si>
  <si>
    <t>(0,5+1,2)*2+0,5*4+(1,0+0,5)*2</t>
  </si>
  <si>
    <t>(0,6+1,0)*2*2+(0,6+0,4)*2*2</t>
  </si>
  <si>
    <t>553011100</t>
  </si>
  <si>
    <t>oplechování balkónu rš 250 mm</t>
  </si>
  <si>
    <t>766622233R00</t>
  </si>
  <si>
    <t>Okna komplet.otvíravá do rámů, 2kříd.do 1,45 m2</t>
  </si>
  <si>
    <t>800-766</t>
  </si>
  <si>
    <t>ozn.2 : 1</t>
  </si>
  <si>
    <t>766622275R00</t>
  </si>
  <si>
    <t>Okna komplet.otvíravá do rámů, 4kříd.do 3,30 m2</t>
  </si>
  <si>
    <t>ozn.1 : 1</t>
  </si>
  <si>
    <t>766661112R00</t>
  </si>
  <si>
    <t>Montáž dveří do zárubně,otevíravých 1kř.do 0,8 m</t>
  </si>
  <si>
    <t>ozn.4 a 5 : 1+2</t>
  </si>
  <si>
    <t>766661142R00</t>
  </si>
  <si>
    <t>Montáž dveří do zárubně,otevíravých 2kř.nad 1,45 m</t>
  </si>
  <si>
    <t>ozn.6 : 1</t>
  </si>
  <si>
    <t>766694111R00</t>
  </si>
  <si>
    <t>Montáž parapetních desek š.do 30 cm,dl.do 100 cm</t>
  </si>
  <si>
    <t>766694112R00</t>
  </si>
  <si>
    <t>Montáž parapetních desek š.do 30 cm,dl.do 160 cm</t>
  </si>
  <si>
    <t>766695212R00</t>
  </si>
  <si>
    <t>Montáž prahů dveří jednokřídlových š. do 10 cm</t>
  </si>
  <si>
    <t>766695232R00</t>
  </si>
  <si>
    <t>Montáž prahů dveří dvoukřídlových š. do 10 cm</t>
  </si>
  <si>
    <t>766649001</t>
  </si>
  <si>
    <t>Montáž vchodových 2kř.dveří s nadsvětlíkem 1300x3350 mm, předběná cena</t>
  </si>
  <si>
    <t>61110010</t>
  </si>
  <si>
    <t>Okno dřevěné 4kř. se skláp.nadsvětlíky 1030x1780 mm</t>
  </si>
  <si>
    <t>61110020</t>
  </si>
  <si>
    <t>Okno dřevěné 2kř. otv. se sklápěcím nadsvětlíkem 600x1100 mm</t>
  </si>
  <si>
    <t>61110030</t>
  </si>
  <si>
    <t>Dveřevchodové dřevěné 2kř. s nadsvětlíkem 780x3350 mm</t>
  </si>
  <si>
    <t>61160128R</t>
  </si>
  <si>
    <t>Dveře vnitřní hladké plné 1 kříd. 60x197 cm</t>
  </si>
  <si>
    <t>61160706R</t>
  </si>
  <si>
    <t>Dveře vnitřní hladké 1kříd. 2/3sklo 80x197 cm</t>
  </si>
  <si>
    <t>61187116R</t>
  </si>
  <si>
    <t>Prah dubový délka 60 cm šířka 10 cm tl. 2 cm</t>
  </si>
  <si>
    <t>61187156R</t>
  </si>
  <si>
    <t>Prah dubový délka 80 cm šířka 10 cm tl. 2 cm</t>
  </si>
  <si>
    <t>61187181R1</t>
  </si>
  <si>
    <t>Prah dubový délka 150 cm šířka 10 cm tl. 2 cm</t>
  </si>
  <si>
    <t>61187551R1</t>
  </si>
  <si>
    <t>Deska parapetní lamino šířka 25 cm</t>
  </si>
  <si>
    <t>998766102R00</t>
  </si>
  <si>
    <t>Přesun hmot pro truhlářské konstr., výšky do 12 m</t>
  </si>
  <si>
    <t>767581801R00</t>
  </si>
  <si>
    <t>Demontáž podhledů</t>
  </si>
  <si>
    <t>800-767</t>
  </si>
  <si>
    <t>767582800R00</t>
  </si>
  <si>
    <t>Demontáž podhledů - roštů</t>
  </si>
  <si>
    <t>767647911R00</t>
  </si>
  <si>
    <t>Oprava dveří - výměna zámku</t>
  </si>
  <si>
    <t>767647912R00</t>
  </si>
  <si>
    <t>Oprava dveří - výměna klik a štítků</t>
  </si>
  <si>
    <t>sada</t>
  </si>
  <si>
    <t>767995104R00</t>
  </si>
  <si>
    <t>Výroba a montáž kov. atypických konstr. do 50 kg</t>
  </si>
  <si>
    <t>kg</t>
  </si>
  <si>
    <t>podpora stropu : 19,0*(2,9+1,9*2+2,4*2)</t>
  </si>
  <si>
    <t>553299001</t>
  </si>
  <si>
    <t>Zámek vč. vložky FAB obyčejný</t>
  </si>
  <si>
    <t>553299002</t>
  </si>
  <si>
    <t>Zámek vč. vložky FAB bezpečnostní</t>
  </si>
  <si>
    <t>771275511R00</t>
  </si>
  <si>
    <t>Montáž keramických schodovek na stupnice,TM</t>
  </si>
  <si>
    <t>800-771</t>
  </si>
  <si>
    <t>771275521R00</t>
  </si>
  <si>
    <t>Montáž keramických dlaždic na podstupnice, TM</t>
  </si>
  <si>
    <t>771475014R00</t>
  </si>
  <si>
    <t>Obklad soklíků keram.rovných, tmel,výška 10 cm</t>
  </si>
  <si>
    <t>m.106 : (2,8+3,7)*2-0,85-0,65</t>
  </si>
  <si>
    <t>m.208 : (1,25+0,6)*2-0,6</t>
  </si>
  <si>
    <t>balkón : 2,95+0,95</t>
  </si>
  <si>
    <t>m.101 : 1,7+2,0+1,6+1,85+1,65+1,75-1,3</t>
  </si>
  <si>
    <t>771475034R00</t>
  </si>
  <si>
    <t>Obklad soklíků keram.stupňov., tmel,20x10 H 10 cm</t>
  </si>
  <si>
    <t>m.101 : 1,7+1,5+0,75+1,0*2</t>
  </si>
  <si>
    <t>771479001R00</t>
  </si>
  <si>
    <t>Řezání dlaždic keramických</t>
  </si>
  <si>
    <t>chodba, schod.stupnice : 11,1</t>
  </si>
  <si>
    <t xml:space="preserve">při nekolmých stěnách : </t>
  </si>
  <si>
    <t>m.101 : 5,0</t>
  </si>
  <si>
    <t>m.106 : 3,8</t>
  </si>
  <si>
    <t>771575107R00</t>
  </si>
  <si>
    <t>Montáž podlah keram.,režné hladké, tmel, 20x20 cm</t>
  </si>
  <si>
    <t>771575205R00</t>
  </si>
  <si>
    <t>Montáž podlah keram.,režné relief., tmel, 15x15 cm</t>
  </si>
  <si>
    <t>771578011R00</t>
  </si>
  <si>
    <t>Spára podlaha - stěna, silikonem</t>
  </si>
  <si>
    <t>m.104 : (0,95+1,0)*2-2*0,6+1,5*4</t>
  </si>
  <si>
    <t>m.105 : (1,0+1,35)*2-0,6</t>
  </si>
  <si>
    <t>m.205 : (2,55+1,0)*2-0,9-0,5*4</t>
  </si>
  <si>
    <t>m.206 : 0,9*4+2,0*3</t>
  </si>
  <si>
    <t>m.207 : (2,4+2,5)*2-0,9*2+2,05</t>
  </si>
  <si>
    <t>771589791R00</t>
  </si>
  <si>
    <t>Příplatek za plochu do 5 m2 jednotlivě</t>
  </si>
  <si>
    <t>1,03+1,33</t>
  </si>
  <si>
    <t>2,3+0,81</t>
  </si>
  <si>
    <t>597623082R</t>
  </si>
  <si>
    <t>Dlaždice keramická schodová - stupnice 30x30 cm</t>
  </si>
  <si>
    <t>597623090A</t>
  </si>
  <si>
    <t>Dlaždice keramická schodová podstupnice</t>
  </si>
  <si>
    <t>597623122R</t>
  </si>
  <si>
    <t>Dlaždice keramická</t>
  </si>
  <si>
    <t>1,15*30,55</t>
  </si>
  <si>
    <t>0,8675</t>
  </si>
  <si>
    <t>597623141R</t>
  </si>
  <si>
    <t>Dlaždice keramická mrazuvzdorná</t>
  </si>
  <si>
    <t>1,1*2,8+0,92</t>
  </si>
  <si>
    <t>597623142RA</t>
  </si>
  <si>
    <t>Dlaždice keramická - soklík dl. 30 cm</t>
  </si>
  <si>
    <t>18,5/0,3*1,1</t>
  </si>
  <si>
    <t>0,16667</t>
  </si>
  <si>
    <t>597642000R</t>
  </si>
  <si>
    <t>Dlaždice keramická soklová dl. 30 cm</t>
  </si>
  <si>
    <t>998771102R00</t>
  </si>
  <si>
    <t>Přesun hmot pro podlahy z dlaždic, výšky do 12 m</t>
  </si>
  <si>
    <t>775521800R00</t>
  </si>
  <si>
    <t>Demontáž podlah vlysových přibíjených včetně lišt</t>
  </si>
  <si>
    <t>800-775</t>
  </si>
  <si>
    <t>1. NP : 10,93+26,73+2,23+9,95+1,59</t>
  </si>
  <si>
    <t>2. NP : 15,42+50,44</t>
  </si>
  <si>
    <t>775542000R00</t>
  </si>
  <si>
    <t>Položení podložky pod lamelové podlahy</t>
  </si>
  <si>
    <t>1. NP : 12,27+12,76+8,91+12,15+4,78</t>
  </si>
  <si>
    <t>2. NP : 15,42+32,91+17,03</t>
  </si>
  <si>
    <t>283299010</t>
  </si>
  <si>
    <t>Podložka PUM tl. 3 mm</t>
  </si>
  <si>
    <t>1,1*116,23</t>
  </si>
  <si>
    <t>776101115R00</t>
  </si>
  <si>
    <t>Vyrovnání podkladů samonivelační hmotou</t>
  </si>
  <si>
    <t xml:space="preserve">pod PVC : </t>
  </si>
  <si>
    <t>776421100R00</t>
  </si>
  <si>
    <t>Lepení podlahových soklíků z PVC a vinylu</t>
  </si>
  <si>
    <t>m.103 : (4,05+3,75)*2-1,5-0,6-0,85+0,4*4+0,2*2</t>
  </si>
  <si>
    <t>m.107 : (2,65+4,95+0,15)*2-0,8-0,65</t>
  </si>
  <si>
    <t>m.108 : (2,3+3,9)*2-0,8+2*0,2</t>
  </si>
  <si>
    <t>m.109 : (3,4+3,9)*2-0,8+4*0,2</t>
  </si>
  <si>
    <t>m.110 : (2,75+2,3+0,95)*2-0,9-3*0,8</t>
  </si>
  <si>
    <t>m.204 : (4,1+3,75)*2-3*0,9-0,8+0,3*2+0,4*2</t>
  </si>
  <si>
    <t>m.209 : (0,3+4,65+1,5+4,95+1,0)*2-0,7-0,9</t>
  </si>
  <si>
    <t>m.210 : (3,0+5,0+3,9+4,95)*2-0,9+0,2*4</t>
  </si>
  <si>
    <t>776521100R00</t>
  </si>
  <si>
    <t>Lepení povlak.podlah z pásů PVC na Chemopren</t>
  </si>
  <si>
    <t>776551830R00</t>
  </si>
  <si>
    <t>Sejmutí povlaků volně položených</t>
  </si>
  <si>
    <t>776994111R00</t>
  </si>
  <si>
    <t>Svařování povlakových podlah</t>
  </si>
  <si>
    <t>m.103 : 4,0+4,4</t>
  </si>
  <si>
    <t>m.107 : 5,2</t>
  </si>
  <si>
    <t>m.108 : 4,0</t>
  </si>
  <si>
    <t>m.109 : 4,1*2</t>
  </si>
  <si>
    <t>m.204 : 4,2*2</t>
  </si>
  <si>
    <t>m.209 : 3,0+5,0*3</t>
  </si>
  <si>
    <t>m.210 : 5,0*2</t>
  </si>
  <si>
    <t>28342458R</t>
  </si>
  <si>
    <t>Lišta soklová měkké PVC 30x30mm, WSL 30/30, dl. 50 m</t>
  </si>
  <si>
    <t>1,05*134,4</t>
  </si>
  <si>
    <t>28412245R</t>
  </si>
  <si>
    <t>Podlahovina PVC Novoflor Standard  1500x1,5</t>
  </si>
  <si>
    <t>m.103 : 1,5*(4,0+4,4+1,0)</t>
  </si>
  <si>
    <t>m.107 : 1,5*(5,2+5,0)</t>
  </si>
  <si>
    <t>m.108 : 3,0*4,0</t>
  </si>
  <si>
    <t>m.109 : 1,5*4,1*2</t>
  </si>
  <si>
    <t>m.110 : 1,5*5,1</t>
  </si>
  <si>
    <t>m.204 : 1,5*4,2*3</t>
  </si>
  <si>
    <t>m.209 : 1,5*(6,0+5,0*3+0,6)</t>
  </si>
  <si>
    <t>m.210 : 1,5*5,0*3</t>
  </si>
  <si>
    <t>998776102R00</t>
  </si>
  <si>
    <t>Přesun hmot pro podlahy povlakové, výšky do 12 m</t>
  </si>
  <si>
    <t>781475114R00</t>
  </si>
  <si>
    <t>Obklad vnitřní stěn keramický, do tmele</t>
  </si>
  <si>
    <t>m.104 : (0,95+1,1)*2*1,5-2*0,6*2,0</t>
  </si>
  <si>
    <t>m.105 : (1,0+1,3)*2*1,5-0,6*1,5</t>
  </si>
  <si>
    <t>m.106 : 1,8*0,6</t>
  </si>
  <si>
    <t>m.205 : (2,5+0,7+0,3+1,0+1,0)*1,5</t>
  </si>
  <si>
    <t>m.206 : (0,9*3+0,5)*2,0</t>
  </si>
  <si>
    <t>m.207 : (2,4+2,5)*2*2,0-2*0,9*2,0*2-0,7*2,0+2*0,4*2,0</t>
  </si>
  <si>
    <t>781479711R00</t>
  </si>
  <si>
    <t>Příplatek k obkladu stěn keram.,za plochu do 10 m2</t>
  </si>
  <si>
    <t>59764220R1</t>
  </si>
  <si>
    <t>Obkládačka keramická</t>
  </si>
  <si>
    <t>1,1*38,08+0,112</t>
  </si>
  <si>
    <t>998781102R00</t>
  </si>
  <si>
    <t>Přesun hmot pro obklady keramické, výšky do 12 m</t>
  </si>
  <si>
    <t>783226100R00</t>
  </si>
  <si>
    <t>Nátěr syntetický kovových konstrukcí základní</t>
  </si>
  <si>
    <t>800-783</t>
  </si>
  <si>
    <t>783225600R00</t>
  </si>
  <si>
    <t>Nátěr syntetický kovových konstrukcí 2x email</t>
  </si>
  <si>
    <t>nové ocelové zárubně : (0,8+2*2,0)*0,2*3</t>
  </si>
  <si>
    <t>(1,5+2*2,0)*0,2</t>
  </si>
  <si>
    <t>783601813R00</t>
  </si>
  <si>
    <t>Odstranění nátěrů truhlářských, dveří oškrábáním</t>
  </si>
  <si>
    <t xml:space="preserve">stávající ponechané dveře : </t>
  </si>
  <si>
    <t xml:space="preserve">křídla z obou stran : </t>
  </si>
  <si>
    <t>1. NP : (0,6*2,0+0,65*2,0+0,8*2,0+0,9*2,0*2)*2</t>
  </si>
  <si>
    <t>2. NP : (0,9*2,0*5+0,7*2,0+0,6*2,0)*2</t>
  </si>
  <si>
    <t xml:space="preserve">zárubně : </t>
  </si>
  <si>
    <t>1. NP : ((0,6+2*2,0)+(0,65+2*2,0)+(0,8+2*2,0)+2*(0,9+2*2,0))*0,3</t>
  </si>
  <si>
    <t>2. NP : (5*(0,9+2*2,0)+(0,7+2*2,0)+(0,6+2*2,0))*0,3</t>
  </si>
  <si>
    <t>783401811R00</t>
  </si>
  <si>
    <t>Odstranění nátěru z potrubí DN do 50 mm</t>
  </si>
  <si>
    <t xml:space="preserve">cca 4 m ke každému raduátoru : </t>
  </si>
  <si>
    <t>1. NP : 4,0*7</t>
  </si>
  <si>
    <t>2. NP : 4,0*6</t>
  </si>
  <si>
    <t>783424140R00</t>
  </si>
  <si>
    <t>Nátěr syntetický potrubí do DN 50 mm  Z + 2x</t>
  </si>
  <si>
    <t>783521001R00</t>
  </si>
  <si>
    <t>Nátěr syntet. klempíř. konstrukcí  Z + 1x Paulín</t>
  </si>
  <si>
    <t>1,75*0,33+4,0*0,25</t>
  </si>
  <si>
    <t>783601811R00</t>
  </si>
  <si>
    <t>Odstranění nátěrů truhlářských, oken oškrábáním</t>
  </si>
  <si>
    <t>-  pohled JV : 0,5*1,0*2*20+0,5*0,5*2*20</t>
  </si>
  <si>
    <t>-  pohled SZ : 0,5*1,0*2*4+0,5*0,5*4</t>
  </si>
  <si>
    <t>0,5*1,2*2+0,5*0,5+1,0*0,5*2</t>
  </si>
  <si>
    <t>(0,6*1,0*2+0,6*0,4*2)*2*2</t>
  </si>
  <si>
    <t xml:space="preserve">rámy : </t>
  </si>
  <si>
    <t>-  pohled JV : (1,0+1,9)*2*0,2*11</t>
  </si>
  <si>
    <t>-  pohled SZ : (2,3+1,8)*2*0,2</t>
  </si>
  <si>
    <t>(1,5+2,4)*2*0,2</t>
  </si>
  <si>
    <t>(1,3+1,8)*2*0,2*2</t>
  </si>
  <si>
    <t>783622920R00</t>
  </si>
  <si>
    <t>Údržba, nátěr syntetický truhl. výrobků 2x + 1x tm</t>
  </si>
  <si>
    <t>784401801R00</t>
  </si>
  <si>
    <t>Odstranění malby obroušením v místnosti H do 3,8 m</t>
  </si>
  <si>
    <t>800-784</t>
  </si>
  <si>
    <t xml:space="preserve">stropy : </t>
  </si>
  <si>
    <t xml:space="preserve">stěny : </t>
  </si>
  <si>
    <t>chodba (18 m2) : (5,0*2+1,6)*3,0</t>
  </si>
  <si>
    <t>chodba i schodiště : (3,35+2,65+0,9+1,3)*2*2,95</t>
  </si>
  <si>
    <t>kancelář (10,93 m2) : (2,9+3,7)*2*2,9-(0,8+0,6)*2,0-2,2*1,75</t>
  </si>
  <si>
    <t>chodba (1,59 m2) : (1,0+1,4)*2*2,9-(2*0,6+0,85)*2,1</t>
  </si>
  <si>
    <t>WC : (0,95+1,1*2)*1,5</t>
  </si>
  <si>
    <t>kuchyňka : (2,8+3,8)*2*2,9-(0,6+0,8)*2,1-0,9*2,7</t>
  </si>
  <si>
    <t>chodba (2,23) : (0,95*2+2,65)*2,9-(2*0,8+0,65)*2,0</t>
  </si>
  <si>
    <t>kancelář (9,95) : (2,65+3,9*2)*2,9-1,0*1,9</t>
  </si>
  <si>
    <t>kancelář (26,73) : (5,7+4,95)*2*2,9-(0,8+0,85)*2,0-1,0*1,9*3</t>
  </si>
  <si>
    <t>chodba a schodiště (2,63+4,31) : (1,8+1,2+3,5+2,4)*3,0-3*0,9*2,1-1,4*2,0</t>
  </si>
  <si>
    <t>kancelář (15,42) : (4,0+3,7)*2*2,9-3*0,9*2,0-0,8*2,7-0,7*2,0</t>
  </si>
  <si>
    <t>umývárna : (2,4+2,5)*1,5</t>
  </si>
  <si>
    <t>kancelář (50,44) : (10,1+4,95)*2*2,9</t>
  </si>
  <si>
    <t>-(0,7+2*0,9)*2,0-7*1,0*1,9</t>
  </si>
  <si>
    <t>784161401R00</t>
  </si>
  <si>
    <t>Penetrace podkladu nátěrem HET, Klasik, 1 x</t>
  </si>
  <si>
    <t xml:space="preserve">na omírky stropů : </t>
  </si>
  <si>
    <t>-  1. NP : 8,9+6,1+4,55+1,61+1,37</t>
  </si>
  <si>
    <t>-  2. NP : 2,63+4,34+15,42+2,3+0,81+5,69+0,77+32,91+17,03</t>
  </si>
  <si>
    <t>na omítky stěn : 469,2135</t>
  </si>
  <si>
    <t>na sádrokartony : 38,5*2+5,92</t>
  </si>
  <si>
    <t>784165512R00</t>
  </si>
  <si>
    <t>Malba HET Klasik, bílá, bez penetrace, 2 x</t>
  </si>
  <si>
    <t>bílá, cca 75% plochy : 719,5035*0,75</t>
  </si>
  <si>
    <t>784165522R00</t>
  </si>
  <si>
    <t>Malba HET Klasik, barva, bez penetrace, 2 x</t>
  </si>
  <si>
    <t>bílá, cca 25% plochy : 719,5035*0,25</t>
  </si>
  <si>
    <t>784011211RT2</t>
  </si>
  <si>
    <t>Olepování vnitřních ploch, včetně maskovací pásky šířky 30 mm</t>
  </si>
  <si>
    <t>kolem zásuvek, vypínačů apod. (odhad) : 20,0</t>
  </si>
  <si>
    <t>784011221R00</t>
  </si>
  <si>
    <t>Zakrytí předmětů</t>
  </si>
  <si>
    <t>před oškrábáním maleb a výmalbou : 60,0</t>
  </si>
  <si>
    <t>33099990</t>
  </si>
  <si>
    <t>Dodání a montáž pohyblivého schodišťového křesla</t>
  </si>
  <si>
    <t>sbr</t>
  </si>
  <si>
    <t>979011111R00</t>
  </si>
  <si>
    <t>Svislá doprava suti a vybour. hmot za 2.NP a 1.PP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</si>
  <si>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</si>
  <si>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</si>
  <si>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</si>
  <si>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</si>
  <si>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</si>
  <si>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</si>
  <si>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</si>
  <si>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</si>
  <si>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</si>
  <si>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</si>
  <si>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</si>
  <si>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979093111R00</t>
  </si>
  <si>
    <t>Uložení suti na skládku bez zhutnění</t>
  </si>
  <si>
    <t>800-6</t>
  </si>
  <si>
    <t/>
  </si>
  <si>
    <t>END</t>
  </si>
  <si>
    <t>721176115R00</t>
  </si>
  <si>
    <t>Potrubí HT odpadní svislé D 110 x 2,7 mm</t>
  </si>
  <si>
    <t>800-721</t>
  </si>
  <si>
    <t>1. PP : 3,0</t>
  </si>
  <si>
    <t>721170965R00</t>
  </si>
  <si>
    <t>Oprava - propojení dosavadního potrubí PVC D 110</t>
  </si>
  <si>
    <t>1. PP kanalizace : 1</t>
  </si>
  <si>
    <t>722172331R00</t>
  </si>
  <si>
    <t>Potrubí z PPR, D 20x3,4 mm, vč. zed. výpom.</t>
  </si>
  <si>
    <t>SV : 1,0+0,5+1,5+1,0+0,5+1,0+2,0</t>
  </si>
  <si>
    <t>TV : 1,0+0,5+1,5+1,0+0,5</t>
  </si>
  <si>
    <t>722181111R00</t>
  </si>
  <si>
    <t>Ochrana potrubí plstěnými pásy do DN 20</t>
  </si>
  <si>
    <t>722190402R00</t>
  </si>
  <si>
    <t>Vyvedení a upevnění výpustek DN 20</t>
  </si>
  <si>
    <t>umýv. a dřez. baterie : 3</t>
  </si>
  <si>
    <t>sprch.baterie : 2</t>
  </si>
  <si>
    <t>722290234R00</t>
  </si>
  <si>
    <t>Proplach a dezinfekce vodovod.potrubí DN 80</t>
  </si>
  <si>
    <t>722179191R00</t>
  </si>
  <si>
    <t>Příplatek za malý rozsah do 20 m rozvodu</t>
  </si>
  <si>
    <t>722239102R00</t>
  </si>
  <si>
    <t>Montáž vodovodních armatur 2závity, G 3/4</t>
  </si>
  <si>
    <t>722280106R00</t>
  </si>
  <si>
    <t>Tlaková zkouška vodovodního potrubí DN 32</t>
  </si>
  <si>
    <t>55111301</t>
  </si>
  <si>
    <t>Kulový kohout DN 20</t>
  </si>
  <si>
    <t>připojení k EZ : 2</t>
  </si>
  <si>
    <t>55111360</t>
  </si>
  <si>
    <t>Vypouštěcí kohout DN 15</t>
  </si>
  <si>
    <t>68543210R</t>
  </si>
  <si>
    <t>Plsť vlnařská nevalchovaná pestrá T 6 DN</t>
  </si>
  <si>
    <t>725110811R00</t>
  </si>
  <si>
    <t>Demontáž klozetů splachovacích</t>
  </si>
  <si>
    <t>soubor</t>
  </si>
  <si>
    <t>725119305R00</t>
  </si>
  <si>
    <t>Montáž klozetových mís kombinovaných</t>
  </si>
  <si>
    <t>1. NP : 1</t>
  </si>
  <si>
    <t>2. NP : 1</t>
  </si>
  <si>
    <t>725210821R00</t>
  </si>
  <si>
    <t>Demontáž umyvadel bez výtokových armatur</t>
  </si>
  <si>
    <t>725820801R00</t>
  </si>
  <si>
    <t>Demontáž baterie nástěnné do G 3/4</t>
  </si>
  <si>
    <t>725869101R00</t>
  </si>
  <si>
    <t>Montáž uzávěrek zápach.umyvadlových D 32</t>
  </si>
  <si>
    <t>725210982R00</t>
  </si>
  <si>
    <t>Odmontování zápachové uzávěrky</t>
  </si>
  <si>
    <t>725210984R00</t>
  </si>
  <si>
    <t>Odmontování rohového ventilu G 1/2</t>
  </si>
  <si>
    <t>k WC : 2</t>
  </si>
  <si>
    <t>725219401R00</t>
  </si>
  <si>
    <t>Montáž umyvadel na šrouby do zdiva</t>
  </si>
  <si>
    <t>725299101R00</t>
  </si>
  <si>
    <t>Montáž koupelnových doplňků - mýdelníků, držáků ap</t>
  </si>
  <si>
    <t>drřák toal.papíru : 2</t>
  </si>
  <si>
    <t>vysoušeče rukou : 2</t>
  </si>
  <si>
    <t>držák papírových útěrek : 2</t>
  </si>
  <si>
    <t>zrcadla : 2</t>
  </si>
  <si>
    <t>zásobníky mýdla : 2</t>
  </si>
  <si>
    <t>725539102R00</t>
  </si>
  <si>
    <t>Montáž elektr.ohřívačů, ostatní typy  80 l</t>
  </si>
  <si>
    <t>725819401R00</t>
  </si>
  <si>
    <t>Montáž ventilu rohového s trubičkou G 1/2</t>
  </si>
  <si>
    <t>připojení k WC : 2</t>
  </si>
  <si>
    <t>725829301R00</t>
  </si>
  <si>
    <t>Montáž baterie umyv.a dřezové stojánkové</t>
  </si>
  <si>
    <t>725849201R00</t>
  </si>
  <si>
    <t>Montáž baterií sprchových, pevná výška</t>
  </si>
  <si>
    <t>725849302R00</t>
  </si>
  <si>
    <t>Montáž držáku sprchy</t>
  </si>
  <si>
    <t>725869204R00</t>
  </si>
  <si>
    <t>Montáž uzávěrek zápach.dřez.jednoduchý D 40</t>
  </si>
  <si>
    <t>484387130</t>
  </si>
  <si>
    <t>Ohřívač vody el. akumulační 80 l, 2,2 kW</t>
  </si>
  <si>
    <t>55114990</t>
  </si>
  <si>
    <t>Držák toaletního papíru chrom</t>
  </si>
  <si>
    <t>55114991</t>
  </si>
  <si>
    <t>Vysoušeč rukou</t>
  </si>
  <si>
    <t>55114992</t>
  </si>
  <si>
    <t>Zásobník na papírové ubrousky</t>
  </si>
  <si>
    <t>55114993</t>
  </si>
  <si>
    <t>Dávkovač tekutého mýdla</t>
  </si>
  <si>
    <t>55114994</t>
  </si>
  <si>
    <t>Zrcadlo</t>
  </si>
  <si>
    <t>5514229903</t>
  </si>
  <si>
    <t>Sprchová baterie nástěnná</t>
  </si>
  <si>
    <t>5514299001</t>
  </si>
  <si>
    <t>Sprchová hadice, růžice, posuvný držák sprchy</t>
  </si>
  <si>
    <t>5514429901</t>
  </si>
  <si>
    <t>Umývadlová baterie stojánková s výpustí</t>
  </si>
  <si>
    <t>5514429902</t>
  </si>
  <si>
    <t>Dřezová baterie stojínková</t>
  </si>
  <si>
    <t>642149901</t>
  </si>
  <si>
    <t>Umývadlo keramické 550 mm</t>
  </si>
  <si>
    <t>642328603R</t>
  </si>
  <si>
    <t>Klozet kombi, bílý, nádržka</t>
  </si>
  <si>
    <t>998725102R00</t>
  </si>
  <si>
    <t>Přesun hmot pro zařizovací předměty, výšky do 12 m</t>
  </si>
  <si>
    <t>731200825R00</t>
  </si>
  <si>
    <t>Demontáž kotle ocel.,kapal./plyn, do 40 kW</t>
  </si>
  <si>
    <t>800-731</t>
  </si>
  <si>
    <t>731249125R00</t>
  </si>
  <si>
    <t>Montáž kotle ocel.teplov.,kapalina/plyn do 35 kW</t>
  </si>
  <si>
    <t>731901001</t>
  </si>
  <si>
    <t>Topná zkouška</t>
  </si>
  <si>
    <t>484189162</t>
  </si>
  <si>
    <t>Plynový kondenzační kotel 30 kW</t>
  </si>
  <si>
    <t>cenová úroveň</t>
  </si>
  <si>
    <t>RTS 2020</t>
  </si>
  <si>
    <t>individuální</t>
  </si>
  <si>
    <t>Výkaz výměr stavby</t>
  </si>
  <si>
    <t xml:space="preserve">Výkaz výměr </t>
  </si>
  <si>
    <t>individální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</si>
</sst>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26" xfId="0" applyNumberFormat="1" applyBorder="1" applyAlignment="1">
      <alignment horizontal="left" indent="1"/>
    </xf>
    <xf numFmtId="3" fontId="0" fillId="0" borderId="30" xfId="0" applyNumberFormat="1" applyBorder="1" applyAlignment="1"/>
    <xf numFmtId="3" fontId="0" fillId="2" borderId="31" xfId="0" applyNumberFormat="1" applyFill="1" applyBorder="1" applyAlignment="1"/>
    <xf numFmtId="3" fontId="7" fillId="3" borderId="32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3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3" borderId="32" xfId="0" applyFill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26" xfId="0" applyFont="1" applyBorder="1" applyAlignment="1">
      <alignment vertical="top"/>
    </xf>
    <xf numFmtId="49" fontId="0" fillId="3" borderId="28" xfId="0" applyNumberFormat="1" applyFill="1" applyBorder="1"/>
    <xf numFmtId="0" fontId="0" fillId="3" borderId="28" xfId="0" applyFill="1" applyBorder="1" applyAlignment="1">
      <alignment horizontal="center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0" fillId="2" borderId="15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0" fillId="2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NumberFormat="1" applyFont="1" applyBorder="1" applyAlignment="1">
      <alignment horizontal="center" vertical="top" wrapText="1" shrinkToFit="1"/>
    </xf>
    <xf numFmtId="0" fontId="0" fillId="2" borderId="29" xfId="0" applyFill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2" borderId="31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3" borderId="21" xfId="0" applyFill="1" applyBorder="1" applyAlignment="1">
      <alignment horizontal="center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1"/>
  <sheetViews>
    <sheetView showGridLines="0" topLeftCell="B59" zoomScaleNormal="100" zoomScaleSheetLayoutView="75" workbookViewId="0">
      <selection activeCell="P73" sqref="P7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38</v>
      </c>
      <c r="B1" s="234" t="s">
        <v>999</v>
      </c>
      <c r="C1" s="235"/>
      <c r="D1" s="235"/>
      <c r="E1" s="235"/>
      <c r="F1" s="235"/>
      <c r="G1" s="235"/>
      <c r="H1" s="235"/>
      <c r="I1" s="235"/>
      <c r="J1" s="236"/>
    </row>
    <row r="2" spans="1:15" ht="23.25" customHeight="1" x14ac:dyDescent="0.2">
      <c r="A2" s="4"/>
      <c r="B2" s="81" t="s">
        <v>23</v>
      </c>
      <c r="C2" s="82"/>
      <c r="D2" s="83" t="s">
        <v>40</v>
      </c>
      <c r="E2" s="83" t="s">
        <v>41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/>
      <c r="C3" s="82"/>
      <c r="D3" s="88"/>
      <c r="E3" s="88"/>
      <c r="F3" s="89"/>
      <c r="G3" s="89"/>
      <c r="H3" s="82"/>
      <c r="I3" s="90"/>
      <c r="J3" s="91"/>
    </row>
    <row r="4" spans="1:15" ht="23.25" customHeight="1" x14ac:dyDescent="0.2">
      <c r="A4" s="4"/>
      <c r="B4" s="92"/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8" t="s">
        <v>22</v>
      </c>
      <c r="C5" s="5"/>
      <c r="D5" s="33"/>
      <c r="E5" s="26"/>
      <c r="F5" s="26"/>
      <c r="G5" s="26"/>
      <c r="H5" s="28" t="s">
        <v>35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20</v>
      </c>
      <c r="C8" s="5"/>
      <c r="D8" s="36"/>
      <c r="E8" s="5"/>
      <c r="F8" s="5"/>
      <c r="G8" s="46"/>
      <c r="H8" s="28" t="s">
        <v>35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19</v>
      </c>
      <c r="C11" s="5"/>
      <c r="D11" s="223"/>
      <c r="E11" s="223"/>
      <c r="F11" s="223"/>
      <c r="G11" s="223"/>
      <c r="H11" s="28" t="s">
        <v>35</v>
      </c>
      <c r="I11" s="33"/>
      <c r="J11" s="11"/>
    </row>
    <row r="12" spans="1:15" ht="15.75" customHeight="1" x14ac:dyDescent="0.2">
      <c r="A12" s="4"/>
      <c r="B12" s="42"/>
      <c r="C12" s="26"/>
      <c r="D12" s="227"/>
      <c r="E12" s="227"/>
      <c r="F12" s="227"/>
      <c r="G12" s="227"/>
      <c r="H12" s="28" t="s">
        <v>36</v>
      </c>
      <c r="I12" s="33"/>
      <c r="J12" s="11"/>
    </row>
    <row r="13" spans="1:15" ht="15.75" customHeight="1" x14ac:dyDescent="0.2">
      <c r="A13" s="4"/>
      <c r="B13" s="43"/>
      <c r="C13" s="27"/>
      <c r="D13" s="228"/>
      <c r="E13" s="228"/>
      <c r="F13" s="228"/>
      <c r="G13" s="228"/>
      <c r="H13" s="29"/>
      <c r="I13" s="35"/>
      <c r="J13" s="52"/>
    </row>
    <row r="14" spans="1:15" ht="24" customHeight="1" x14ac:dyDescent="0.2">
      <c r="A14" s="4"/>
      <c r="B14" s="67" t="s">
        <v>21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33</v>
      </c>
      <c r="C15" s="73"/>
      <c r="D15" s="54"/>
      <c r="E15" s="222"/>
      <c r="F15" s="222"/>
      <c r="G15" s="224"/>
      <c r="H15" s="224"/>
      <c r="I15" s="224" t="s">
        <v>30</v>
      </c>
      <c r="J15" s="225"/>
    </row>
    <row r="16" spans="1:15" ht="23.25" customHeight="1" x14ac:dyDescent="0.2">
      <c r="A16" s="158" t="s">
        <v>25</v>
      </c>
      <c r="B16" s="159" t="s">
        <v>25</v>
      </c>
      <c r="C16" s="59"/>
      <c r="D16" s="60"/>
      <c r="E16" s="214"/>
      <c r="F16" s="226"/>
      <c r="G16" s="214"/>
      <c r="H16" s="226"/>
      <c r="I16" s="214">
        <f>SUM(I50:I60)+I77</f>
        <v>0</v>
      </c>
      <c r="J16" s="215"/>
    </row>
    <row r="17" spans="1:10" ht="23.25" customHeight="1" x14ac:dyDescent="0.2">
      <c r="A17" s="158" t="s">
        <v>26</v>
      </c>
      <c r="B17" s="159" t="s">
        <v>26</v>
      </c>
      <c r="C17" s="59"/>
      <c r="D17" s="60"/>
      <c r="E17" s="214"/>
      <c r="F17" s="226"/>
      <c r="G17" s="214"/>
      <c r="H17" s="226"/>
      <c r="I17" s="214">
        <f>SUM(I61:I75)</f>
        <v>0</v>
      </c>
      <c r="J17" s="215"/>
    </row>
    <row r="18" spans="1:10" ht="23.25" customHeight="1" x14ac:dyDescent="0.2">
      <c r="A18" s="158" t="s">
        <v>27</v>
      </c>
      <c r="B18" s="159" t="s">
        <v>27</v>
      </c>
      <c r="C18" s="59"/>
      <c r="D18" s="60"/>
      <c r="E18" s="214"/>
      <c r="F18" s="226"/>
      <c r="G18" s="214"/>
      <c r="H18" s="226"/>
      <c r="I18" s="214">
        <f>I76</f>
        <v>0</v>
      </c>
      <c r="J18" s="215"/>
    </row>
    <row r="19" spans="1:10" ht="23.25" customHeight="1" x14ac:dyDescent="0.2">
      <c r="A19" s="158" t="s">
        <v>108</v>
      </c>
      <c r="B19" s="159" t="s">
        <v>28</v>
      </c>
      <c r="C19" s="59"/>
      <c r="D19" s="60"/>
      <c r="E19" s="214"/>
      <c r="F19" s="226"/>
      <c r="G19" s="214"/>
      <c r="H19" s="226"/>
      <c r="I19" s="214">
        <v>0</v>
      </c>
      <c r="J19" s="215"/>
    </row>
    <row r="20" spans="1:10" ht="23.25" customHeight="1" x14ac:dyDescent="0.2">
      <c r="A20" s="158" t="s">
        <v>109</v>
      </c>
      <c r="B20" s="159" t="s">
        <v>29</v>
      </c>
      <c r="C20" s="59"/>
      <c r="D20" s="60"/>
      <c r="E20" s="214"/>
      <c r="F20" s="226"/>
      <c r="G20" s="214"/>
      <c r="H20" s="226"/>
      <c r="I20" s="214">
        <v>0</v>
      </c>
      <c r="J20" s="215"/>
    </row>
    <row r="21" spans="1:10" ht="23.25" customHeight="1" x14ac:dyDescent="0.2">
      <c r="A21" s="4"/>
      <c r="B21" s="75" t="s">
        <v>30</v>
      </c>
      <c r="C21" s="76"/>
      <c r="D21" s="77"/>
      <c r="E21" s="232"/>
      <c r="F21" s="241"/>
      <c r="G21" s="232"/>
      <c r="H21" s="241"/>
      <c r="I21" s="232">
        <f>SUM(I16:J20)</f>
        <v>0</v>
      </c>
      <c r="J21" s="233"/>
    </row>
    <row r="22" spans="1:10" ht="33" customHeight="1" x14ac:dyDescent="0.2">
      <c r="A22" s="4"/>
      <c r="B22" s="66" t="s">
        <v>34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12</v>
      </c>
      <c r="C23" s="59"/>
      <c r="D23" s="60"/>
      <c r="E23" s="61">
        <v>15</v>
      </c>
      <c r="F23" s="62" t="s">
        <v>0</v>
      </c>
      <c r="G23" s="230">
        <v>0</v>
      </c>
      <c r="H23" s="231"/>
      <c r="I23" s="231"/>
      <c r="J23" s="63" t="str">
        <f t="shared" ref="J23:J28" si="0">Mena</f>
        <v>CZK</v>
      </c>
    </row>
    <row r="24" spans="1:10" ht="23.25" customHeight="1" x14ac:dyDescent="0.2">
      <c r="A24" s="4"/>
      <c r="B24" s="58" t="s">
        <v>13</v>
      </c>
      <c r="C24" s="59"/>
      <c r="D24" s="60"/>
      <c r="E24" s="61">
        <f>SazbaDPH1</f>
        <v>15</v>
      </c>
      <c r="F24" s="62" t="s">
        <v>0</v>
      </c>
      <c r="G24" s="243">
        <v>0</v>
      </c>
      <c r="H24" s="244"/>
      <c r="I24" s="244"/>
      <c r="J24" s="63" t="str">
        <f t="shared" si="0"/>
        <v>CZK</v>
      </c>
    </row>
    <row r="25" spans="1:10" ht="23.25" customHeight="1" x14ac:dyDescent="0.2">
      <c r="A25" s="4"/>
      <c r="B25" s="58" t="s">
        <v>14</v>
      </c>
      <c r="C25" s="59"/>
      <c r="D25" s="60"/>
      <c r="E25" s="61">
        <v>21</v>
      </c>
      <c r="F25" s="62" t="s">
        <v>0</v>
      </c>
      <c r="G25" s="230">
        <f>I21</f>
        <v>0</v>
      </c>
      <c r="H25" s="231"/>
      <c r="I25" s="231"/>
      <c r="J25" s="63" t="str">
        <f t="shared" si="0"/>
        <v>CZK</v>
      </c>
    </row>
    <row r="26" spans="1:10" ht="23.25" customHeight="1" x14ac:dyDescent="0.2">
      <c r="A26" s="4"/>
      <c r="B26" s="50" t="s">
        <v>15</v>
      </c>
      <c r="C26" s="22"/>
      <c r="D26" s="18"/>
      <c r="E26" s="44">
        <f>SazbaDPH2</f>
        <v>21</v>
      </c>
      <c r="F26" s="45" t="s">
        <v>0</v>
      </c>
      <c r="G26" s="237">
        <f>ZakladDPHZakl*SazbaDPH2/100</f>
        <v>0</v>
      </c>
      <c r="H26" s="238"/>
      <c r="I26" s="238"/>
      <c r="J26" s="57" t="str">
        <f t="shared" si="0"/>
        <v>CZK</v>
      </c>
    </row>
    <row r="27" spans="1:10" ht="23.25" customHeight="1" thickBot="1" x14ac:dyDescent="0.25">
      <c r="A27" s="4"/>
      <c r="B27" s="49" t="s">
        <v>4</v>
      </c>
      <c r="C27" s="20"/>
      <c r="D27" s="23"/>
      <c r="E27" s="20"/>
      <c r="F27" s="21"/>
      <c r="G27" s="239">
        <v>0</v>
      </c>
      <c r="H27" s="239"/>
      <c r="I27" s="239"/>
      <c r="J27" s="64" t="str">
        <f t="shared" si="0"/>
        <v>CZK</v>
      </c>
    </row>
    <row r="28" spans="1:10" ht="27.75" hidden="1" customHeight="1" thickBot="1" x14ac:dyDescent="0.25">
      <c r="A28" s="4"/>
      <c r="B28" s="127" t="s">
        <v>24</v>
      </c>
      <c r="C28" s="128"/>
      <c r="D28" s="128"/>
      <c r="E28" s="129"/>
      <c r="F28" s="130"/>
      <c r="G28" s="240">
        <v>1483264.44</v>
      </c>
      <c r="H28" s="242"/>
      <c r="I28" s="242"/>
      <c r="J28" s="131" t="str">
        <f t="shared" si="0"/>
        <v>CZK</v>
      </c>
    </row>
    <row r="29" spans="1:10" ht="27.75" customHeight="1" thickBot="1" x14ac:dyDescent="0.25">
      <c r="A29" s="4"/>
      <c r="B29" s="127" t="s">
        <v>37</v>
      </c>
      <c r="C29" s="132"/>
      <c r="D29" s="132"/>
      <c r="E29" s="132"/>
      <c r="F29" s="132"/>
      <c r="G29" s="240">
        <f>ROUND(ZakladDPHZakl+DPHZakl,0)</f>
        <v>0</v>
      </c>
      <c r="H29" s="240"/>
      <c r="I29" s="240"/>
      <c r="J29" s="133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11</v>
      </c>
      <c r="D32" s="40"/>
      <c r="E32" s="40"/>
      <c r="F32" s="19" t="s">
        <v>10</v>
      </c>
      <c r="G32" s="40"/>
      <c r="H32" s="41"/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29" t="s">
        <v>2</v>
      </c>
      <c r="E35" s="229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customHeight="1" x14ac:dyDescent="0.25">
      <c r="B37" s="78" t="s">
        <v>16</v>
      </c>
      <c r="C37" s="3"/>
      <c r="D37" s="3"/>
      <c r="E37" s="3"/>
      <c r="F37" s="115"/>
      <c r="G37" s="115"/>
      <c r="H37" s="115"/>
      <c r="I37" s="115"/>
      <c r="J37" s="3"/>
    </row>
    <row r="38" spans="1:10" ht="25.5" customHeight="1" x14ac:dyDescent="0.2">
      <c r="A38" s="102" t="s">
        <v>39</v>
      </c>
      <c r="B38" s="107" t="s">
        <v>17</v>
      </c>
      <c r="C38" s="108" t="s">
        <v>5</v>
      </c>
      <c r="D38" s="109"/>
      <c r="E38" s="109"/>
      <c r="F38" s="116" t="str">
        <f>B23</f>
        <v>Základ pro sníženou DPH</v>
      </c>
      <c r="G38" s="116" t="str">
        <f>B25</f>
        <v>Základ pro základní DPH</v>
      </c>
      <c r="H38" s="117" t="s">
        <v>18</v>
      </c>
      <c r="I38" s="117" t="s">
        <v>1</v>
      </c>
      <c r="J38" s="110" t="s">
        <v>0</v>
      </c>
    </row>
    <row r="39" spans="1:10" ht="25.5" hidden="1" customHeight="1" x14ac:dyDescent="0.2">
      <c r="A39" s="102">
        <v>1</v>
      </c>
      <c r="B39" s="111" t="s">
        <v>42</v>
      </c>
      <c r="C39" s="216"/>
      <c r="D39" s="217"/>
      <c r="E39" s="217"/>
      <c r="F39" s="118">
        <v>0</v>
      </c>
      <c r="G39" s="119">
        <v>1483264.44</v>
      </c>
      <c r="H39" s="120">
        <v>311485.53000000003</v>
      </c>
      <c r="I39" s="120">
        <v>1794749.97</v>
      </c>
      <c r="J39" s="112" t="e">
        <f ca="1">IF(_xlfn.SINGLE(CenaCelkemVypocet)=0,"",I39/_xlfn.SINGLE(CenaCelkemVypocet)*100)</f>
        <v>#NAME?</v>
      </c>
    </row>
    <row r="40" spans="1:10" ht="25.5" customHeight="1" x14ac:dyDescent="0.2">
      <c r="A40" s="102">
        <v>2</v>
      </c>
      <c r="B40" s="103" t="s">
        <v>43</v>
      </c>
      <c r="C40" s="218" t="s">
        <v>44</v>
      </c>
      <c r="D40" s="219"/>
      <c r="E40" s="219"/>
      <c r="F40" s="121">
        <v>0</v>
      </c>
      <c r="G40" s="122">
        <f>I78</f>
        <v>0</v>
      </c>
      <c r="H40" s="122">
        <f>G40*SazbaDPH2/100</f>
        <v>0</v>
      </c>
      <c r="I40" s="122">
        <f>G40+H40</f>
        <v>0</v>
      </c>
      <c r="J40" s="105"/>
    </row>
    <row r="41" spans="1:10" ht="25.5" customHeight="1" x14ac:dyDescent="0.2">
      <c r="A41" s="102">
        <v>3</v>
      </c>
      <c r="B41" s="104" t="s">
        <v>43</v>
      </c>
      <c r="C41" s="218" t="s">
        <v>45</v>
      </c>
      <c r="D41" s="219"/>
      <c r="E41" s="219"/>
      <c r="F41" s="121">
        <v>0</v>
      </c>
      <c r="G41" s="122">
        <f>G40-G42</f>
        <v>0</v>
      </c>
      <c r="H41" s="122">
        <f>G41*SazbaDPH2/100</f>
        <v>0</v>
      </c>
      <c r="I41" s="122">
        <f>G41+H41</f>
        <v>0</v>
      </c>
      <c r="J41" s="105"/>
    </row>
    <row r="42" spans="1:10" ht="25.5" customHeight="1" x14ac:dyDescent="0.2">
      <c r="A42" s="102">
        <v>3</v>
      </c>
      <c r="B42" s="113" t="s">
        <v>46</v>
      </c>
      <c r="C42" s="220" t="s">
        <v>47</v>
      </c>
      <c r="D42" s="221"/>
      <c r="E42" s="221"/>
      <c r="F42" s="123">
        <v>0</v>
      </c>
      <c r="G42" s="124">
        <f>SUM(I62:I65)</f>
        <v>0</v>
      </c>
      <c r="H42" s="124">
        <f>G42*SazbaDPH2/100</f>
        <v>0</v>
      </c>
      <c r="I42" s="124">
        <f>G42+H42</f>
        <v>0</v>
      </c>
      <c r="J42" s="114"/>
    </row>
    <row r="43" spans="1:10" ht="25.5" customHeight="1" x14ac:dyDescent="0.2">
      <c r="A43" s="102"/>
      <c r="B43" s="209" t="s">
        <v>48</v>
      </c>
      <c r="C43" s="210"/>
      <c r="D43" s="210"/>
      <c r="E43" s="211"/>
      <c r="F43" s="125">
        <f>SUMIF(A39:A42,"=1",F39:F42)</f>
        <v>0</v>
      </c>
      <c r="G43" s="126">
        <v>0</v>
      </c>
      <c r="H43" s="126">
        <v>0</v>
      </c>
      <c r="I43" s="126">
        <v>0</v>
      </c>
      <c r="J43" s="106"/>
    </row>
    <row r="47" spans="1:10" ht="15.75" x14ac:dyDescent="0.25">
      <c r="B47" s="134" t="s">
        <v>50</v>
      </c>
    </row>
    <row r="49" spans="1:10" ht="25.5" customHeight="1" x14ac:dyDescent="0.2">
      <c r="A49" s="135"/>
      <c r="B49" s="139" t="s">
        <v>17</v>
      </c>
      <c r="C49" s="139" t="s">
        <v>5</v>
      </c>
      <c r="D49" s="140"/>
      <c r="E49" s="140"/>
      <c r="F49" s="143" t="s">
        <v>51</v>
      </c>
      <c r="G49" s="143"/>
      <c r="H49" s="143"/>
      <c r="I49" s="143" t="s">
        <v>30</v>
      </c>
      <c r="J49" s="143" t="s">
        <v>0</v>
      </c>
    </row>
    <row r="50" spans="1:10" ht="25.5" customHeight="1" x14ac:dyDescent="0.2">
      <c r="A50" s="136"/>
      <c r="B50" s="146" t="s">
        <v>43</v>
      </c>
      <c r="C50" s="212" t="s">
        <v>52</v>
      </c>
      <c r="D50" s="213"/>
      <c r="E50" s="213"/>
      <c r="F50" s="154" t="s">
        <v>25</v>
      </c>
      <c r="G50" s="147"/>
      <c r="H50" s="147"/>
      <c r="I50" s="147">
        <f>'1 1 Pol'!G7</f>
        <v>0</v>
      </c>
      <c r="J50" s="150" t="str">
        <f>IF(I78=0,"",I50/I78*100)</f>
        <v/>
      </c>
    </row>
    <row r="51" spans="1:10" ht="25.5" customHeight="1" x14ac:dyDescent="0.2">
      <c r="A51" s="136"/>
      <c r="B51" s="138" t="s">
        <v>53</v>
      </c>
      <c r="C51" s="205" t="s">
        <v>54</v>
      </c>
      <c r="D51" s="206"/>
      <c r="E51" s="206"/>
      <c r="F51" s="155" t="s">
        <v>25</v>
      </c>
      <c r="G51" s="144"/>
      <c r="H51" s="144"/>
      <c r="I51" s="144">
        <f>'1 1 Pol'!G18</f>
        <v>0</v>
      </c>
      <c r="J51" s="151" t="str">
        <f>IF(I78=0,"",I51/I78*100)</f>
        <v/>
      </c>
    </row>
    <row r="52" spans="1:10" ht="25.5" customHeight="1" x14ac:dyDescent="0.2">
      <c r="A52" s="136"/>
      <c r="B52" s="138" t="s">
        <v>55</v>
      </c>
      <c r="C52" s="205" t="s">
        <v>56</v>
      </c>
      <c r="D52" s="206"/>
      <c r="E52" s="206"/>
      <c r="F52" s="155" t="s">
        <v>25</v>
      </c>
      <c r="G52" s="144"/>
      <c r="H52" s="144"/>
      <c r="I52" s="144">
        <f>'1 1 Pol'!G48</f>
        <v>0</v>
      </c>
      <c r="J52" s="151" t="str">
        <f>IF(I78=0,"",I52/I78*100)</f>
        <v/>
      </c>
    </row>
    <row r="53" spans="1:10" ht="25.5" customHeight="1" x14ac:dyDescent="0.2">
      <c r="A53" s="136"/>
      <c r="B53" s="138" t="s">
        <v>57</v>
      </c>
      <c r="C53" s="205" t="s">
        <v>58</v>
      </c>
      <c r="D53" s="206"/>
      <c r="E53" s="206"/>
      <c r="F53" s="155" t="s">
        <v>25</v>
      </c>
      <c r="G53" s="144"/>
      <c r="H53" s="144"/>
      <c r="I53" s="144">
        <f>'1 1 Pol'!G62</f>
        <v>0</v>
      </c>
      <c r="J53" s="151" t="str">
        <f>IF(I78=0,"",I53/I78*100)</f>
        <v/>
      </c>
    </row>
    <row r="54" spans="1:10" ht="25.5" customHeight="1" x14ac:dyDescent="0.2">
      <c r="A54" s="136"/>
      <c r="B54" s="138" t="s">
        <v>59</v>
      </c>
      <c r="C54" s="205" t="s">
        <v>60</v>
      </c>
      <c r="D54" s="206"/>
      <c r="E54" s="206"/>
      <c r="F54" s="155" t="s">
        <v>25</v>
      </c>
      <c r="G54" s="144"/>
      <c r="H54" s="144"/>
      <c r="I54" s="144">
        <f>'1 1 Pol'!G183</f>
        <v>0</v>
      </c>
      <c r="J54" s="151" t="str">
        <f>IF(I78=0,"",I54/I78*100)</f>
        <v/>
      </c>
    </row>
    <row r="55" spans="1:10" ht="25.5" customHeight="1" x14ac:dyDescent="0.2">
      <c r="A55" s="136"/>
      <c r="B55" s="138" t="s">
        <v>61</v>
      </c>
      <c r="C55" s="205" t="s">
        <v>62</v>
      </c>
      <c r="D55" s="206"/>
      <c r="E55" s="206"/>
      <c r="F55" s="155" t="s">
        <v>25</v>
      </c>
      <c r="G55" s="144"/>
      <c r="H55" s="144"/>
      <c r="I55" s="144">
        <f>'1 1 Pol'!G195</f>
        <v>0</v>
      </c>
      <c r="J55" s="151" t="str">
        <f>IF(I78=0,"",I55/I78*100)</f>
        <v/>
      </c>
    </row>
    <row r="56" spans="1:10" ht="25.5" customHeight="1" x14ac:dyDescent="0.2">
      <c r="A56" s="136"/>
      <c r="B56" s="138" t="s">
        <v>63</v>
      </c>
      <c r="C56" s="205" t="s">
        <v>64</v>
      </c>
      <c r="D56" s="206"/>
      <c r="E56" s="206"/>
      <c r="F56" s="155" t="s">
        <v>25</v>
      </c>
      <c r="G56" s="144"/>
      <c r="H56" s="144"/>
      <c r="I56" s="144">
        <f>'1 1 Pol'!G208</f>
        <v>0</v>
      </c>
      <c r="J56" s="151" t="str">
        <f>IF(I78=0,"",I56/I78*100)</f>
        <v/>
      </c>
    </row>
    <row r="57" spans="1:10" ht="25.5" customHeight="1" x14ac:dyDescent="0.2">
      <c r="A57" s="136"/>
      <c r="B57" s="138" t="s">
        <v>65</v>
      </c>
      <c r="C57" s="205" t="s">
        <v>66</v>
      </c>
      <c r="D57" s="206"/>
      <c r="E57" s="206"/>
      <c r="F57" s="155" t="s">
        <v>25</v>
      </c>
      <c r="G57" s="144"/>
      <c r="H57" s="144"/>
      <c r="I57" s="144">
        <f>'1 1 Pol'!G218</f>
        <v>0</v>
      </c>
      <c r="J57" s="151" t="str">
        <f>IF(I78=0,"",I57/I78*100)</f>
        <v/>
      </c>
    </row>
    <row r="58" spans="1:10" ht="25.5" customHeight="1" x14ac:dyDescent="0.2">
      <c r="A58" s="136"/>
      <c r="B58" s="138" t="s">
        <v>67</v>
      </c>
      <c r="C58" s="205" t="s">
        <v>68</v>
      </c>
      <c r="D58" s="206"/>
      <c r="E58" s="206"/>
      <c r="F58" s="155" t="s">
        <v>25</v>
      </c>
      <c r="G58" s="144"/>
      <c r="H58" s="144"/>
      <c r="I58" s="144">
        <f>'1 1 Pol'!G236</f>
        <v>0</v>
      </c>
      <c r="J58" s="151" t="str">
        <f>IF(I78=0,"",I58/I78*100)</f>
        <v/>
      </c>
    </row>
    <row r="59" spans="1:10" ht="25.5" customHeight="1" x14ac:dyDescent="0.2">
      <c r="A59" s="136"/>
      <c r="B59" s="138" t="s">
        <v>69</v>
      </c>
      <c r="C59" s="205" t="s">
        <v>70</v>
      </c>
      <c r="D59" s="206"/>
      <c r="E59" s="206"/>
      <c r="F59" s="155" t="s">
        <v>25</v>
      </c>
      <c r="G59" s="144"/>
      <c r="H59" s="144"/>
      <c r="I59" s="144">
        <f>'1 1 Pol'!G251</f>
        <v>0</v>
      </c>
      <c r="J59" s="151" t="str">
        <f>IF(I78=0,"",I59/I78*100)</f>
        <v/>
      </c>
    </row>
    <row r="60" spans="1:10" ht="25.5" customHeight="1" x14ac:dyDescent="0.2">
      <c r="A60" s="136"/>
      <c r="B60" s="138" t="s">
        <v>71</v>
      </c>
      <c r="C60" s="205" t="s">
        <v>72</v>
      </c>
      <c r="D60" s="206"/>
      <c r="E60" s="206"/>
      <c r="F60" s="155" t="s">
        <v>25</v>
      </c>
      <c r="G60" s="144"/>
      <c r="H60" s="144"/>
      <c r="I60" s="144">
        <f>'1 1 Pol'!G364</f>
        <v>0</v>
      </c>
      <c r="J60" s="151" t="str">
        <f>IF(I78=0,"",I60/I78*100)</f>
        <v/>
      </c>
    </row>
    <row r="61" spans="1:10" ht="25.5" customHeight="1" x14ac:dyDescent="0.2">
      <c r="A61" s="136"/>
      <c r="B61" s="138" t="s">
        <v>73</v>
      </c>
      <c r="C61" s="205" t="s">
        <v>74</v>
      </c>
      <c r="D61" s="206"/>
      <c r="E61" s="206"/>
      <c r="F61" s="155" t="s">
        <v>26</v>
      </c>
      <c r="G61" s="144"/>
      <c r="H61" s="144"/>
      <c r="I61" s="144">
        <f>'1 1 Pol'!G366</f>
        <v>0</v>
      </c>
      <c r="J61" s="151" t="str">
        <f>IF(I78=0,"",I61/I78*100)</f>
        <v/>
      </c>
    </row>
    <row r="62" spans="1:10" ht="25.5" customHeight="1" x14ac:dyDescent="0.2">
      <c r="A62" s="136"/>
      <c r="B62" s="138" t="s">
        <v>75</v>
      </c>
      <c r="C62" s="205" t="s">
        <v>76</v>
      </c>
      <c r="D62" s="206"/>
      <c r="E62" s="206"/>
      <c r="F62" s="155" t="s">
        <v>26</v>
      </c>
      <c r="G62" s="144"/>
      <c r="H62" s="144"/>
      <c r="I62" s="144">
        <f>'1 2 Pol'!G7</f>
        <v>0</v>
      </c>
      <c r="J62" s="151" t="str">
        <f>IF(I78=0,"",I62/I78*100)</f>
        <v/>
      </c>
    </row>
    <row r="63" spans="1:10" ht="25.5" customHeight="1" x14ac:dyDescent="0.2">
      <c r="A63" s="136"/>
      <c r="B63" s="138" t="s">
        <v>77</v>
      </c>
      <c r="C63" s="205" t="s">
        <v>78</v>
      </c>
      <c r="D63" s="206"/>
      <c r="E63" s="206"/>
      <c r="F63" s="155" t="s">
        <v>26</v>
      </c>
      <c r="G63" s="144"/>
      <c r="H63" s="144"/>
      <c r="I63" s="144">
        <f>'1 2 Pol'!G12</f>
        <v>0</v>
      </c>
      <c r="J63" s="151" t="str">
        <f>IF(I78=0,"",I63/I78*100)</f>
        <v/>
      </c>
    </row>
    <row r="64" spans="1:10" ht="25.5" customHeight="1" x14ac:dyDescent="0.2">
      <c r="A64" s="136"/>
      <c r="B64" s="138" t="s">
        <v>79</v>
      </c>
      <c r="C64" s="205" t="s">
        <v>80</v>
      </c>
      <c r="D64" s="206"/>
      <c r="E64" s="206"/>
      <c r="F64" s="155" t="s">
        <v>26</v>
      </c>
      <c r="G64" s="144"/>
      <c r="H64" s="144"/>
      <c r="I64" s="144">
        <f>'1 2 Pol'!G31</f>
        <v>0</v>
      </c>
      <c r="J64" s="151" t="str">
        <f>IF(I78=0,"",I64/I78*100)</f>
        <v/>
      </c>
    </row>
    <row r="65" spans="1:10" ht="25.5" customHeight="1" x14ac:dyDescent="0.2">
      <c r="A65" s="136"/>
      <c r="B65" s="138" t="s">
        <v>81</v>
      </c>
      <c r="C65" s="205" t="s">
        <v>82</v>
      </c>
      <c r="D65" s="206"/>
      <c r="E65" s="206"/>
      <c r="F65" s="155" t="s">
        <v>26</v>
      </c>
      <c r="G65" s="144"/>
      <c r="H65" s="144"/>
      <c r="I65" s="144">
        <f>'1 2 Pol'!G69</f>
        <v>0</v>
      </c>
      <c r="J65" s="151" t="str">
        <f>IF(I78=0,"",I65/I78*100)</f>
        <v/>
      </c>
    </row>
    <row r="66" spans="1:10" ht="25.5" customHeight="1" x14ac:dyDescent="0.2">
      <c r="A66" s="136"/>
      <c r="B66" s="138" t="s">
        <v>83</v>
      </c>
      <c r="C66" s="205" t="s">
        <v>84</v>
      </c>
      <c r="D66" s="206"/>
      <c r="E66" s="206"/>
      <c r="F66" s="155" t="s">
        <v>26</v>
      </c>
      <c r="G66" s="144"/>
      <c r="H66" s="144"/>
      <c r="I66" s="144">
        <f>'1 1 Pol'!G375</f>
        <v>0</v>
      </c>
      <c r="J66" s="151" t="str">
        <f>IF(I78=0,"",I66/I78*100)</f>
        <v/>
      </c>
    </row>
    <row r="67" spans="1:10" ht="25.5" customHeight="1" x14ac:dyDescent="0.2">
      <c r="A67" s="136"/>
      <c r="B67" s="138" t="s">
        <v>85</v>
      </c>
      <c r="C67" s="205" t="s">
        <v>86</v>
      </c>
      <c r="D67" s="206"/>
      <c r="E67" s="206"/>
      <c r="F67" s="155" t="s">
        <v>26</v>
      </c>
      <c r="G67" s="144"/>
      <c r="H67" s="144"/>
      <c r="I67" s="144">
        <f>'1 1 Pol'!G383</f>
        <v>0</v>
      </c>
      <c r="J67" s="151" t="str">
        <f>IF(I78=0,"",I67/I78*100)</f>
        <v/>
      </c>
    </row>
    <row r="68" spans="1:10" ht="25.5" customHeight="1" x14ac:dyDescent="0.2">
      <c r="A68" s="136"/>
      <c r="B68" s="138" t="s">
        <v>87</v>
      </c>
      <c r="C68" s="205" t="s">
        <v>88</v>
      </c>
      <c r="D68" s="206"/>
      <c r="E68" s="206"/>
      <c r="F68" s="155" t="s">
        <v>26</v>
      </c>
      <c r="G68" s="144"/>
      <c r="H68" s="144"/>
      <c r="I68" s="144">
        <f>'1 1 Pol'!G397</f>
        <v>0</v>
      </c>
      <c r="J68" s="151" t="str">
        <f>IF(I78=0,"",I68/I78*100)</f>
        <v/>
      </c>
    </row>
    <row r="69" spans="1:10" ht="25.5" customHeight="1" x14ac:dyDescent="0.2">
      <c r="A69" s="136"/>
      <c r="B69" s="138" t="s">
        <v>89</v>
      </c>
      <c r="C69" s="205" t="s">
        <v>90</v>
      </c>
      <c r="D69" s="206"/>
      <c r="E69" s="206"/>
      <c r="F69" s="155" t="s">
        <v>26</v>
      </c>
      <c r="G69" s="144"/>
      <c r="H69" s="144"/>
      <c r="I69" s="144">
        <f>'1 1 Pol'!G422</f>
        <v>0</v>
      </c>
      <c r="J69" s="151" t="str">
        <f>IF(I78=0,"",I69/I78*100)</f>
        <v/>
      </c>
    </row>
    <row r="70" spans="1:10" ht="25.5" customHeight="1" x14ac:dyDescent="0.2">
      <c r="A70" s="136"/>
      <c r="B70" s="138" t="s">
        <v>91</v>
      </c>
      <c r="C70" s="205" t="s">
        <v>92</v>
      </c>
      <c r="D70" s="206"/>
      <c r="E70" s="206"/>
      <c r="F70" s="155" t="s">
        <v>26</v>
      </c>
      <c r="G70" s="144"/>
      <c r="H70" s="144"/>
      <c r="I70" s="144">
        <f>'1 1 Pol'!G433</f>
        <v>0</v>
      </c>
      <c r="J70" s="151" t="str">
        <f>IF(I78=0,"",I70/I78*100)</f>
        <v/>
      </c>
    </row>
    <row r="71" spans="1:10" ht="25.5" customHeight="1" x14ac:dyDescent="0.2">
      <c r="A71" s="136"/>
      <c r="B71" s="138" t="s">
        <v>93</v>
      </c>
      <c r="C71" s="205" t="s">
        <v>94</v>
      </c>
      <c r="D71" s="206"/>
      <c r="E71" s="206"/>
      <c r="F71" s="155" t="s">
        <v>26</v>
      </c>
      <c r="G71" s="144"/>
      <c r="H71" s="144"/>
      <c r="I71" s="144">
        <f>'1 1 Pol'!G478</f>
        <v>0</v>
      </c>
      <c r="J71" s="151" t="str">
        <f>IF(I78=0,"",I71/I78*100)</f>
        <v/>
      </c>
    </row>
    <row r="72" spans="1:10" ht="25.5" customHeight="1" x14ac:dyDescent="0.2">
      <c r="A72" s="136"/>
      <c r="B72" s="138" t="s">
        <v>95</v>
      </c>
      <c r="C72" s="205" t="s">
        <v>96</v>
      </c>
      <c r="D72" s="206"/>
      <c r="E72" s="206"/>
      <c r="F72" s="155" t="s">
        <v>26</v>
      </c>
      <c r="G72" s="144"/>
      <c r="H72" s="144"/>
      <c r="I72" s="144">
        <f>'1 1 Pol'!G487</f>
        <v>0</v>
      </c>
      <c r="J72" s="151" t="str">
        <f>IF(I78=0,"",I72/I78*100)</f>
        <v/>
      </c>
    </row>
    <row r="73" spans="1:10" ht="25.5" customHeight="1" x14ac:dyDescent="0.2">
      <c r="A73" s="136"/>
      <c r="B73" s="138" t="s">
        <v>97</v>
      </c>
      <c r="C73" s="205" t="s">
        <v>98</v>
      </c>
      <c r="D73" s="206"/>
      <c r="E73" s="206"/>
      <c r="F73" s="155" t="s">
        <v>26</v>
      </c>
      <c r="G73" s="144"/>
      <c r="H73" s="144"/>
      <c r="I73" s="144">
        <f>'1 1 Pol'!G529</f>
        <v>0</v>
      </c>
      <c r="J73" s="151" t="str">
        <f>IF(I78=0,"",I73/I78*100)</f>
        <v/>
      </c>
    </row>
    <row r="74" spans="1:10" ht="25.5" customHeight="1" x14ac:dyDescent="0.2">
      <c r="A74" s="136"/>
      <c r="B74" s="138" t="s">
        <v>99</v>
      </c>
      <c r="C74" s="205" t="s">
        <v>100</v>
      </c>
      <c r="D74" s="206"/>
      <c r="E74" s="206"/>
      <c r="F74" s="155" t="s">
        <v>26</v>
      </c>
      <c r="G74" s="144"/>
      <c r="H74" s="144"/>
      <c r="I74" s="144">
        <f>'1 1 Pol'!G550</f>
        <v>0</v>
      </c>
      <c r="J74" s="151" t="str">
        <f>IF(I78=0,"",I74/I78*100)</f>
        <v/>
      </c>
    </row>
    <row r="75" spans="1:10" ht="25.5" customHeight="1" x14ac:dyDescent="0.2">
      <c r="A75" s="136"/>
      <c r="B75" s="138" t="s">
        <v>101</v>
      </c>
      <c r="C75" s="205" t="s">
        <v>102</v>
      </c>
      <c r="D75" s="206"/>
      <c r="E75" s="206"/>
      <c r="F75" s="155" t="s">
        <v>26</v>
      </c>
      <c r="G75" s="144"/>
      <c r="H75" s="144"/>
      <c r="I75" s="144">
        <f>'1 1 Pol'!G604</f>
        <v>0</v>
      </c>
      <c r="J75" s="151" t="str">
        <f>IF(I78=0,"",I75/I78*100)</f>
        <v/>
      </c>
    </row>
    <row r="76" spans="1:10" ht="25.5" customHeight="1" x14ac:dyDescent="0.2">
      <c r="A76" s="136"/>
      <c r="B76" s="138" t="s">
        <v>103</v>
      </c>
      <c r="C76" s="205" t="s">
        <v>104</v>
      </c>
      <c r="D76" s="206"/>
      <c r="E76" s="206"/>
      <c r="F76" s="155" t="s">
        <v>27</v>
      </c>
      <c r="G76" s="144"/>
      <c r="H76" s="144"/>
      <c r="I76" s="144">
        <f>'1 1 Pol'!G643</f>
        <v>0</v>
      </c>
      <c r="J76" s="151" t="str">
        <f>IF(I78=0,"",I76/I78*100)</f>
        <v/>
      </c>
    </row>
    <row r="77" spans="1:10" ht="25.5" customHeight="1" x14ac:dyDescent="0.2">
      <c r="A77" s="136"/>
      <c r="B77" s="148" t="s">
        <v>105</v>
      </c>
      <c r="C77" s="207" t="s">
        <v>106</v>
      </c>
      <c r="D77" s="208"/>
      <c r="E77" s="208"/>
      <c r="F77" s="156" t="s">
        <v>107</v>
      </c>
      <c r="G77" s="149"/>
      <c r="H77" s="149"/>
      <c r="I77" s="149">
        <f>'1 1 Pol'!G645</f>
        <v>0</v>
      </c>
      <c r="J77" s="152" t="str">
        <f>IF(I78=0,"",I77/I78*100)</f>
        <v/>
      </c>
    </row>
    <row r="78" spans="1:10" ht="25.5" customHeight="1" x14ac:dyDescent="0.2">
      <c r="A78" s="137"/>
      <c r="B78" s="141" t="s">
        <v>1</v>
      </c>
      <c r="C78" s="141"/>
      <c r="D78" s="142"/>
      <c r="E78" s="142"/>
      <c r="F78" s="157"/>
      <c r="G78" s="145"/>
      <c r="H78" s="145"/>
      <c r="I78" s="145">
        <f>SUM(I50:I77)</f>
        <v>0</v>
      </c>
      <c r="J78" s="153">
        <f>SUM(J50:J77)</f>
        <v>0</v>
      </c>
    </row>
    <row r="79" spans="1:10" x14ac:dyDescent="0.2">
      <c r="F79" s="99"/>
      <c r="G79" s="100"/>
      <c r="H79" s="99"/>
      <c r="I79" s="100"/>
      <c r="J79" s="101"/>
    </row>
    <row r="80" spans="1:10" x14ac:dyDescent="0.2">
      <c r="F80" s="99"/>
      <c r="G80" s="100"/>
      <c r="H80" s="99"/>
      <c r="I80" s="100"/>
      <c r="J80" s="101"/>
    </row>
    <row r="81" spans="6:10" x14ac:dyDescent="0.2">
      <c r="F81" s="99"/>
      <c r="G81" s="100"/>
      <c r="H81" s="99"/>
      <c r="I81" s="100"/>
      <c r="J81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8:F18"/>
    <mergeCell ref="E17:F17"/>
    <mergeCell ref="G16:H16"/>
    <mergeCell ref="G17:H17"/>
    <mergeCell ref="G18:H18"/>
    <mergeCell ref="G24:I24"/>
    <mergeCell ref="C42:E42"/>
    <mergeCell ref="E15:F15"/>
    <mergeCell ref="D11:G11"/>
    <mergeCell ref="G15:H15"/>
    <mergeCell ref="I15:J15"/>
    <mergeCell ref="E16:F16"/>
    <mergeCell ref="D12:G12"/>
    <mergeCell ref="D13:G13"/>
    <mergeCell ref="D35:E35"/>
    <mergeCell ref="G23:I23"/>
    <mergeCell ref="E19:F19"/>
    <mergeCell ref="E20:F20"/>
    <mergeCell ref="I20:J20"/>
    <mergeCell ref="I21:J21"/>
    <mergeCell ref="G19:H19"/>
    <mergeCell ref="G20:H20"/>
    <mergeCell ref="I17:J17"/>
    <mergeCell ref="I18:J18"/>
    <mergeCell ref="C39:E39"/>
    <mergeCell ref="C40:E40"/>
    <mergeCell ref="C41:E41"/>
    <mergeCell ref="C60:E60"/>
    <mergeCell ref="B43:E43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3:E73"/>
    <mergeCell ref="C74:E74"/>
    <mergeCell ref="C75:E75"/>
    <mergeCell ref="C76:E76"/>
    <mergeCell ref="C77:E7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80" t="s">
        <v>7</v>
      </c>
      <c r="B2" s="79"/>
      <c r="C2" s="247"/>
      <c r="D2" s="247"/>
      <c r="E2" s="247"/>
      <c r="F2" s="247"/>
      <c r="G2" s="248"/>
    </row>
    <row r="3" spans="1:7" ht="24.95" customHeight="1" x14ac:dyDescent="0.2">
      <c r="A3" s="80" t="s">
        <v>8</v>
      </c>
      <c r="B3" s="79"/>
      <c r="C3" s="247"/>
      <c r="D3" s="247"/>
      <c r="E3" s="247"/>
      <c r="F3" s="247"/>
      <c r="G3" s="248"/>
    </row>
    <row r="4" spans="1:7" ht="24.95" customHeight="1" x14ac:dyDescent="0.2">
      <c r="A4" s="80" t="s">
        <v>9</v>
      </c>
      <c r="B4" s="79"/>
      <c r="C4" s="247"/>
      <c r="D4" s="247"/>
      <c r="E4" s="247"/>
      <c r="F4" s="247"/>
      <c r="G4" s="248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tabSelected="1" zoomScale="120" zoomScaleNormal="120" workbookViewId="0">
      <pane ySplit="6" topLeftCell="A629" activePane="bottomLeft" state="frozen"/>
      <selection pane="bottomLeft" activeCell="X638" sqref="X638"/>
    </sheetView>
  </sheetViews>
  <sheetFormatPr defaultRowHeight="12.75" outlineLevelRow="1" x14ac:dyDescent="0.2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0" max="20" width="10.7109375" style="160" customWidth="1"/>
    <col min="29" max="39" width="0" hidden="1" customWidth="1"/>
  </cols>
  <sheetData>
    <row r="1" spans="1:60" ht="15.75" customHeight="1" x14ac:dyDescent="0.25">
      <c r="A1" s="249" t="s">
        <v>1000</v>
      </c>
      <c r="B1" s="249"/>
      <c r="C1" s="249"/>
      <c r="D1" s="249"/>
      <c r="E1" s="249"/>
      <c r="F1" s="249"/>
      <c r="G1" s="249"/>
      <c r="AE1" t="s">
        <v>110</v>
      </c>
    </row>
    <row r="2" spans="1:60" ht="24.95" customHeight="1" x14ac:dyDescent="0.2">
      <c r="A2" s="161" t="s">
        <v>7</v>
      </c>
      <c r="B2" s="79" t="s">
        <v>40</v>
      </c>
      <c r="C2" s="250" t="s">
        <v>41</v>
      </c>
      <c r="D2" s="251"/>
      <c r="E2" s="251"/>
      <c r="F2" s="251"/>
      <c r="G2" s="252"/>
      <c r="AE2" t="s">
        <v>111</v>
      </c>
    </row>
    <row r="3" spans="1:60" ht="24.95" customHeight="1" x14ac:dyDescent="0.2">
      <c r="A3" s="161" t="s">
        <v>8</v>
      </c>
      <c r="B3" s="79" t="s">
        <v>43</v>
      </c>
      <c r="C3" s="250" t="s">
        <v>44</v>
      </c>
      <c r="D3" s="251"/>
      <c r="E3" s="251"/>
      <c r="F3" s="251"/>
      <c r="G3" s="252"/>
      <c r="AE3" t="s">
        <v>112</v>
      </c>
    </row>
    <row r="4" spans="1:60" ht="24.95" customHeight="1" x14ac:dyDescent="0.2">
      <c r="A4" s="162" t="s">
        <v>9</v>
      </c>
      <c r="B4" s="163" t="s">
        <v>43</v>
      </c>
      <c r="C4" s="253" t="s">
        <v>45</v>
      </c>
      <c r="D4" s="254"/>
      <c r="E4" s="254"/>
      <c r="F4" s="254"/>
      <c r="G4" s="255"/>
      <c r="AE4" t="s">
        <v>113</v>
      </c>
    </row>
    <row r="5" spans="1:60" x14ac:dyDescent="0.2">
      <c r="D5" s="160"/>
    </row>
    <row r="6" spans="1:60" ht="38.25" x14ac:dyDescent="0.2">
      <c r="A6" s="170" t="s">
        <v>114</v>
      </c>
      <c r="B6" s="168" t="s">
        <v>115</v>
      </c>
      <c r="C6" s="168" t="s">
        <v>116</v>
      </c>
      <c r="D6" s="169" t="s">
        <v>117</v>
      </c>
      <c r="E6" s="170" t="s">
        <v>118</v>
      </c>
      <c r="F6" s="164" t="s">
        <v>119</v>
      </c>
      <c r="G6" s="170" t="s">
        <v>120</v>
      </c>
      <c r="H6" s="171" t="s">
        <v>31</v>
      </c>
      <c r="I6" s="171" t="s">
        <v>121</v>
      </c>
      <c r="J6" s="171" t="s">
        <v>32</v>
      </c>
      <c r="K6" s="171" t="s">
        <v>122</v>
      </c>
      <c r="L6" s="171" t="s">
        <v>123</v>
      </c>
      <c r="M6" s="171" t="s">
        <v>124</v>
      </c>
      <c r="N6" s="171" t="s">
        <v>125</v>
      </c>
      <c r="O6" s="171" t="s">
        <v>126</v>
      </c>
      <c r="P6" s="171" t="s">
        <v>127</v>
      </c>
      <c r="Q6" s="171" t="s">
        <v>128</v>
      </c>
      <c r="R6" s="171" t="s">
        <v>129</v>
      </c>
      <c r="S6" s="171" t="s">
        <v>130</v>
      </c>
      <c r="T6" s="204" t="s">
        <v>996</v>
      </c>
    </row>
    <row r="7" spans="1:60" x14ac:dyDescent="0.2">
      <c r="A7" s="172" t="s">
        <v>131</v>
      </c>
      <c r="B7" s="174" t="s">
        <v>43</v>
      </c>
      <c r="C7" s="175" t="s">
        <v>52</v>
      </c>
      <c r="D7" s="176"/>
      <c r="E7" s="182"/>
      <c r="F7" s="186"/>
      <c r="G7" s="186">
        <f>SUM(G8:G17)</f>
        <v>0</v>
      </c>
      <c r="H7" s="186"/>
      <c r="I7" s="186">
        <f>SUM(I8:I17)</f>
        <v>0</v>
      </c>
      <c r="J7" s="186"/>
      <c r="K7" s="186">
        <f>SUM(K8:K17)</f>
        <v>13102.24</v>
      </c>
      <c r="L7" s="186"/>
      <c r="M7" s="186">
        <f>SUM(M8:M17)</f>
        <v>0</v>
      </c>
      <c r="N7" s="186"/>
      <c r="O7" s="186">
        <f>SUM(O8:O17)</f>
        <v>0</v>
      </c>
      <c r="P7" s="186"/>
      <c r="Q7" s="186">
        <f>SUM(Q8:Q17)</f>
        <v>0</v>
      </c>
      <c r="R7" s="187"/>
      <c r="S7" s="186"/>
      <c r="AE7" t="s">
        <v>132</v>
      </c>
    </row>
    <row r="8" spans="1:60" outlineLevel="1" x14ac:dyDescent="0.2">
      <c r="A8" s="167">
        <v>1</v>
      </c>
      <c r="B8" s="177" t="s">
        <v>133</v>
      </c>
      <c r="C8" s="198" t="s">
        <v>134</v>
      </c>
      <c r="D8" s="179" t="s">
        <v>135</v>
      </c>
      <c r="E8" s="183">
        <v>2.8849999999999998</v>
      </c>
      <c r="F8" s="188"/>
      <c r="G8" s="188">
        <f>ROUND(E8*F8,2)</f>
        <v>0</v>
      </c>
      <c r="H8" s="188">
        <v>0</v>
      </c>
      <c r="I8" s="188">
        <f>ROUND(E8*H8,2)</f>
        <v>0</v>
      </c>
      <c r="J8" s="188">
        <v>2205</v>
      </c>
      <c r="K8" s="188">
        <f>ROUND(E8*J8,2)</f>
        <v>6361.43</v>
      </c>
      <c r="L8" s="188">
        <v>21</v>
      </c>
      <c r="M8" s="188">
        <f>G8*(1+L8/100)</f>
        <v>0</v>
      </c>
      <c r="N8" s="188">
        <v>0</v>
      </c>
      <c r="O8" s="188">
        <f>ROUND(E8*N8,2)</f>
        <v>0</v>
      </c>
      <c r="P8" s="188">
        <v>0</v>
      </c>
      <c r="Q8" s="188">
        <f>ROUND(E8*P8,2)</f>
        <v>0</v>
      </c>
      <c r="R8" s="189" t="s">
        <v>136</v>
      </c>
      <c r="S8" s="188" t="s">
        <v>137</v>
      </c>
      <c r="T8" s="166" t="s">
        <v>997</v>
      </c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 t="s">
        <v>138</v>
      </c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</row>
    <row r="9" spans="1:60" outlineLevel="1" x14ac:dyDescent="0.2">
      <c r="A9" s="167"/>
      <c r="B9" s="177"/>
      <c r="C9" s="199" t="s">
        <v>139</v>
      </c>
      <c r="D9" s="180"/>
      <c r="E9" s="184">
        <v>0.51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9"/>
      <c r="S9" s="188"/>
      <c r="T9" s="166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140</v>
      </c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167"/>
      <c r="B10" s="177"/>
      <c r="C10" s="199" t="s">
        <v>141</v>
      </c>
      <c r="D10" s="180"/>
      <c r="E10" s="184">
        <v>1.95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9"/>
      <c r="S10" s="188"/>
      <c r="T10" s="166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 t="s">
        <v>140</v>
      </c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167"/>
      <c r="B11" s="177"/>
      <c r="C11" s="199" t="s">
        <v>142</v>
      </c>
      <c r="D11" s="180"/>
      <c r="E11" s="184">
        <v>0.42499999999999999</v>
      </c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9"/>
      <c r="S11" s="188"/>
      <c r="T11" s="166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140</v>
      </c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167">
        <v>2</v>
      </c>
      <c r="B12" s="177" t="s">
        <v>143</v>
      </c>
      <c r="C12" s="198" t="s">
        <v>144</v>
      </c>
      <c r="D12" s="179" t="s">
        <v>135</v>
      </c>
      <c r="E12" s="183">
        <v>2.8849999999999998</v>
      </c>
      <c r="F12" s="188"/>
      <c r="G12" s="188">
        <f>ROUND(E12*F12,2)</f>
        <v>0</v>
      </c>
      <c r="H12" s="188">
        <v>0</v>
      </c>
      <c r="I12" s="188">
        <f>ROUND(E12*H12,2)</f>
        <v>0</v>
      </c>
      <c r="J12" s="188">
        <v>1401</v>
      </c>
      <c r="K12" s="188">
        <f>ROUND(E12*J12,2)</f>
        <v>4041.89</v>
      </c>
      <c r="L12" s="188">
        <v>21</v>
      </c>
      <c r="M12" s="188">
        <f>G12*(1+L12/100)</f>
        <v>0</v>
      </c>
      <c r="N12" s="188">
        <v>0</v>
      </c>
      <c r="O12" s="188">
        <f>ROUND(E12*N12,2)</f>
        <v>0</v>
      </c>
      <c r="P12" s="188">
        <v>0</v>
      </c>
      <c r="Q12" s="188">
        <f>ROUND(E12*P12,2)</f>
        <v>0</v>
      </c>
      <c r="R12" s="189" t="s">
        <v>136</v>
      </c>
      <c r="S12" s="188" t="s">
        <v>137</v>
      </c>
      <c r="T12" s="166" t="s">
        <v>997</v>
      </c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 t="s">
        <v>138</v>
      </c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ht="22.5" outlineLevel="1" x14ac:dyDescent="0.2">
      <c r="A13" s="167">
        <v>3</v>
      </c>
      <c r="B13" s="177" t="s">
        <v>145</v>
      </c>
      <c r="C13" s="198" t="s">
        <v>146</v>
      </c>
      <c r="D13" s="179" t="s">
        <v>135</v>
      </c>
      <c r="E13" s="183">
        <v>2.8849999999999998</v>
      </c>
      <c r="F13" s="188"/>
      <c r="G13" s="188">
        <f>ROUND(E13*F13,2)</f>
        <v>0</v>
      </c>
      <c r="H13" s="188">
        <v>0</v>
      </c>
      <c r="I13" s="188">
        <f>ROUND(E13*H13,2)</f>
        <v>0</v>
      </c>
      <c r="J13" s="188">
        <v>264.5</v>
      </c>
      <c r="K13" s="188">
        <f>ROUND(E13*J13,2)</f>
        <v>763.08</v>
      </c>
      <c r="L13" s="188">
        <v>21</v>
      </c>
      <c r="M13" s="188">
        <f>G13*(1+L13/100)</f>
        <v>0</v>
      </c>
      <c r="N13" s="188">
        <v>0</v>
      </c>
      <c r="O13" s="188">
        <f>ROUND(E13*N13,2)</f>
        <v>0</v>
      </c>
      <c r="P13" s="188">
        <v>0</v>
      </c>
      <c r="Q13" s="188">
        <f>ROUND(E13*P13,2)</f>
        <v>0</v>
      </c>
      <c r="R13" s="189" t="s">
        <v>136</v>
      </c>
      <c r="S13" s="188" t="s">
        <v>137</v>
      </c>
      <c r="T13" s="166" t="s">
        <v>997</v>
      </c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138</v>
      </c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ht="22.5" outlineLevel="1" x14ac:dyDescent="0.2">
      <c r="A14" s="167">
        <v>4</v>
      </c>
      <c r="B14" s="177" t="s">
        <v>147</v>
      </c>
      <c r="C14" s="198" t="s">
        <v>148</v>
      </c>
      <c r="D14" s="179" t="s">
        <v>135</v>
      </c>
      <c r="E14" s="183">
        <v>2.8849999999999998</v>
      </c>
      <c r="F14" s="188"/>
      <c r="G14" s="188">
        <f>ROUND(E14*F14,2)</f>
        <v>0</v>
      </c>
      <c r="H14" s="188">
        <v>0</v>
      </c>
      <c r="I14" s="188">
        <f>ROUND(E14*H14,2)</f>
        <v>0</v>
      </c>
      <c r="J14" s="188">
        <v>245.5</v>
      </c>
      <c r="K14" s="188">
        <f>ROUND(E14*J14,2)</f>
        <v>708.27</v>
      </c>
      <c r="L14" s="188">
        <v>21</v>
      </c>
      <c r="M14" s="188">
        <f>G14*(1+L14/100)</f>
        <v>0</v>
      </c>
      <c r="N14" s="188">
        <v>0</v>
      </c>
      <c r="O14" s="188">
        <f>ROUND(E14*N14,2)</f>
        <v>0</v>
      </c>
      <c r="P14" s="188">
        <v>0</v>
      </c>
      <c r="Q14" s="188">
        <f>ROUND(E14*P14,2)</f>
        <v>0</v>
      </c>
      <c r="R14" s="189" t="s">
        <v>136</v>
      </c>
      <c r="S14" s="188" t="s">
        <v>137</v>
      </c>
      <c r="T14" s="166" t="s">
        <v>997</v>
      </c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138</v>
      </c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167">
        <v>5</v>
      </c>
      <c r="B15" s="177" t="s">
        <v>149</v>
      </c>
      <c r="C15" s="198" t="s">
        <v>150</v>
      </c>
      <c r="D15" s="179" t="s">
        <v>135</v>
      </c>
      <c r="E15" s="183">
        <v>2.8849999999999998</v>
      </c>
      <c r="F15" s="188"/>
      <c r="G15" s="188">
        <f>ROUND(E15*F15,2)</f>
        <v>0</v>
      </c>
      <c r="H15" s="188">
        <v>0</v>
      </c>
      <c r="I15" s="188">
        <f>ROUND(E15*H15,2)</f>
        <v>0</v>
      </c>
      <c r="J15" s="188">
        <v>217.5</v>
      </c>
      <c r="K15" s="188">
        <f>ROUND(E15*J15,2)</f>
        <v>627.49</v>
      </c>
      <c r="L15" s="188">
        <v>21</v>
      </c>
      <c r="M15" s="188">
        <f>G15*(1+L15/100)</f>
        <v>0</v>
      </c>
      <c r="N15" s="188">
        <v>0</v>
      </c>
      <c r="O15" s="188">
        <f>ROUND(E15*N15,2)</f>
        <v>0</v>
      </c>
      <c r="P15" s="188">
        <v>0</v>
      </c>
      <c r="Q15" s="188">
        <f>ROUND(E15*P15,2)</f>
        <v>0</v>
      </c>
      <c r="R15" s="189" t="s">
        <v>136</v>
      </c>
      <c r="S15" s="188" t="s">
        <v>137</v>
      </c>
      <c r="T15" s="166" t="s">
        <v>997</v>
      </c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138</v>
      </c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167">
        <v>6</v>
      </c>
      <c r="B16" s="177" t="s">
        <v>151</v>
      </c>
      <c r="C16" s="198" t="s">
        <v>152</v>
      </c>
      <c r="D16" s="179" t="s">
        <v>153</v>
      </c>
      <c r="E16" s="183">
        <v>4.6159999999999997</v>
      </c>
      <c r="F16" s="188"/>
      <c r="G16" s="188">
        <f>ROUND(E16*F16,2)</f>
        <v>0</v>
      </c>
      <c r="H16" s="188">
        <v>0</v>
      </c>
      <c r="I16" s="188">
        <f>ROUND(E16*H16,2)</f>
        <v>0</v>
      </c>
      <c r="J16" s="188">
        <v>130</v>
      </c>
      <c r="K16" s="188">
        <f>ROUND(E16*J16,2)</f>
        <v>600.08000000000004</v>
      </c>
      <c r="L16" s="188">
        <v>21</v>
      </c>
      <c r="M16" s="188">
        <f>G16*(1+L16/100)</f>
        <v>0</v>
      </c>
      <c r="N16" s="188">
        <v>0</v>
      </c>
      <c r="O16" s="188">
        <f>ROUND(E16*N16,2)</f>
        <v>0</v>
      </c>
      <c r="P16" s="188">
        <v>0</v>
      </c>
      <c r="Q16" s="188">
        <f>ROUND(E16*P16,2)</f>
        <v>0</v>
      </c>
      <c r="R16" s="189"/>
      <c r="S16" s="188" t="s">
        <v>154</v>
      </c>
      <c r="T16" s="166" t="s">
        <v>998</v>
      </c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 t="s">
        <v>138</v>
      </c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167"/>
      <c r="B17" s="177"/>
      <c r="C17" s="199" t="s">
        <v>155</v>
      </c>
      <c r="D17" s="180"/>
      <c r="E17" s="184">
        <v>4.6159999999999997</v>
      </c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9"/>
      <c r="S17" s="188"/>
      <c r="T17" s="166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140</v>
      </c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x14ac:dyDescent="0.2">
      <c r="A18" s="173" t="s">
        <v>131</v>
      </c>
      <c r="B18" s="178" t="s">
        <v>53</v>
      </c>
      <c r="C18" s="200" t="s">
        <v>54</v>
      </c>
      <c r="D18" s="181"/>
      <c r="E18" s="185"/>
      <c r="F18" s="190"/>
      <c r="G18" s="190">
        <f>SUM(G19:G47)</f>
        <v>0</v>
      </c>
      <c r="H18" s="190"/>
      <c r="I18" s="190">
        <f>SUM(I19:I47)</f>
        <v>10876.83</v>
      </c>
      <c r="J18" s="190"/>
      <c r="K18" s="190">
        <f>SUM(K19:K47)</f>
        <v>47895.29</v>
      </c>
      <c r="L18" s="190"/>
      <c r="M18" s="190">
        <f>SUM(M19:M47)</f>
        <v>0</v>
      </c>
      <c r="N18" s="190"/>
      <c r="O18" s="190">
        <f>SUM(O19:O47)</f>
        <v>3.5</v>
      </c>
      <c r="P18" s="190"/>
      <c r="Q18" s="190">
        <f>SUM(Q19:Q47)</f>
        <v>0</v>
      </c>
      <c r="R18" s="191"/>
      <c r="S18" s="190"/>
      <c r="AE18" t="s">
        <v>132</v>
      </c>
    </row>
    <row r="19" spans="1:60" ht="22.5" outlineLevel="1" x14ac:dyDescent="0.2">
      <c r="A19" s="167">
        <v>7</v>
      </c>
      <c r="B19" s="177" t="s">
        <v>156</v>
      </c>
      <c r="C19" s="198" t="s">
        <v>157</v>
      </c>
      <c r="D19" s="179" t="s">
        <v>158</v>
      </c>
      <c r="E19" s="183">
        <v>1</v>
      </c>
      <c r="F19" s="188"/>
      <c r="G19" s="188">
        <f>ROUND(E19*F19,2)</f>
        <v>0</v>
      </c>
      <c r="H19" s="188">
        <v>56</v>
      </c>
      <c r="I19" s="188">
        <f>ROUND(E19*H19,2)</f>
        <v>56</v>
      </c>
      <c r="J19" s="188">
        <v>56</v>
      </c>
      <c r="K19" s="188">
        <f>ROUND(E19*J19,2)</f>
        <v>56</v>
      </c>
      <c r="L19" s="188">
        <v>21</v>
      </c>
      <c r="M19" s="188">
        <f>G19*(1+L19/100)</f>
        <v>0</v>
      </c>
      <c r="N19" s="188">
        <v>1.3169999999999999E-2</v>
      </c>
      <c r="O19" s="188">
        <f>ROUND(E19*N19,2)</f>
        <v>0.01</v>
      </c>
      <c r="P19" s="188">
        <v>0</v>
      </c>
      <c r="Q19" s="188">
        <f>ROUND(E19*P19,2)</f>
        <v>0</v>
      </c>
      <c r="R19" s="189" t="s">
        <v>159</v>
      </c>
      <c r="S19" s="188" t="s">
        <v>137</v>
      </c>
      <c r="T19" s="166" t="s">
        <v>997</v>
      </c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138</v>
      </c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167"/>
      <c r="B20" s="177"/>
      <c r="C20" s="199" t="s">
        <v>160</v>
      </c>
      <c r="D20" s="180"/>
      <c r="E20" s="184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9"/>
      <c r="S20" s="188"/>
      <c r="T20" s="166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140</v>
      </c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167"/>
      <c r="B21" s="177"/>
      <c r="C21" s="199" t="s">
        <v>161</v>
      </c>
      <c r="D21" s="180"/>
      <c r="E21" s="184">
        <v>1</v>
      </c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9"/>
      <c r="S21" s="188"/>
      <c r="T21" s="166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140</v>
      </c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ht="22.5" outlineLevel="1" x14ac:dyDescent="0.2">
      <c r="A22" s="167">
        <v>8</v>
      </c>
      <c r="B22" s="177" t="s">
        <v>162</v>
      </c>
      <c r="C22" s="198" t="s">
        <v>163</v>
      </c>
      <c r="D22" s="179" t="s">
        <v>158</v>
      </c>
      <c r="E22" s="183">
        <v>1</v>
      </c>
      <c r="F22" s="188"/>
      <c r="G22" s="188">
        <f>ROUND(E22*F22,2)</f>
        <v>0</v>
      </c>
      <c r="H22" s="188">
        <v>0</v>
      </c>
      <c r="I22" s="188">
        <f>ROUND(E22*H22,2)</f>
        <v>0</v>
      </c>
      <c r="J22" s="188">
        <v>173</v>
      </c>
      <c r="K22" s="188">
        <f>ROUND(E22*J22,2)</f>
        <v>173</v>
      </c>
      <c r="L22" s="188">
        <v>21</v>
      </c>
      <c r="M22" s="188">
        <f>G22*(1+L22/100)</f>
        <v>0</v>
      </c>
      <c r="N22" s="188">
        <v>2.0080000000000001E-2</v>
      </c>
      <c r="O22" s="188">
        <f>ROUND(E22*N22,2)</f>
        <v>0.02</v>
      </c>
      <c r="P22" s="188">
        <v>0</v>
      </c>
      <c r="Q22" s="188">
        <f>ROUND(E22*P22,2)</f>
        <v>0</v>
      </c>
      <c r="R22" s="189" t="s">
        <v>159</v>
      </c>
      <c r="S22" s="188" t="s">
        <v>137</v>
      </c>
      <c r="T22" s="166" t="s">
        <v>997</v>
      </c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 t="s">
        <v>138</v>
      </c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167"/>
      <c r="B23" s="177"/>
      <c r="C23" s="199" t="s">
        <v>160</v>
      </c>
      <c r="D23" s="180"/>
      <c r="E23" s="184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9"/>
      <c r="S23" s="188"/>
      <c r="T23" s="166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140</v>
      </c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167"/>
      <c r="B24" s="177"/>
      <c r="C24" s="199" t="s">
        <v>164</v>
      </c>
      <c r="D24" s="180"/>
      <c r="E24" s="184">
        <v>1</v>
      </c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9"/>
      <c r="S24" s="188"/>
      <c r="T24" s="166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140</v>
      </c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ht="22.5" outlineLevel="1" x14ac:dyDescent="0.2">
      <c r="A25" s="167">
        <v>9</v>
      </c>
      <c r="B25" s="177" t="s">
        <v>165</v>
      </c>
      <c r="C25" s="198" t="s">
        <v>166</v>
      </c>
      <c r="D25" s="179" t="s">
        <v>135</v>
      </c>
      <c r="E25" s="183">
        <v>0.69374999999999998</v>
      </c>
      <c r="F25" s="188"/>
      <c r="G25" s="188">
        <f>ROUND(E25*F25,2)</f>
        <v>0</v>
      </c>
      <c r="H25" s="188">
        <v>4070</v>
      </c>
      <c r="I25" s="188">
        <f>ROUND(E25*H25,2)</f>
        <v>2823.56</v>
      </c>
      <c r="J25" s="188">
        <v>1570</v>
      </c>
      <c r="K25" s="188">
        <f>ROUND(E25*J25,2)</f>
        <v>1089.19</v>
      </c>
      <c r="L25" s="188">
        <v>21</v>
      </c>
      <c r="M25" s="188">
        <f>G25*(1+L25/100)</f>
        <v>0</v>
      </c>
      <c r="N25" s="188">
        <v>1.73916</v>
      </c>
      <c r="O25" s="188">
        <f>ROUND(E25*N25,2)</f>
        <v>1.21</v>
      </c>
      <c r="P25" s="188">
        <v>0</v>
      </c>
      <c r="Q25" s="188">
        <f>ROUND(E25*P25,2)</f>
        <v>0</v>
      </c>
      <c r="R25" s="189" t="s">
        <v>159</v>
      </c>
      <c r="S25" s="188" t="s">
        <v>137</v>
      </c>
      <c r="T25" s="166" t="s">
        <v>997</v>
      </c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138</v>
      </c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167"/>
      <c r="B26" s="177"/>
      <c r="C26" s="199" t="s">
        <v>167</v>
      </c>
      <c r="D26" s="180"/>
      <c r="E26" s="184">
        <v>0.49875000000000003</v>
      </c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9"/>
      <c r="S26" s="188"/>
      <c r="T26" s="166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 t="s">
        <v>140</v>
      </c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167"/>
      <c r="B27" s="177"/>
      <c r="C27" s="199" t="s">
        <v>168</v>
      </c>
      <c r="D27" s="180"/>
      <c r="E27" s="184">
        <v>0.19500000000000001</v>
      </c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9"/>
      <c r="S27" s="188"/>
      <c r="T27" s="166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140</v>
      </c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167">
        <v>10</v>
      </c>
      <c r="B28" s="177" t="s">
        <v>169</v>
      </c>
      <c r="C28" s="198" t="s">
        <v>170</v>
      </c>
      <c r="D28" s="179" t="s">
        <v>153</v>
      </c>
      <c r="E28" s="183">
        <v>0.14760000000000001</v>
      </c>
      <c r="F28" s="188"/>
      <c r="G28" s="188">
        <f>ROUND(E28*F28,2)</f>
        <v>0</v>
      </c>
      <c r="H28" s="188">
        <v>0</v>
      </c>
      <c r="I28" s="188">
        <f>ROUND(E28*H28,2)</f>
        <v>0</v>
      </c>
      <c r="J28" s="188">
        <v>9935</v>
      </c>
      <c r="K28" s="188">
        <f>ROUND(E28*J28,2)</f>
        <v>1466.41</v>
      </c>
      <c r="L28" s="188">
        <v>21</v>
      </c>
      <c r="M28" s="188">
        <f>G28*(1+L28/100)</f>
        <v>0</v>
      </c>
      <c r="N28" s="188">
        <v>1.7090000000000001E-2</v>
      </c>
      <c r="O28" s="188">
        <f>ROUND(E28*N28,2)</f>
        <v>0</v>
      </c>
      <c r="P28" s="188">
        <v>0</v>
      </c>
      <c r="Q28" s="188">
        <f>ROUND(E28*P28,2)</f>
        <v>0</v>
      </c>
      <c r="R28" s="189" t="s">
        <v>171</v>
      </c>
      <c r="S28" s="188" t="s">
        <v>137</v>
      </c>
      <c r="T28" s="166" t="s">
        <v>997</v>
      </c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138</v>
      </c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167"/>
      <c r="B29" s="177"/>
      <c r="C29" s="199" t="s">
        <v>172</v>
      </c>
      <c r="D29" s="180"/>
      <c r="E29" s="184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9"/>
      <c r="S29" s="188"/>
      <c r="T29" s="166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140</v>
      </c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167"/>
      <c r="B30" s="177"/>
      <c r="C30" s="199" t="s">
        <v>173</v>
      </c>
      <c r="D30" s="180"/>
      <c r="E30" s="184">
        <v>7.1999999999999995E-2</v>
      </c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9"/>
      <c r="S30" s="188"/>
      <c r="T30" s="166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140</v>
      </c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167"/>
      <c r="B31" s="177"/>
      <c r="C31" s="199" t="s">
        <v>174</v>
      </c>
      <c r="D31" s="180"/>
      <c r="E31" s="184">
        <v>7.5600000000000001E-2</v>
      </c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9"/>
      <c r="S31" s="188"/>
      <c r="T31" s="166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140</v>
      </c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167">
        <v>11</v>
      </c>
      <c r="B32" s="177" t="s">
        <v>175</v>
      </c>
      <c r="C32" s="198" t="s">
        <v>176</v>
      </c>
      <c r="D32" s="179" t="s">
        <v>177</v>
      </c>
      <c r="E32" s="183">
        <v>1.6</v>
      </c>
      <c r="F32" s="188"/>
      <c r="G32" s="188">
        <f>ROUND(E32*F32,2)</f>
        <v>0</v>
      </c>
      <c r="H32" s="188">
        <v>94.17</v>
      </c>
      <c r="I32" s="188">
        <f>ROUND(E32*H32,2)</f>
        <v>150.66999999999999</v>
      </c>
      <c r="J32" s="188">
        <v>187.33</v>
      </c>
      <c r="K32" s="188">
        <f>ROUND(E32*J32,2)</f>
        <v>299.73</v>
      </c>
      <c r="L32" s="188">
        <v>21</v>
      </c>
      <c r="M32" s="188">
        <f>G32*(1+L32/100)</f>
        <v>0</v>
      </c>
      <c r="N32" s="188">
        <v>2.375E-2</v>
      </c>
      <c r="O32" s="188">
        <f>ROUND(E32*N32,2)</f>
        <v>0.04</v>
      </c>
      <c r="P32" s="188">
        <v>0</v>
      </c>
      <c r="Q32" s="188">
        <f>ROUND(E32*P32,2)</f>
        <v>0</v>
      </c>
      <c r="R32" s="189" t="s">
        <v>171</v>
      </c>
      <c r="S32" s="188" t="s">
        <v>137</v>
      </c>
      <c r="T32" s="166" t="s">
        <v>997</v>
      </c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138</v>
      </c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167"/>
      <c r="B33" s="177"/>
      <c r="C33" s="199" t="s">
        <v>178</v>
      </c>
      <c r="D33" s="180"/>
      <c r="E33" s="184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9"/>
      <c r="S33" s="188"/>
      <c r="T33" s="166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140</v>
      </c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167"/>
      <c r="B34" s="177"/>
      <c r="C34" s="199" t="s">
        <v>179</v>
      </c>
      <c r="D34" s="180"/>
      <c r="E34" s="184">
        <v>0.6</v>
      </c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9"/>
      <c r="S34" s="188"/>
      <c r="T34" s="166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140</v>
      </c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167"/>
      <c r="B35" s="177"/>
      <c r="C35" s="199" t="s">
        <v>180</v>
      </c>
      <c r="D35" s="180"/>
      <c r="E35" s="184">
        <v>1</v>
      </c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9"/>
      <c r="S35" s="188"/>
      <c r="T35" s="166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140</v>
      </c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167">
        <v>12</v>
      </c>
      <c r="B36" s="177" t="s">
        <v>181</v>
      </c>
      <c r="C36" s="198" t="s">
        <v>182</v>
      </c>
      <c r="D36" s="179" t="s">
        <v>177</v>
      </c>
      <c r="E36" s="183">
        <v>38.5</v>
      </c>
      <c r="F36" s="188"/>
      <c r="G36" s="188">
        <f>ROUND(E36*F36,2)</f>
        <v>0</v>
      </c>
      <c r="H36" s="188">
        <v>0</v>
      </c>
      <c r="I36" s="188">
        <f>ROUND(E36*H36,2)</f>
        <v>0</v>
      </c>
      <c r="J36" s="188">
        <v>1105</v>
      </c>
      <c r="K36" s="188">
        <f>ROUND(E36*J36,2)</f>
        <v>42542.5</v>
      </c>
      <c r="L36" s="188">
        <v>21</v>
      </c>
      <c r="M36" s="188">
        <f>G36*(1+L36/100)</f>
        <v>0</v>
      </c>
      <c r="N36" s="188">
        <v>3.1E-2</v>
      </c>
      <c r="O36" s="188">
        <f>ROUND(E36*N36,2)</f>
        <v>1.19</v>
      </c>
      <c r="P36" s="188">
        <v>0</v>
      </c>
      <c r="Q36" s="188">
        <f>ROUND(E36*P36,2)</f>
        <v>0</v>
      </c>
      <c r="R36" s="189" t="s">
        <v>171</v>
      </c>
      <c r="S36" s="188" t="s">
        <v>137</v>
      </c>
      <c r="T36" s="166" t="s">
        <v>997</v>
      </c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138</v>
      </c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167"/>
      <c r="B37" s="177"/>
      <c r="C37" s="199" t="s">
        <v>183</v>
      </c>
      <c r="D37" s="180"/>
      <c r="E37" s="184">
        <v>23.5</v>
      </c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9"/>
      <c r="S37" s="188"/>
      <c r="T37" s="166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140</v>
      </c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167"/>
      <c r="B38" s="177"/>
      <c r="C38" s="199" t="s">
        <v>184</v>
      </c>
      <c r="D38" s="180"/>
      <c r="E38" s="184">
        <v>15</v>
      </c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9"/>
      <c r="S38" s="188"/>
      <c r="T38" s="166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140</v>
      </c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ht="22.5" outlineLevel="1" x14ac:dyDescent="0.2">
      <c r="A39" s="167">
        <v>13</v>
      </c>
      <c r="B39" s="177" t="s">
        <v>185</v>
      </c>
      <c r="C39" s="198" t="s">
        <v>186</v>
      </c>
      <c r="D39" s="179" t="s">
        <v>177</v>
      </c>
      <c r="E39" s="183">
        <v>0.96</v>
      </c>
      <c r="F39" s="188"/>
      <c r="G39" s="188">
        <f>ROUND(E39*F39,2)</f>
        <v>0</v>
      </c>
      <c r="H39" s="188">
        <v>610</v>
      </c>
      <c r="I39" s="188">
        <f>ROUND(E39*H39,2)</f>
        <v>585.6</v>
      </c>
      <c r="J39" s="188">
        <v>442</v>
      </c>
      <c r="K39" s="188">
        <f>ROUND(E39*J39,2)</f>
        <v>424.32</v>
      </c>
      <c r="L39" s="188">
        <v>21</v>
      </c>
      <c r="M39" s="188">
        <f>G39*(1+L39/100)</f>
        <v>0</v>
      </c>
      <c r="N39" s="188">
        <v>0.25824999999999998</v>
      </c>
      <c r="O39" s="188">
        <f>ROUND(E39*N39,2)</f>
        <v>0.25</v>
      </c>
      <c r="P39" s="188">
        <v>0</v>
      </c>
      <c r="Q39" s="188">
        <f>ROUND(E39*P39,2)</f>
        <v>0</v>
      </c>
      <c r="R39" s="189" t="s">
        <v>171</v>
      </c>
      <c r="S39" s="188" t="s">
        <v>137</v>
      </c>
      <c r="T39" s="166" t="s">
        <v>997</v>
      </c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138</v>
      </c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167"/>
      <c r="B40" s="177"/>
      <c r="C40" s="199" t="s">
        <v>187</v>
      </c>
      <c r="D40" s="180"/>
      <c r="E40" s="184">
        <v>0.96</v>
      </c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9"/>
      <c r="S40" s="188"/>
      <c r="T40" s="166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140</v>
      </c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ht="22.5" outlineLevel="1" x14ac:dyDescent="0.2">
      <c r="A41" s="167">
        <v>14</v>
      </c>
      <c r="B41" s="177" t="s">
        <v>188</v>
      </c>
      <c r="C41" s="198" t="s">
        <v>189</v>
      </c>
      <c r="D41" s="179" t="s">
        <v>177</v>
      </c>
      <c r="E41" s="183">
        <v>1.02</v>
      </c>
      <c r="F41" s="188"/>
      <c r="G41" s="188">
        <f>ROUND(E41*F41,2)</f>
        <v>0</v>
      </c>
      <c r="H41" s="188">
        <v>0</v>
      </c>
      <c r="I41" s="188">
        <f>ROUND(E41*H41,2)</f>
        <v>0</v>
      </c>
      <c r="J41" s="188">
        <v>957</v>
      </c>
      <c r="K41" s="188">
        <f>ROUND(E41*J41,2)</f>
        <v>976.14</v>
      </c>
      <c r="L41" s="188">
        <v>21</v>
      </c>
      <c r="M41" s="188">
        <f>G41*(1+L41/100)</f>
        <v>0</v>
      </c>
      <c r="N41" s="188">
        <v>0.1656</v>
      </c>
      <c r="O41" s="188">
        <f>ROUND(E41*N41,2)</f>
        <v>0.17</v>
      </c>
      <c r="P41" s="188">
        <v>0</v>
      </c>
      <c r="Q41" s="188">
        <f>ROUND(E41*P41,2)</f>
        <v>0</v>
      </c>
      <c r="R41" s="189" t="s">
        <v>171</v>
      </c>
      <c r="S41" s="188" t="s">
        <v>137</v>
      </c>
      <c r="T41" s="166" t="s">
        <v>997</v>
      </c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138</v>
      </c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167"/>
      <c r="B42" s="177"/>
      <c r="C42" s="199" t="s">
        <v>190</v>
      </c>
      <c r="D42" s="180"/>
      <c r="E42" s="184">
        <v>0.6</v>
      </c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9"/>
      <c r="S42" s="188"/>
      <c r="T42" s="166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140</v>
      </c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167"/>
      <c r="B43" s="177"/>
      <c r="C43" s="199" t="s">
        <v>191</v>
      </c>
      <c r="D43" s="180"/>
      <c r="E43" s="184">
        <v>0.42</v>
      </c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9"/>
      <c r="S43" s="188"/>
      <c r="T43" s="166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140</v>
      </c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ht="22.5" outlineLevel="1" x14ac:dyDescent="0.2">
      <c r="A44" s="167">
        <v>15</v>
      </c>
      <c r="B44" s="177" t="s">
        <v>192</v>
      </c>
      <c r="C44" s="198" t="s">
        <v>193</v>
      </c>
      <c r="D44" s="179" t="s">
        <v>177</v>
      </c>
      <c r="E44" s="183">
        <v>1</v>
      </c>
      <c r="F44" s="188"/>
      <c r="G44" s="188">
        <f>ROUND(E44*F44,2)</f>
        <v>0</v>
      </c>
      <c r="H44" s="188">
        <v>1105</v>
      </c>
      <c r="I44" s="188">
        <f>ROUND(E44*H44,2)</f>
        <v>1105</v>
      </c>
      <c r="J44" s="188">
        <v>868</v>
      </c>
      <c r="K44" s="188">
        <f>ROUND(E44*J44,2)</f>
        <v>868</v>
      </c>
      <c r="L44" s="188">
        <v>21</v>
      </c>
      <c r="M44" s="188">
        <f>G44*(1+L44/100)</f>
        <v>0</v>
      </c>
      <c r="N44" s="188">
        <v>0.45139000000000001</v>
      </c>
      <c r="O44" s="188">
        <f>ROUND(E44*N44,2)</f>
        <v>0.45</v>
      </c>
      <c r="P44" s="188">
        <v>0</v>
      </c>
      <c r="Q44" s="188">
        <f>ROUND(E44*P44,2)</f>
        <v>0</v>
      </c>
      <c r="R44" s="189" t="s">
        <v>159</v>
      </c>
      <c r="S44" s="188" t="s">
        <v>137</v>
      </c>
      <c r="T44" s="166" t="s">
        <v>997</v>
      </c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138</v>
      </c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167"/>
      <c r="B45" s="177"/>
      <c r="C45" s="199" t="s">
        <v>194</v>
      </c>
      <c r="D45" s="180"/>
      <c r="E45" s="184">
        <v>1</v>
      </c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9"/>
      <c r="S45" s="188"/>
      <c r="T45" s="166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140</v>
      </c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167">
        <v>16</v>
      </c>
      <c r="B46" s="177" t="s">
        <v>195</v>
      </c>
      <c r="C46" s="198" t="s">
        <v>196</v>
      </c>
      <c r="D46" s="179" t="s">
        <v>153</v>
      </c>
      <c r="E46" s="183">
        <v>0.16200000000000001</v>
      </c>
      <c r="F46" s="188"/>
      <c r="G46" s="188">
        <f>ROUND(E46*F46,2)</f>
        <v>0</v>
      </c>
      <c r="H46" s="188">
        <v>38000</v>
      </c>
      <c r="I46" s="188">
        <f>ROUND(E46*H46,2)</f>
        <v>6156</v>
      </c>
      <c r="J46" s="188">
        <v>0</v>
      </c>
      <c r="K46" s="188">
        <f>ROUND(E46*J46,2)</f>
        <v>0</v>
      </c>
      <c r="L46" s="188">
        <v>21</v>
      </c>
      <c r="M46" s="188">
        <f>G46*(1+L46/100)</f>
        <v>0</v>
      </c>
      <c r="N46" s="188">
        <v>1</v>
      </c>
      <c r="O46" s="188">
        <f>ROUND(E46*N46,2)</f>
        <v>0.16</v>
      </c>
      <c r="P46" s="188">
        <v>0</v>
      </c>
      <c r="Q46" s="188">
        <f>ROUND(E46*P46,2)</f>
        <v>0</v>
      </c>
      <c r="R46" s="189" t="s">
        <v>197</v>
      </c>
      <c r="S46" s="188" t="s">
        <v>137</v>
      </c>
      <c r="T46" s="166" t="s">
        <v>998</v>
      </c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198</v>
      </c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167"/>
      <c r="B47" s="177"/>
      <c r="C47" s="199" t="s">
        <v>199</v>
      </c>
      <c r="D47" s="180"/>
      <c r="E47" s="184">
        <v>0.16200000000000001</v>
      </c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9"/>
      <c r="S47" s="188"/>
      <c r="T47" s="166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140</v>
      </c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x14ac:dyDescent="0.2">
      <c r="A48" s="173" t="s">
        <v>131</v>
      </c>
      <c r="B48" s="178" t="s">
        <v>55</v>
      </c>
      <c r="C48" s="200" t="s">
        <v>56</v>
      </c>
      <c r="D48" s="181"/>
      <c r="E48" s="185"/>
      <c r="F48" s="190"/>
      <c r="G48" s="190">
        <f>SUM(G49:G61)</f>
        <v>0</v>
      </c>
      <c r="H48" s="190"/>
      <c r="I48" s="190">
        <f>SUM(I49:I61)</f>
        <v>13530.3</v>
      </c>
      <c r="J48" s="190"/>
      <c r="K48" s="190">
        <f>SUM(K49:K61)</f>
        <v>14191.720000000001</v>
      </c>
      <c r="L48" s="190"/>
      <c r="M48" s="190">
        <f>SUM(M49:M61)</f>
        <v>0</v>
      </c>
      <c r="N48" s="190"/>
      <c r="O48" s="190">
        <f>SUM(O49:O61)</f>
        <v>1.8900000000000001</v>
      </c>
      <c r="P48" s="190"/>
      <c r="Q48" s="190">
        <f>SUM(Q49:Q61)</f>
        <v>0</v>
      </c>
      <c r="R48" s="191"/>
      <c r="S48" s="190"/>
      <c r="AE48" t="s">
        <v>132</v>
      </c>
    </row>
    <row r="49" spans="1:60" ht="22.5" outlineLevel="1" x14ac:dyDescent="0.2">
      <c r="A49" s="167">
        <v>17</v>
      </c>
      <c r="B49" s="177" t="s">
        <v>200</v>
      </c>
      <c r="C49" s="198" t="s">
        <v>201</v>
      </c>
      <c r="D49" s="179" t="s">
        <v>158</v>
      </c>
      <c r="E49" s="183">
        <v>4</v>
      </c>
      <c r="F49" s="188"/>
      <c r="G49" s="188">
        <f>ROUND(E49*F49,2)</f>
        <v>0</v>
      </c>
      <c r="H49" s="188">
        <v>142</v>
      </c>
      <c r="I49" s="188">
        <f>ROUND(E49*H49,2)</f>
        <v>568</v>
      </c>
      <c r="J49" s="188">
        <v>112</v>
      </c>
      <c r="K49" s="188">
        <f>ROUND(E49*J49,2)</f>
        <v>448</v>
      </c>
      <c r="L49" s="188">
        <v>21</v>
      </c>
      <c r="M49" s="188">
        <f>G49*(1+L49/100)</f>
        <v>0</v>
      </c>
      <c r="N49" s="188">
        <v>5.8000000000000003E-2</v>
      </c>
      <c r="O49" s="188">
        <f>ROUND(E49*N49,2)</f>
        <v>0.23</v>
      </c>
      <c r="P49" s="188">
        <v>0</v>
      </c>
      <c r="Q49" s="188">
        <f>ROUND(E49*P49,2)</f>
        <v>0</v>
      </c>
      <c r="R49" s="189" t="s">
        <v>159</v>
      </c>
      <c r="S49" s="188" t="s">
        <v>137</v>
      </c>
      <c r="T49" s="166" t="s">
        <v>997</v>
      </c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138</v>
      </c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167"/>
      <c r="B50" s="177"/>
      <c r="C50" s="199" t="s">
        <v>202</v>
      </c>
      <c r="D50" s="180"/>
      <c r="E50" s="184">
        <v>4</v>
      </c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9"/>
      <c r="S50" s="188"/>
      <c r="T50" s="166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140</v>
      </c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ht="22.5" outlineLevel="1" x14ac:dyDescent="0.2">
      <c r="A51" s="167">
        <v>18</v>
      </c>
      <c r="B51" s="177" t="s">
        <v>203</v>
      </c>
      <c r="C51" s="198" t="s">
        <v>204</v>
      </c>
      <c r="D51" s="179" t="s">
        <v>153</v>
      </c>
      <c r="E51" s="183">
        <v>0.2185</v>
      </c>
      <c r="F51" s="188"/>
      <c r="G51" s="188">
        <f>ROUND(E51*F51,2)</f>
        <v>0</v>
      </c>
      <c r="H51" s="188">
        <v>30</v>
      </c>
      <c r="I51" s="188">
        <f>ROUND(E51*H51,2)</f>
        <v>6.56</v>
      </c>
      <c r="J51" s="188">
        <v>9905</v>
      </c>
      <c r="K51" s="188">
        <f>ROUND(E51*J51,2)</f>
        <v>2164.2399999999998</v>
      </c>
      <c r="L51" s="188">
        <v>21</v>
      </c>
      <c r="M51" s="188">
        <f>G51*(1+L51/100)</f>
        <v>0</v>
      </c>
      <c r="N51" s="188">
        <v>1.6629999999999999E-2</v>
      </c>
      <c r="O51" s="188">
        <f>ROUND(E51*N51,2)</f>
        <v>0</v>
      </c>
      <c r="P51" s="188">
        <v>0</v>
      </c>
      <c r="Q51" s="188">
        <f>ROUND(E51*P51,2)</f>
        <v>0</v>
      </c>
      <c r="R51" s="189" t="s">
        <v>171</v>
      </c>
      <c r="S51" s="188" t="s">
        <v>137</v>
      </c>
      <c r="T51" s="166" t="s">
        <v>997</v>
      </c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138</v>
      </c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167"/>
      <c r="B52" s="177"/>
      <c r="C52" s="199" t="s">
        <v>205</v>
      </c>
      <c r="D52" s="180"/>
      <c r="E52" s="184">
        <v>0.2185</v>
      </c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9"/>
      <c r="S52" s="188"/>
      <c r="T52" s="166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140</v>
      </c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ht="22.5" outlineLevel="1" x14ac:dyDescent="0.2">
      <c r="A53" s="167">
        <v>19</v>
      </c>
      <c r="B53" s="177" t="s">
        <v>206</v>
      </c>
      <c r="C53" s="198" t="s">
        <v>207</v>
      </c>
      <c r="D53" s="179" t="s">
        <v>177</v>
      </c>
      <c r="E53" s="183">
        <v>5.92</v>
      </c>
      <c r="F53" s="188"/>
      <c r="G53" s="188">
        <f>ROUND(E53*F53,2)</f>
        <v>0</v>
      </c>
      <c r="H53" s="188">
        <v>0</v>
      </c>
      <c r="I53" s="188">
        <f>ROUND(E53*H53,2)</f>
        <v>0</v>
      </c>
      <c r="J53" s="188">
        <v>731</v>
      </c>
      <c r="K53" s="188">
        <f>ROUND(E53*J53,2)</f>
        <v>4327.5200000000004</v>
      </c>
      <c r="L53" s="188">
        <v>21</v>
      </c>
      <c r="M53" s="188">
        <f>G53*(1+L53/100)</f>
        <v>0</v>
      </c>
      <c r="N53" s="188">
        <v>1.1860000000000001E-2</v>
      </c>
      <c r="O53" s="188">
        <f>ROUND(E53*N53,2)</f>
        <v>7.0000000000000007E-2</v>
      </c>
      <c r="P53" s="188">
        <v>0</v>
      </c>
      <c r="Q53" s="188">
        <f>ROUND(E53*P53,2)</f>
        <v>0</v>
      </c>
      <c r="R53" s="189" t="s">
        <v>171</v>
      </c>
      <c r="S53" s="188" t="s">
        <v>137</v>
      </c>
      <c r="T53" s="166" t="s">
        <v>997</v>
      </c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138</v>
      </c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167"/>
      <c r="B54" s="177"/>
      <c r="C54" s="199" t="s">
        <v>208</v>
      </c>
      <c r="D54" s="180"/>
      <c r="E54" s="184">
        <v>5.92</v>
      </c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9"/>
      <c r="S54" s="188"/>
      <c r="T54" s="166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140</v>
      </c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167">
        <v>20</v>
      </c>
      <c r="B55" s="177" t="s">
        <v>209</v>
      </c>
      <c r="C55" s="198" t="s">
        <v>210</v>
      </c>
      <c r="D55" s="179" t="s">
        <v>211</v>
      </c>
      <c r="E55" s="183">
        <v>11.1</v>
      </c>
      <c r="F55" s="188"/>
      <c r="G55" s="188">
        <f>ROUND(E55*F55,2)</f>
        <v>0</v>
      </c>
      <c r="H55" s="188">
        <v>118.67</v>
      </c>
      <c r="I55" s="188">
        <f>ROUND(E55*H55,2)</f>
        <v>1317.24</v>
      </c>
      <c r="J55" s="188">
        <v>238.33</v>
      </c>
      <c r="K55" s="188">
        <f>ROUND(E55*J55,2)</f>
        <v>2645.46</v>
      </c>
      <c r="L55" s="188">
        <v>21</v>
      </c>
      <c r="M55" s="188">
        <f>G55*(1+L55/100)</f>
        <v>0</v>
      </c>
      <c r="N55" s="188">
        <v>0.11369</v>
      </c>
      <c r="O55" s="188">
        <f>ROUND(E55*N55,2)</f>
        <v>1.26</v>
      </c>
      <c r="P55" s="188">
        <v>0</v>
      </c>
      <c r="Q55" s="188">
        <f>ROUND(E55*P55,2)</f>
        <v>0</v>
      </c>
      <c r="R55" s="189" t="s">
        <v>171</v>
      </c>
      <c r="S55" s="188" t="s">
        <v>137</v>
      </c>
      <c r="T55" s="166" t="s">
        <v>997</v>
      </c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138</v>
      </c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167"/>
      <c r="B56" s="177"/>
      <c r="C56" s="199" t="s">
        <v>212</v>
      </c>
      <c r="D56" s="180"/>
      <c r="E56" s="184">
        <v>11.1</v>
      </c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9"/>
      <c r="S56" s="188"/>
      <c r="T56" s="166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140</v>
      </c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167">
        <v>21</v>
      </c>
      <c r="B57" s="177" t="s">
        <v>213</v>
      </c>
      <c r="C57" s="198" t="s">
        <v>214</v>
      </c>
      <c r="D57" s="179" t="s">
        <v>177</v>
      </c>
      <c r="E57" s="183">
        <v>5.55</v>
      </c>
      <c r="F57" s="188"/>
      <c r="G57" s="188">
        <f>ROUND(E57*F57,2)</f>
        <v>0</v>
      </c>
      <c r="H57" s="188">
        <v>538</v>
      </c>
      <c r="I57" s="188">
        <f>ROUND(E57*H57,2)</f>
        <v>2985.9</v>
      </c>
      <c r="J57" s="188">
        <v>724</v>
      </c>
      <c r="K57" s="188">
        <f>ROUND(E57*J57,2)</f>
        <v>4018.2</v>
      </c>
      <c r="L57" s="188">
        <v>21</v>
      </c>
      <c r="M57" s="188">
        <f>G57*(1+L57/100)</f>
        <v>0</v>
      </c>
      <c r="N57" s="188">
        <v>1.6930000000000001E-2</v>
      </c>
      <c r="O57" s="188">
        <f>ROUND(E57*N57,2)</f>
        <v>0.09</v>
      </c>
      <c r="P57" s="188">
        <v>0</v>
      </c>
      <c r="Q57" s="188">
        <f>ROUND(E57*P57,2)</f>
        <v>0</v>
      </c>
      <c r="R57" s="189" t="s">
        <v>171</v>
      </c>
      <c r="S57" s="188" t="s">
        <v>137</v>
      </c>
      <c r="T57" s="166" t="s">
        <v>997</v>
      </c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138</v>
      </c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167"/>
      <c r="B58" s="177"/>
      <c r="C58" s="199" t="s">
        <v>215</v>
      </c>
      <c r="D58" s="180"/>
      <c r="E58" s="184">
        <v>5.55</v>
      </c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9"/>
      <c r="S58" s="188"/>
      <c r="T58" s="166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140</v>
      </c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167">
        <v>22</v>
      </c>
      <c r="B59" s="177" t="s">
        <v>216</v>
      </c>
      <c r="C59" s="198" t="s">
        <v>217</v>
      </c>
      <c r="D59" s="179" t="s">
        <v>177</v>
      </c>
      <c r="E59" s="183">
        <v>5.55</v>
      </c>
      <c r="F59" s="188"/>
      <c r="G59" s="188">
        <f>ROUND(E59*F59,2)</f>
        <v>0</v>
      </c>
      <c r="H59" s="188">
        <v>0</v>
      </c>
      <c r="I59" s="188">
        <f>ROUND(E59*H59,2)</f>
        <v>0</v>
      </c>
      <c r="J59" s="188">
        <v>106</v>
      </c>
      <c r="K59" s="188">
        <f>ROUND(E59*J59,2)</f>
        <v>588.29999999999995</v>
      </c>
      <c r="L59" s="188">
        <v>21</v>
      </c>
      <c r="M59" s="188">
        <f>G59*(1+L59/100)</f>
        <v>0</v>
      </c>
      <c r="N59" s="188">
        <v>0</v>
      </c>
      <c r="O59" s="188">
        <f>ROUND(E59*N59,2)</f>
        <v>0</v>
      </c>
      <c r="P59" s="188">
        <v>0</v>
      </c>
      <c r="Q59" s="188">
        <f>ROUND(E59*P59,2)</f>
        <v>0</v>
      </c>
      <c r="R59" s="189" t="s">
        <v>171</v>
      </c>
      <c r="S59" s="188" t="s">
        <v>137</v>
      </c>
      <c r="T59" s="166" t="s">
        <v>997</v>
      </c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138</v>
      </c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167">
        <v>23</v>
      </c>
      <c r="B60" s="177" t="s">
        <v>218</v>
      </c>
      <c r="C60" s="198" t="s">
        <v>219</v>
      </c>
      <c r="D60" s="179" t="s">
        <v>153</v>
      </c>
      <c r="E60" s="183">
        <v>0.24035000000000001</v>
      </c>
      <c r="F60" s="188"/>
      <c r="G60" s="188">
        <f>ROUND(E60*F60,2)</f>
        <v>0</v>
      </c>
      <c r="H60" s="188">
        <v>36000</v>
      </c>
      <c r="I60" s="188">
        <f>ROUND(E60*H60,2)</f>
        <v>8652.6</v>
      </c>
      <c r="J60" s="188">
        <v>0</v>
      </c>
      <c r="K60" s="188">
        <f>ROUND(E60*J60,2)</f>
        <v>0</v>
      </c>
      <c r="L60" s="188">
        <v>21</v>
      </c>
      <c r="M60" s="188">
        <f>G60*(1+L60/100)</f>
        <v>0</v>
      </c>
      <c r="N60" s="188">
        <v>1</v>
      </c>
      <c r="O60" s="188">
        <f>ROUND(E60*N60,2)</f>
        <v>0.24</v>
      </c>
      <c r="P60" s="188">
        <v>0</v>
      </c>
      <c r="Q60" s="188">
        <f>ROUND(E60*P60,2)</f>
        <v>0</v>
      </c>
      <c r="R60" s="189"/>
      <c r="S60" s="188" t="s">
        <v>154</v>
      </c>
      <c r="T60" s="166" t="s">
        <v>998</v>
      </c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198</v>
      </c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167"/>
      <c r="B61" s="177"/>
      <c r="C61" s="199" t="s">
        <v>220</v>
      </c>
      <c r="D61" s="180"/>
      <c r="E61" s="184">
        <v>0.24035000000000001</v>
      </c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9"/>
      <c r="S61" s="188"/>
      <c r="T61" s="166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140</v>
      </c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x14ac:dyDescent="0.2">
      <c r="A62" s="173" t="s">
        <v>131</v>
      </c>
      <c r="B62" s="178" t="s">
        <v>57</v>
      </c>
      <c r="C62" s="200" t="s">
        <v>58</v>
      </c>
      <c r="D62" s="181"/>
      <c r="E62" s="185"/>
      <c r="F62" s="190"/>
      <c r="G62" s="190">
        <f>SUM(G63:G182)</f>
        <v>0</v>
      </c>
      <c r="H62" s="190"/>
      <c r="I62" s="190">
        <f>SUM(I63:I182)</f>
        <v>61342.549999999996</v>
      </c>
      <c r="J62" s="190"/>
      <c r="K62" s="190">
        <f>SUM(K63:K182)</f>
        <v>235457.00999999998</v>
      </c>
      <c r="L62" s="190"/>
      <c r="M62" s="190">
        <f>SUM(M63:M182)</f>
        <v>0</v>
      </c>
      <c r="N62" s="190"/>
      <c r="O62" s="190">
        <f>SUM(O63:O182)</f>
        <v>22.2</v>
      </c>
      <c r="P62" s="190"/>
      <c r="Q62" s="190">
        <f>SUM(Q63:Q182)</f>
        <v>0</v>
      </c>
      <c r="R62" s="191"/>
      <c r="S62" s="190"/>
      <c r="AE62" t="s">
        <v>132</v>
      </c>
    </row>
    <row r="63" spans="1:60" outlineLevel="1" x14ac:dyDescent="0.2">
      <c r="A63" s="167">
        <v>24</v>
      </c>
      <c r="B63" s="177" t="s">
        <v>221</v>
      </c>
      <c r="C63" s="198" t="s">
        <v>222</v>
      </c>
      <c r="D63" s="179" t="s">
        <v>177</v>
      </c>
      <c r="E63" s="183">
        <v>140.5025</v>
      </c>
      <c r="F63" s="188"/>
      <c r="G63" s="188">
        <f>ROUND(E63*F63,2)</f>
        <v>0</v>
      </c>
      <c r="H63" s="188">
        <v>0</v>
      </c>
      <c r="I63" s="188">
        <f>ROUND(E63*H63,2)</f>
        <v>0</v>
      </c>
      <c r="J63" s="188">
        <v>46.6</v>
      </c>
      <c r="K63" s="188">
        <f>ROUND(E63*J63,2)</f>
        <v>6547.42</v>
      </c>
      <c r="L63" s="188">
        <v>21</v>
      </c>
      <c r="M63" s="188">
        <f>G63*(1+L63/100)</f>
        <v>0</v>
      </c>
      <c r="N63" s="188">
        <v>4.0000000000000003E-5</v>
      </c>
      <c r="O63" s="188">
        <f>ROUND(E63*N63,2)</f>
        <v>0.01</v>
      </c>
      <c r="P63" s="188">
        <v>0</v>
      </c>
      <c r="Q63" s="188">
        <f>ROUND(E63*P63,2)</f>
        <v>0</v>
      </c>
      <c r="R63" s="189" t="s">
        <v>171</v>
      </c>
      <c r="S63" s="188" t="s">
        <v>137</v>
      </c>
      <c r="T63" s="166" t="s">
        <v>997</v>
      </c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138</v>
      </c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167"/>
      <c r="B64" s="177"/>
      <c r="C64" s="199" t="s">
        <v>223</v>
      </c>
      <c r="D64" s="180"/>
      <c r="E64" s="184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9"/>
      <c r="S64" s="188"/>
      <c r="T64" s="166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140</v>
      </c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167"/>
      <c r="B65" s="177"/>
      <c r="C65" s="199" t="s">
        <v>224</v>
      </c>
      <c r="D65" s="180"/>
      <c r="E65" s="184">
        <v>4.3550000000000004</v>
      </c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9"/>
      <c r="S65" s="188"/>
      <c r="T65" s="166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140</v>
      </c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167"/>
      <c r="B66" s="177"/>
      <c r="C66" s="199" t="s">
        <v>225</v>
      </c>
      <c r="D66" s="180"/>
      <c r="E66" s="184">
        <v>8.3949999999999996</v>
      </c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9"/>
      <c r="S66" s="188"/>
      <c r="T66" s="166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140</v>
      </c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167"/>
      <c r="B67" s="177"/>
      <c r="C67" s="199" t="s">
        <v>226</v>
      </c>
      <c r="D67" s="180"/>
      <c r="E67" s="184">
        <v>9.9824999999999999</v>
      </c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9"/>
      <c r="S67" s="188"/>
      <c r="T67" s="166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140</v>
      </c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167"/>
      <c r="B68" s="177"/>
      <c r="C68" s="199" t="s">
        <v>227</v>
      </c>
      <c r="D68" s="180"/>
      <c r="E68" s="184">
        <v>2.4</v>
      </c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9"/>
      <c r="S68" s="188"/>
      <c r="T68" s="166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140</v>
      </c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167"/>
      <c r="B69" s="177"/>
      <c r="C69" s="199" t="s">
        <v>228</v>
      </c>
      <c r="D69" s="180"/>
      <c r="E69" s="184">
        <v>1.86</v>
      </c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9"/>
      <c r="S69" s="188"/>
      <c r="T69" s="166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140</v>
      </c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167"/>
      <c r="B70" s="177"/>
      <c r="C70" s="199" t="s">
        <v>229</v>
      </c>
      <c r="D70" s="180"/>
      <c r="E70" s="184">
        <v>5.0750000000000002</v>
      </c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9"/>
      <c r="S70" s="188"/>
      <c r="T70" s="166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140</v>
      </c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167"/>
      <c r="B71" s="177"/>
      <c r="C71" s="199" t="s">
        <v>230</v>
      </c>
      <c r="D71" s="180"/>
      <c r="E71" s="184">
        <v>5.0549999999999997</v>
      </c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9"/>
      <c r="S71" s="188"/>
      <c r="T71" s="166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140</v>
      </c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167"/>
      <c r="B72" s="177"/>
      <c r="C72" s="199" t="s">
        <v>231</v>
      </c>
      <c r="D72" s="180"/>
      <c r="E72" s="184">
        <v>3.69</v>
      </c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9"/>
      <c r="S72" s="188"/>
      <c r="T72" s="166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140</v>
      </c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167"/>
      <c r="B73" s="177"/>
      <c r="C73" s="199" t="s">
        <v>232</v>
      </c>
      <c r="D73" s="180"/>
      <c r="E73" s="184">
        <v>5.78</v>
      </c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9"/>
      <c r="S73" s="188"/>
      <c r="T73" s="166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140</v>
      </c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167"/>
      <c r="B74" s="177"/>
      <c r="C74" s="199" t="s">
        <v>233</v>
      </c>
      <c r="D74" s="180"/>
      <c r="E74" s="184">
        <v>8</v>
      </c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9"/>
      <c r="S74" s="188"/>
      <c r="T74" s="166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140</v>
      </c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167"/>
      <c r="B75" s="177"/>
      <c r="C75" s="199" t="s">
        <v>234</v>
      </c>
      <c r="D75" s="180"/>
      <c r="E75" s="184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9"/>
      <c r="S75" s="188"/>
      <c r="T75" s="166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140</v>
      </c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167"/>
      <c r="B76" s="177"/>
      <c r="C76" s="199" t="s">
        <v>235</v>
      </c>
      <c r="D76" s="180"/>
      <c r="E76" s="184">
        <v>6.6</v>
      </c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9"/>
      <c r="S76" s="188"/>
      <c r="T76" s="166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140</v>
      </c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167"/>
      <c r="B77" s="177"/>
      <c r="C77" s="199" t="s">
        <v>236</v>
      </c>
      <c r="D77" s="180"/>
      <c r="E77" s="184">
        <v>3</v>
      </c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9"/>
      <c r="S77" s="188"/>
      <c r="T77" s="166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140</v>
      </c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167"/>
      <c r="B78" s="177"/>
      <c r="C78" s="199" t="s">
        <v>237</v>
      </c>
      <c r="D78" s="180"/>
      <c r="E78" s="184">
        <v>11.08</v>
      </c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9"/>
      <c r="S78" s="188"/>
      <c r="T78" s="166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140</v>
      </c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167"/>
      <c r="B79" s="177"/>
      <c r="C79" s="199" t="s">
        <v>238</v>
      </c>
      <c r="D79" s="180"/>
      <c r="E79" s="184">
        <v>5.2</v>
      </c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9"/>
      <c r="S79" s="188"/>
      <c r="T79" s="166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140</v>
      </c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167"/>
      <c r="B80" s="177"/>
      <c r="C80" s="199" t="s">
        <v>239</v>
      </c>
      <c r="D80" s="180"/>
      <c r="E80" s="184">
        <v>8.8000000000000007</v>
      </c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9"/>
      <c r="S80" s="188"/>
      <c r="T80" s="166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140</v>
      </c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167"/>
      <c r="B81" s="177"/>
      <c r="C81" s="199" t="s">
        <v>240</v>
      </c>
      <c r="D81" s="180"/>
      <c r="E81" s="184">
        <v>14.85</v>
      </c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9"/>
      <c r="S81" s="188"/>
      <c r="T81" s="166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140</v>
      </c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167"/>
      <c r="B82" s="177"/>
      <c r="C82" s="199" t="s">
        <v>241</v>
      </c>
      <c r="D82" s="180"/>
      <c r="E82" s="184">
        <v>6.38</v>
      </c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9"/>
      <c r="S82" s="188"/>
      <c r="T82" s="166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140</v>
      </c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167"/>
      <c r="B83" s="177"/>
      <c r="C83" s="199" t="s">
        <v>242</v>
      </c>
      <c r="D83" s="180"/>
      <c r="E83" s="184">
        <v>30</v>
      </c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9"/>
      <c r="S83" s="188"/>
      <c r="T83" s="166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140</v>
      </c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167">
        <v>25</v>
      </c>
      <c r="B84" s="177" t="s">
        <v>243</v>
      </c>
      <c r="C84" s="198" t="s">
        <v>244</v>
      </c>
      <c r="D84" s="179" t="s">
        <v>177</v>
      </c>
      <c r="E84" s="183">
        <v>167.37</v>
      </c>
      <c r="F84" s="188"/>
      <c r="G84" s="188">
        <f>ROUND(E84*F84,2)</f>
        <v>0</v>
      </c>
      <c r="H84" s="188">
        <v>67.88</v>
      </c>
      <c r="I84" s="188">
        <f>ROUND(E84*H84,2)</f>
        <v>11361.08</v>
      </c>
      <c r="J84" s="188">
        <v>209.62</v>
      </c>
      <c r="K84" s="188">
        <f>ROUND(E84*J84,2)</f>
        <v>35084.1</v>
      </c>
      <c r="L84" s="188">
        <v>21</v>
      </c>
      <c r="M84" s="188">
        <f>G84*(1+L84/100)</f>
        <v>0</v>
      </c>
      <c r="N84" s="188">
        <v>2.768E-2</v>
      </c>
      <c r="O84" s="188">
        <f>ROUND(E84*N84,2)</f>
        <v>4.63</v>
      </c>
      <c r="P84" s="188">
        <v>0</v>
      </c>
      <c r="Q84" s="188">
        <f>ROUND(E84*P84,2)</f>
        <v>0</v>
      </c>
      <c r="R84" s="189" t="s">
        <v>159</v>
      </c>
      <c r="S84" s="188" t="s">
        <v>137</v>
      </c>
      <c r="T84" s="166" t="s">
        <v>997</v>
      </c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138</v>
      </c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167"/>
      <c r="B85" s="177"/>
      <c r="C85" s="199" t="s">
        <v>245</v>
      </c>
      <c r="D85" s="180"/>
      <c r="E85" s="184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9"/>
      <c r="S85" s="188"/>
      <c r="T85" s="166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140</v>
      </c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167"/>
      <c r="B86" s="177"/>
      <c r="C86" s="199" t="s">
        <v>246</v>
      </c>
      <c r="D86" s="180"/>
      <c r="E86" s="184">
        <v>22.53</v>
      </c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9"/>
      <c r="S86" s="188"/>
      <c r="T86" s="166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140</v>
      </c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167"/>
      <c r="B87" s="177"/>
      <c r="C87" s="199" t="s">
        <v>247</v>
      </c>
      <c r="D87" s="180"/>
      <c r="E87" s="184">
        <v>62.94</v>
      </c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9"/>
      <c r="S87" s="188"/>
      <c r="T87" s="166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140</v>
      </c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ht="22.5" outlineLevel="1" x14ac:dyDescent="0.2">
      <c r="A88" s="167"/>
      <c r="B88" s="177"/>
      <c r="C88" s="199" t="s">
        <v>248</v>
      </c>
      <c r="D88" s="180"/>
      <c r="E88" s="184">
        <v>81.900000000000006</v>
      </c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9"/>
      <c r="S88" s="188"/>
      <c r="T88" s="166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140</v>
      </c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167">
        <v>26</v>
      </c>
      <c r="B89" s="177" t="s">
        <v>249</v>
      </c>
      <c r="C89" s="198" t="s">
        <v>250</v>
      </c>
      <c r="D89" s="179" t="s">
        <v>177</v>
      </c>
      <c r="E89" s="183">
        <v>0.56999999999999995</v>
      </c>
      <c r="F89" s="188"/>
      <c r="G89" s="188">
        <f>ROUND(E89*F89,2)</f>
        <v>0</v>
      </c>
      <c r="H89" s="188">
        <v>513</v>
      </c>
      <c r="I89" s="188">
        <f>ROUND(E89*H89,2)</f>
        <v>292.41000000000003</v>
      </c>
      <c r="J89" s="188">
        <v>1043</v>
      </c>
      <c r="K89" s="188">
        <f>ROUND(E89*J89,2)</f>
        <v>594.51</v>
      </c>
      <c r="L89" s="188">
        <v>21</v>
      </c>
      <c r="M89" s="188">
        <f>G89*(1+L89/100)</f>
        <v>0</v>
      </c>
      <c r="N89" s="188">
        <v>6.9760000000000003E-2</v>
      </c>
      <c r="O89" s="188">
        <f>ROUND(E89*N89,2)</f>
        <v>0.04</v>
      </c>
      <c r="P89" s="188">
        <v>0</v>
      </c>
      <c r="Q89" s="188">
        <f>ROUND(E89*P89,2)</f>
        <v>0</v>
      </c>
      <c r="R89" s="189" t="s">
        <v>159</v>
      </c>
      <c r="S89" s="188" t="s">
        <v>137</v>
      </c>
      <c r="T89" s="166" t="s">
        <v>997</v>
      </c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138</v>
      </c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167"/>
      <c r="B90" s="177"/>
      <c r="C90" s="199" t="s">
        <v>251</v>
      </c>
      <c r="D90" s="180"/>
      <c r="E90" s="184">
        <v>0.17249999999999999</v>
      </c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9"/>
      <c r="S90" s="188"/>
      <c r="T90" s="166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140</v>
      </c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167"/>
      <c r="B91" s="177"/>
      <c r="C91" s="199" t="s">
        <v>252</v>
      </c>
      <c r="D91" s="180"/>
      <c r="E91" s="184">
        <v>0.39750000000000002</v>
      </c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9"/>
      <c r="S91" s="188"/>
      <c r="T91" s="166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140</v>
      </c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167">
        <v>27</v>
      </c>
      <c r="B92" s="177" t="s">
        <v>253</v>
      </c>
      <c r="C92" s="198" t="s">
        <v>254</v>
      </c>
      <c r="D92" s="179" t="s">
        <v>177</v>
      </c>
      <c r="E92" s="183">
        <v>167.37</v>
      </c>
      <c r="F92" s="188"/>
      <c r="G92" s="188">
        <f>ROUND(E92*F92,2)</f>
        <v>0</v>
      </c>
      <c r="H92" s="188">
        <v>66.14</v>
      </c>
      <c r="I92" s="188">
        <f>ROUND(E92*H92,2)</f>
        <v>11069.85</v>
      </c>
      <c r="J92" s="188">
        <v>164.36</v>
      </c>
      <c r="K92" s="188">
        <f>ROUND(E92*J92,2)</f>
        <v>27508.93</v>
      </c>
      <c r="L92" s="188">
        <v>21</v>
      </c>
      <c r="M92" s="188">
        <f>G92*(1+L92/100)</f>
        <v>0</v>
      </c>
      <c r="N92" s="188">
        <v>7.9100000000000004E-3</v>
      </c>
      <c r="O92" s="188">
        <f>ROUND(E92*N92,2)</f>
        <v>1.32</v>
      </c>
      <c r="P92" s="188">
        <v>0</v>
      </c>
      <c r="Q92" s="188">
        <f>ROUND(E92*P92,2)</f>
        <v>0</v>
      </c>
      <c r="R92" s="189" t="s">
        <v>171</v>
      </c>
      <c r="S92" s="188" t="s">
        <v>137</v>
      </c>
      <c r="T92" s="166" t="s">
        <v>997</v>
      </c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 t="s">
        <v>138</v>
      </c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167"/>
      <c r="B93" s="177"/>
      <c r="C93" s="199" t="s">
        <v>246</v>
      </c>
      <c r="D93" s="180"/>
      <c r="E93" s="184">
        <v>22.53</v>
      </c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9"/>
      <c r="S93" s="188"/>
      <c r="T93" s="166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140</v>
      </c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167"/>
      <c r="B94" s="177"/>
      <c r="C94" s="199" t="s">
        <v>247</v>
      </c>
      <c r="D94" s="180"/>
      <c r="E94" s="184">
        <v>62.94</v>
      </c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9"/>
      <c r="S94" s="188"/>
      <c r="T94" s="166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140</v>
      </c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ht="22.5" outlineLevel="1" x14ac:dyDescent="0.2">
      <c r="A95" s="167"/>
      <c r="B95" s="177"/>
      <c r="C95" s="199" t="s">
        <v>248</v>
      </c>
      <c r="D95" s="180"/>
      <c r="E95" s="184">
        <v>81.900000000000006</v>
      </c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9"/>
      <c r="S95" s="188"/>
      <c r="T95" s="166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140</v>
      </c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167">
        <v>28</v>
      </c>
      <c r="B96" s="177" t="s">
        <v>255</v>
      </c>
      <c r="C96" s="198" t="s">
        <v>256</v>
      </c>
      <c r="D96" s="179" t="s">
        <v>158</v>
      </c>
      <c r="E96" s="183">
        <v>2</v>
      </c>
      <c r="F96" s="188"/>
      <c r="G96" s="188">
        <f>ROUND(E96*F96,2)</f>
        <v>0</v>
      </c>
      <c r="H96" s="188">
        <v>0</v>
      </c>
      <c r="I96" s="188">
        <f>ROUND(E96*H96,2)</f>
        <v>0</v>
      </c>
      <c r="J96" s="188">
        <v>205.5</v>
      </c>
      <c r="K96" s="188">
        <f>ROUND(E96*J96,2)</f>
        <v>411</v>
      </c>
      <c r="L96" s="188">
        <v>21</v>
      </c>
      <c r="M96" s="188">
        <f>G96*(1+L96/100)</f>
        <v>0</v>
      </c>
      <c r="N96" s="188">
        <v>1.278E-2</v>
      </c>
      <c r="O96" s="188">
        <f>ROUND(E96*N96,2)</f>
        <v>0.03</v>
      </c>
      <c r="P96" s="188">
        <v>0</v>
      </c>
      <c r="Q96" s="188">
        <f>ROUND(E96*P96,2)</f>
        <v>0</v>
      </c>
      <c r="R96" s="189" t="s">
        <v>159</v>
      </c>
      <c r="S96" s="188" t="s">
        <v>137</v>
      </c>
      <c r="T96" s="166" t="s">
        <v>997</v>
      </c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 t="s">
        <v>138</v>
      </c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167"/>
      <c r="B97" s="177"/>
      <c r="C97" s="199" t="s">
        <v>257</v>
      </c>
      <c r="D97" s="180"/>
      <c r="E97" s="184">
        <v>2</v>
      </c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9"/>
      <c r="S97" s="188"/>
      <c r="T97" s="166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140</v>
      </c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167">
        <v>29</v>
      </c>
      <c r="B98" s="177" t="s">
        <v>258</v>
      </c>
      <c r="C98" s="198" t="s">
        <v>259</v>
      </c>
      <c r="D98" s="179" t="s">
        <v>158</v>
      </c>
      <c r="E98" s="183">
        <v>2</v>
      </c>
      <c r="F98" s="188"/>
      <c r="G98" s="188">
        <f>ROUND(E98*F98,2)</f>
        <v>0</v>
      </c>
      <c r="H98" s="188">
        <v>0</v>
      </c>
      <c r="I98" s="188">
        <f>ROUND(E98*H98,2)</f>
        <v>0</v>
      </c>
      <c r="J98" s="188">
        <v>500</v>
      </c>
      <c r="K98" s="188">
        <f>ROUND(E98*J98,2)</f>
        <v>1000</v>
      </c>
      <c r="L98" s="188">
        <v>21</v>
      </c>
      <c r="M98" s="188">
        <f>G98*(1+L98/100)</f>
        <v>0</v>
      </c>
      <c r="N98" s="188">
        <v>4.3049999999999998E-2</v>
      </c>
      <c r="O98" s="188">
        <f>ROUND(E98*N98,2)</f>
        <v>0.09</v>
      </c>
      <c r="P98" s="188">
        <v>0</v>
      </c>
      <c r="Q98" s="188">
        <f>ROUND(E98*P98,2)</f>
        <v>0</v>
      </c>
      <c r="R98" s="189" t="s">
        <v>159</v>
      </c>
      <c r="S98" s="188" t="s">
        <v>137</v>
      </c>
      <c r="T98" s="166" t="s">
        <v>997</v>
      </c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 t="s">
        <v>138</v>
      </c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167"/>
      <c r="B99" s="177"/>
      <c r="C99" s="199" t="s">
        <v>260</v>
      </c>
      <c r="D99" s="180"/>
      <c r="E99" s="184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9"/>
      <c r="S99" s="188"/>
      <c r="T99" s="166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140</v>
      </c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167"/>
      <c r="B100" s="177"/>
      <c r="C100" s="199" t="s">
        <v>261</v>
      </c>
      <c r="D100" s="180"/>
      <c r="E100" s="184">
        <v>1</v>
      </c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9"/>
      <c r="S100" s="188"/>
      <c r="T100" s="166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140</v>
      </c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167"/>
      <c r="B101" s="177"/>
      <c r="C101" s="199" t="s">
        <v>262</v>
      </c>
      <c r="D101" s="180"/>
      <c r="E101" s="184">
        <v>1</v>
      </c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9"/>
      <c r="S101" s="188"/>
      <c r="T101" s="166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140</v>
      </c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ht="22.5" outlineLevel="1" x14ac:dyDescent="0.2">
      <c r="A102" s="167">
        <v>30</v>
      </c>
      <c r="B102" s="177" t="s">
        <v>263</v>
      </c>
      <c r="C102" s="198" t="s">
        <v>264</v>
      </c>
      <c r="D102" s="179" t="s">
        <v>211</v>
      </c>
      <c r="E102" s="183">
        <v>87.25</v>
      </c>
      <c r="F102" s="188"/>
      <c r="G102" s="188">
        <f>ROUND(E102*F102,2)</f>
        <v>0</v>
      </c>
      <c r="H102" s="188">
        <v>0</v>
      </c>
      <c r="I102" s="188">
        <f>ROUND(E102*H102,2)</f>
        <v>0</v>
      </c>
      <c r="J102" s="188">
        <v>86.2</v>
      </c>
      <c r="K102" s="188">
        <f>ROUND(E102*J102,2)</f>
        <v>7520.95</v>
      </c>
      <c r="L102" s="188">
        <v>21</v>
      </c>
      <c r="M102" s="188">
        <f>G102*(1+L102/100)</f>
        <v>0</v>
      </c>
      <c r="N102" s="188">
        <v>2.3800000000000002E-3</v>
      </c>
      <c r="O102" s="188">
        <f>ROUND(E102*N102,2)</f>
        <v>0.21</v>
      </c>
      <c r="P102" s="188">
        <v>0</v>
      </c>
      <c r="Q102" s="188">
        <f>ROUND(E102*P102,2)</f>
        <v>0</v>
      </c>
      <c r="R102" s="189" t="s">
        <v>159</v>
      </c>
      <c r="S102" s="188" t="s">
        <v>137</v>
      </c>
      <c r="T102" s="166" t="s">
        <v>997</v>
      </c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 t="s">
        <v>138</v>
      </c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167"/>
      <c r="B103" s="177"/>
      <c r="C103" s="199" t="s">
        <v>265</v>
      </c>
      <c r="D103" s="180"/>
      <c r="E103" s="184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9"/>
      <c r="S103" s="188"/>
      <c r="T103" s="166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140</v>
      </c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167"/>
      <c r="B104" s="177"/>
      <c r="C104" s="199" t="s">
        <v>266</v>
      </c>
      <c r="D104" s="180"/>
      <c r="E104" s="184">
        <v>16</v>
      </c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9"/>
      <c r="S104" s="188"/>
      <c r="T104" s="166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 t="s">
        <v>140</v>
      </c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167"/>
      <c r="B105" s="177"/>
      <c r="C105" s="199" t="s">
        <v>267</v>
      </c>
      <c r="D105" s="180"/>
      <c r="E105" s="184">
        <v>11</v>
      </c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9"/>
      <c r="S105" s="188"/>
      <c r="T105" s="166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140</v>
      </c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167"/>
      <c r="B106" s="177"/>
      <c r="C106" s="199" t="s">
        <v>268</v>
      </c>
      <c r="D106" s="180"/>
      <c r="E106" s="184">
        <v>10</v>
      </c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9"/>
      <c r="S106" s="188"/>
      <c r="T106" s="166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 t="s">
        <v>140</v>
      </c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167"/>
      <c r="B107" s="177"/>
      <c r="C107" s="199" t="s">
        <v>269</v>
      </c>
      <c r="D107" s="180"/>
      <c r="E107" s="184">
        <v>6.8</v>
      </c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9"/>
      <c r="S107" s="188"/>
      <c r="T107" s="166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140</v>
      </c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167"/>
      <c r="B108" s="177"/>
      <c r="C108" s="199" t="s">
        <v>270</v>
      </c>
      <c r="D108" s="180"/>
      <c r="E108" s="184">
        <v>11.2</v>
      </c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9"/>
      <c r="S108" s="188"/>
      <c r="T108" s="166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 t="s">
        <v>140</v>
      </c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167"/>
      <c r="B109" s="177"/>
      <c r="C109" s="199" t="s">
        <v>271</v>
      </c>
      <c r="D109" s="180"/>
      <c r="E109" s="184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9"/>
      <c r="S109" s="188"/>
      <c r="T109" s="166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140</v>
      </c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167"/>
      <c r="B110" s="177"/>
      <c r="C110" s="199" t="s">
        <v>272</v>
      </c>
      <c r="D110" s="180"/>
      <c r="E110" s="184">
        <v>4.0999999999999996</v>
      </c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9"/>
      <c r="S110" s="188"/>
      <c r="T110" s="166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 t="s">
        <v>140</v>
      </c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167"/>
      <c r="B111" s="177"/>
      <c r="C111" s="199" t="s">
        <v>273</v>
      </c>
      <c r="D111" s="180"/>
      <c r="E111" s="184">
        <v>4.7</v>
      </c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9"/>
      <c r="S111" s="188"/>
      <c r="T111" s="166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140</v>
      </c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167"/>
      <c r="B112" s="177"/>
      <c r="C112" s="199" t="s">
        <v>274</v>
      </c>
      <c r="D112" s="180"/>
      <c r="E112" s="184">
        <v>4.8</v>
      </c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9"/>
      <c r="S112" s="188"/>
      <c r="T112" s="166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140</v>
      </c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167"/>
      <c r="B113" s="177"/>
      <c r="C113" s="199" t="s">
        <v>275</v>
      </c>
      <c r="D113" s="180"/>
      <c r="E113" s="184">
        <v>5.55</v>
      </c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9"/>
      <c r="S113" s="188"/>
      <c r="T113" s="166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140</v>
      </c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167"/>
      <c r="B114" s="177"/>
      <c r="C114" s="199" t="s">
        <v>276</v>
      </c>
      <c r="D114" s="180"/>
      <c r="E114" s="184">
        <v>3.3</v>
      </c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9"/>
      <c r="S114" s="188"/>
      <c r="T114" s="166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140</v>
      </c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167"/>
      <c r="B115" s="177"/>
      <c r="C115" s="199" t="s">
        <v>277</v>
      </c>
      <c r="D115" s="180"/>
      <c r="E115" s="184">
        <v>9.8000000000000007</v>
      </c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9"/>
      <c r="S115" s="188"/>
      <c r="T115" s="166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140</v>
      </c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167">
        <v>31</v>
      </c>
      <c r="B116" s="177" t="s">
        <v>278</v>
      </c>
      <c r="C116" s="198" t="s">
        <v>279</v>
      </c>
      <c r="D116" s="179" t="s">
        <v>177</v>
      </c>
      <c r="E116" s="183">
        <v>42.7</v>
      </c>
      <c r="F116" s="188"/>
      <c r="G116" s="188">
        <f>ROUND(E116*F116,2)</f>
        <v>0</v>
      </c>
      <c r="H116" s="188">
        <v>70</v>
      </c>
      <c r="I116" s="188">
        <f>ROUND(E116*H116,2)</f>
        <v>2989</v>
      </c>
      <c r="J116" s="188">
        <v>249</v>
      </c>
      <c r="K116" s="188">
        <f>ROUND(E116*J116,2)</f>
        <v>10632.3</v>
      </c>
      <c r="L116" s="188">
        <v>21</v>
      </c>
      <c r="M116" s="188">
        <f>G116*(1+L116/100)</f>
        <v>0</v>
      </c>
      <c r="N116" s="188">
        <v>4.4139999999999999E-2</v>
      </c>
      <c r="O116" s="188">
        <f>ROUND(E116*N116,2)</f>
        <v>1.88</v>
      </c>
      <c r="P116" s="188">
        <v>0</v>
      </c>
      <c r="Q116" s="188">
        <f>ROUND(E116*P116,2)</f>
        <v>0</v>
      </c>
      <c r="R116" s="189" t="s">
        <v>171</v>
      </c>
      <c r="S116" s="188" t="s">
        <v>137</v>
      </c>
      <c r="T116" s="166" t="s">
        <v>997</v>
      </c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138</v>
      </c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167"/>
      <c r="B117" s="177"/>
      <c r="C117" s="199" t="s">
        <v>280</v>
      </c>
      <c r="D117" s="180"/>
      <c r="E117" s="184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9"/>
      <c r="S117" s="188"/>
      <c r="T117" s="166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140</v>
      </c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167"/>
      <c r="B118" s="177"/>
      <c r="C118" s="199" t="s">
        <v>281</v>
      </c>
      <c r="D118" s="180"/>
      <c r="E118" s="184">
        <v>2.6</v>
      </c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9"/>
      <c r="S118" s="188"/>
      <c r="T118" s="166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140</v>
      </c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167"/>
      <c r="B119" s="177"/>
      <c r="C119" s="199" t="s">
        <v>282</v>
      </c>
      <c r="D119" s="180"/>
      <c r="E119" s="184">
        <v>4</v>
      </c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9"/>
      <c r="S119" s="188"/>
      <c r="T119" s="166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 t="s">
        <v>140</v>
      </c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167"/>
      <c r="B120" s="177"/>
      <c r="C120" s="199" t="s">
        <v>283</v>
      </c>
      <c r="D120" s="180"/>
      <c r="E120" s="184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9"/>
      <c r="S120" s="188"/>
      <c r="T120" s="166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140</v>
      </c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167"/>
      <c r="B121" s="177"/>
      <c r="C121" s="199" t="s">
        <v>284</v>
      </c>
      <c r="D121" s="180"/>
      <c r="E121" s="184">
        <v>4.3499999999999996</v>
      </c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9"/>
      <c r="S121" s="188"/>
      <c r="T121" s="166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140</v>
      </c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167"/>
      <c r="B122" s="177"/>
      <c r="C122" s="199" t="s">
        <v>285</v>
      </c>
      <c r="D122" s="180"/>
      <c r="E122" s="184">
        <v>4.5</v>
      </c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9"/>
      <c r="S122" s="188"/>
      <c r="T122" s="166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140</v>
      </c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167"/>
      <c r="B123" s="177"/>
      <c r="C123" s="199" t="s">
        <v>286</v>
      </c>
      <c r="D123" s="180"/>
      <c r="E123" s="184">
        <v>8.4</v>
      </c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9"/>
      <c r="S123" s="188"/>
      <c r="T123" s="166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140</v>
      </c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167"/>
      <c r="B124" s="177"/>
      <c r="C124" s="199" t="s">
        <v>287</v>
      </c>
      <c r="D124" s="180"/>
      <c r="E124" s="184">
        <v>12.45</v>
      </c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9"/>
      <c r="S124" s="188"/>
      <c r="T124" s="166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140</v>
      </c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167"/>
      <c r="B125" s="177"/>
      <c r="C125" s="199" t="s">
        <v>288</v>
      </c>
      <c r="D125" s="180"/>
      <c r="E125" s="184">
        <v>6.4</v>
      </c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9"/>
      <c r="S125" s="188"/>
      <c r="T125" s="166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 t="s">
        <v>140</v>
      </c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167">
        <v>32</v>
      </c>
      <c r="B126" s="177" t="s">
        <v>289</v>
      </c>
      <c r="C126" s="198" t="s">
        <v>290</v>
      </c>
      <c r="D126" s="179" t="s">
        <v>177</v>
      </c>
      <c r="E126" s="183">
        <v>469.47399999999999</v>
      </c>
      <c r="F126" s="188"/>
      <c r="G126" s="188">
        <f>ROUND(E126*F126,2)</f>
        <v>0</v>
      </c>
      <c r="H126" s="188">
        <v>47.12</v>
      </c>
      <c r="I126" s="188">
        <f>ROUND(E126*H126,2)</f>
        <v>22121.61</v>
      </c>
      <c r="J126" s="188">
        <v>145.38</v>
      </c>
      <c r="K126" s="188">
        <f>ROUND(E126*J126,2)</f>
        <v>68252.13</v>
      </c>
      <c r="L126" s="188">
        <v>21</v>
      </c>
      <c r="M126" s="188">
        <f>G126*(1+L126/100)</f>
        <v>0</v>
      </c>
      <c r="N126" s="188">
        <v>2.1919999999999999E-2</v>
      </c>
      <c r="O126" s="188">
        <f>ROUND(E126*N126,2)</f>
        <v>10.29</v>
      </c>
      <c r="P126" s="188">
        <v>0</v>
      </c>
      <c r="Q126" s="188">
        <f>ROUND(E126*P126,2)</f>
        <v>0</v>
      </c>
      <c r="R126" s="189" t="s">
        <v>159</v>
      </c>
      <c r="S126" s="188" t="s">
        <v>137</v>
      </c>
      <c r="T126" s="166" t="s">
        <v>997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138</v>
      </c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167"/>
      <c r="B127" s="177"/>
      <c r="C127" s="199" t="s">
        <v>291</v>
      </c>
      <c r="D127" s="180"/>
      <c r="E127" s="184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9"/>
      <c r="S127" s="188"/>
      <c r="T127" s="166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140</v>
      </c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167"/>
      <c r="B128" s="177"/>
      <c r="C128" s="199" t="s">
        <v>292</v>
      </c>
      <c r="D128" s="180"/>
      <c r="E128" s="184">
        <v>32.25</v>
      </c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9"/>
      <c r="S128" s="188"/>
      <c r="T128" s="166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140</v>
      </c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167"/>
      <c r="B129" s="177"/>
      <c r="C129" s="199" t="s">
        <v>293</v>
      </c>
      <c r="D129" s="180"/>
      <c r="E129" s="184">
        <v>40.71</v>
      </c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9"/>
      <c r="S129" s="188"/>
      <c r="T129" s="166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140</v>
      </c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167"/>
      <c r="B130" s="177"/>
      <c r="C130" s="199" t="s">
        <v>294</v>
      </c>
      <c r="D130" s="180"/>
      <c r="E130" s="184">
        <v>59.44</v>
      </c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9"/>
      <c r="S130" s="188"/>
      <c r="T130" s="166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140</v>
      </c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167"/>
      <c r="B131" s="177"/>
      <c r="C131" s="199" t="s">
        <v>295</v>
      </c>
      <c r="D131" s="180"/>
      <c r="E131" s="184">
        <v>16.079999999999998</v>
      </c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9"/>
      <c r="S131" s="188"/>
      <c r="T131" s="166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 t="s">
        <v>140</v>
      </c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167"/>
      <c r="B132" s="177"/>
      <c r="C132" s="199" t="s">
        <v>296</v>
      </c>
      <c r="D132" s="180"/>
      <c r="E132" s="184">
        <v>60.783999999999999</v>
      </c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9"/>
      <c r="S132" s="188"/>
      <c r="T132" s="166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140</v>
      </c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167"/>
      <c r="B133" s="177"/>
      <c r="C133" s="199" t="s">
        <v>297</v>
      </c>
      <c r="D133" s="180"/>
      <c r="E133" s="184">
        <v>35.08</v>
      </c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9"/>
      <c r="S133" s="188"/>
      <c r="T133" s="166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140</v>
      </c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167"/>
      <c r="B134" s="177"/>
      <c r="C134" s="199" t="s">
        <v>298</v>
      </c>
      <c r="D134" s="180"/>
      <c r="E134" s="184">
        <v>6.8</v>
      </c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9"/>
      <c r="S134" s="188"/>
      <c r="T134" s="166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140</v>
      </c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167"/>
      <c r="B135" s="177"/>
      <c r="C135" s="199" t="s">
        <v>299</v>
      </c>
      <c r="D135" s="180"/>
      <c r="E135" s="184">
        <v>3.9</v>
      </c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9"/>
      <c r="S135" s="188"/>
      <c r="T135" s="166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 t="s">
        <v>140</v>
      </c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ht="22.5" outlineLevel="1" x14ac:dyDescent="0.2">
      <c r="A136" s="167"/>
      <c r="B136" s="177"/>
      <c r="C136" s="199" t="s">
        <v>300</v>
      </c>
      <c r="D136" s="180"/>
      <c r="E136" s="184">
        <v>34.729999999999997</v>
      </c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9"/>
      <c r="S136" s="188"/>
      <c r="T136" s="166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140</v>
      </c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167"/>
      <c r="B137" s="177"/>
      <c r="C137" s="199" t="s">
        <v>301</v>
      </c>
      <c r="D137" s="180"/>
      <c r="E137" s="184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9"/>
      <c r="S137" s="188"/>
      <c r="T137" s="166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 t="s">
        <v>140</v>
      </c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167"/>
      <c r="B138" s="177"/>
      <c r="C138" s="199" t="s">
        <v>302</v>
      </c>
      <c r="D138" s="180"/>
      <c r="E138" s="184">
        <v>27.3</v>
      </c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9"/>
      <c r="S138" s="188"/>
      <c r="T138" s="166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140</v>
      </c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167"/>
      <c r="B139" s="177"/>
      <c r="C139" s="199" t="s">
        <v>303</v>
      </c>
      <c r="D139" s="180"/>
      <c r="E139" s="184">
        <v>84.6</v>
      </c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9"/>
      <c r="S139" s="188"/>
      <c r="T139" s="166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140</v>
      </c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167"/>
      <c r="B140" s="177"/>
      <c r="C140" s="199" t="s">
        <v>304</v>
      </c>
      <c r="D140" s="180"/>
      <c r="E140" s="184">
        <v>42.6</v>
      </c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9"/>
      <c r="S140" s="188"/>
      <c r="T140" s="166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 t="s">
        <v>140</v>
      </c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167"/>
      <c r="B141" s="177"/>
      <c r="C141" s="199" t="s">
        <v>305</v>
      </c>
      <c r="D141" s="180"/>
      <c r="E141" s="184">
        <v>14.7</v>
      </c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9"/>
      <c r="S141" s="188"/>
      <c r="T141" s="166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 t="s">
        <v>140</v>
      </c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167"/>
      <c r="B142" s="177"/>
      <c r="C142" s="199" t="s">
        <v>306</v>
      </c>
      <c r="D142" s="180"/>
      <c r="E142" s="184">
        <v>10.5</v>
      </c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9"/>
      <c r="S142" s="188"/>
      <c r="T142" s="166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140</v>
      </c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ht="22.5" outlineLevel="1" x14ac:dyDescent="0.2">
      <c r="A143" s="167">
        <v>33</v>
      </c>
      <c r="B143" s="177" t="s">
        <v>307</v>
      </c>
      <c r="C143" s="198" t="s">
        <v>308</v>
      </c>
      <c r="D143" s="179" t="s">
        <v>177</v>
      </c>
      <c r="E143" s="183">
        <v>5.67</v>
      </c>
      <c r="F143" s="188"/>
      <c r="G143" s="188">
        <f>ROUND(E143*F143,2)</f>
        <v>0</v>
      </c>
      <c r="H143" s="188">
        <v>0</v>
      </c>
      <c r="I143" s="188">
        <f>ROUND(E143*H143,2)</f>
        <v>0</v>
      </c>
      <c r="J143" s="188">
        <v>1129</v>
      </c>
      <c r="K143" s="188">
        <f>ROUND(E143*J143,2)</f>
        <v>6401.43</v>
      </c>
      <c r="L143" s="188">
        <v>21</v>
      </c>
      <c r="M143" s="188">
        <f>G143*(1+L143/100)</f>
        <v>0</v>
      </c>
      <c r="N143" s="188">
        <v>3.8289999999999998E-2</v>
      </c>
      <c r="O143" s="188">
        <f>ROUND(E143*N143,2)</f>
        <v>0.22</v>
      </c>
      <c r="P143" s="188">
        <v>0</v>
      </c>
      <c r="Q143" s="188">
        <f>ROUND(E143*P143,2)</f>
        <v>0</v>
      </c>
      <c r="R143" s="189" t="s">
        <v>159</v>
      </c>
      <c r="S143" s="188" t="s">
        <v>137</v>
      </c>
      <c r="T143" s="166" t="s">
        <v>997</v>
      </c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 t="s">
        <v>138</v>
      </c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167"/>
      <c r="B144" s="177"/>
      <c r="C144" s="199" t="s">
        <v>309</v>
      </c>
      <c r="D144" s="180"/>
      <c r="E144" s="184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9"/>
      <c r="S144" s="188"/>
      <c r="T144" s="166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140</v>
      </c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167"/>
      <c r="B145" s="177"/>
      <c r="C145" s="199" t="s">
        <v>310</v>
      </c>
      <c r="D145" s="180"/>
      <c r="E145" s="184">
        <v>0.88500000000000001</v>
      </c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9"/>
      <c r="S145" s="188"/>
      <c r="T145" s="166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 t="s">
        <v>140</v>
      </c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167"/>
      <c r="B146" s="177"/>
      <c r="C146" s="199" t="s">
        <v>311</v>
      </c>
      <c r="D146" s="180"/>
      <c r="E146" s="184">
        <v>0.88500000000000001</v>
      </c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9"/>
      <c r="S146" s="188"/>
      <c r="T146" s="166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140</v>
      </c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167"/>
      <c r="B147" s="177"/>
      <c r="C147" s="199" t="s">
        <v>312</v>
      </c>
      <c r="D147" s="180"/>
      <c r="E147" s="184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9"/>
      <c r="S147" s="188"/>
      <c r="T147" s="166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 t="s">
        <v>140</v>
      </c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167"/>
      <c r="B148" s="177"/>
      <c r="C148" s="199" t="s">
        <v>313</v>
      </c>
      <c r="D148" s="180"/>
      <c r="E148" s="184">
        <v>1.5</v>
      </c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9"/>
      <c r="S148" s="188"/>
      <c r="T148" s="166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140</v>
      </c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167"/>
      <c r="B149" s="177"/>
      <c r="C149" s="199" t="s">
        <v>314</v>
      </c>
      <c r="D149" s="180"/>
      <c r="E149" s="184">
        <v>2.4</v>
      </c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9"/>
      <c r="S149" s="188"/>
      <c r="T149" s="166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 t="s">
        <v>140</v>
      </c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ht="22.5" outlineLevel="1" x14ac:dyDescent="0.2">
      <c r="A150" s="167">
        <v>34</v>
      </c>
      <c r="B150" s="177" t="s">
        <v>315</v>
      </c>
      <c r="C150" s="198" t="s">
        <v>316</v>
      </c>
      <c r="D150" s="179" t="s">
        <v>177</v>
      </c>
      <c r="E150" s="183">
        <v>8.43</v>
      </c>
      <c r="F150" s="188"/>
      <c r="G150" s="188">
        <f>ROUND(E150*F150,2)</f>
        <v>0</v>
      </c>
      <c r="H150" s="188">
        <v>179</v>
      </c>
      <c r="I150" s="188">
        <f>ROUND(E150*H150,2)</f>
        <v>1508.97</v>
      </c>
      <c r="J150" s="188">
        <v>597</v>
      </c>
      <c r="K150" s="188">
        <f>ROUND(E150*J150,2)</f>
        <v>5032.71</v>
      </c>
      <c r="L150" s="188">
        <v>21</v>
      </c>
      <c r="M150" s="188">
        <f>G150*(1+L150/100)</f>
        <v>0</v>
      </c>
      <c r="N150" s="188">
        <v>3.5220000000000001E-2</v>
      </c>
      <c r="O150" s="188">
        <f>ROUND(E150*N150,2)</f>
        <v>0.3</v>
      </c>
      <c r="P150" s="188">
        <v>0</v>
      </c>
      <c r="Q150" s="188">
        <f>ROUND(E150*P150,2)</f>
        <v>0</v>
      </c>
      <c r="R150" s="189" t="s">
        <v>159</v>
      </c>
      <c r="S150" s="188" t="s">
        <v>137</v>
      </c>
      <c r="T150" s="166" t="s">
        <v>997</v>
      </c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 t="s">
        <v>138</v>
      </c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167"/>
      <c r="B151" s="177"/>
      <c r="C151" s="199" t="s">
        <v>317</v>
      </c>
      <c r="D151" s="180"/>
      <c r="E151" s="184">
        <v>3.57</v>
      </c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9"/>
      <c r="S151" s="188"/>
      <c r="T151" s="166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140</v>
      </c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167"/>
      <c r="B152" s="177"/>
      <c r="C152" s="199" t="s">
        <v>318</v>
      </c>
      <c r="D152" s="180"/>
      <c r="E152" s="184">
        <v>4.8600000000000003</v>
      </c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9"/>
      <c r="S152" s="188"/>
      <c r="T152" s="166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 t="s">
        <v>140</v>
      </c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167">
        <v>35</v>
      </c>
      <c r="B153" s="177" t="s">
        <v>319</v>
      </c>
      <c r="C153" s="198" t="s">
        <v>320</v>
      </c>
      <c r="D153" s="179" t="s">
        <v>177</v>
      </c>
      <c r="E153" s="183">
        <v>469.3125</v>
      </c>
      <c r="F153" s="188"/>
      <c r="G153" s="188">
        <f>ROUND(E153*F153,2)</f>
        <v>0</v>
      </c>
      <c r="H153" s="188">
        <v>25</v>
      </c>
      <c r="I153" s="188">
        <f>ROUND(E153*H153,2)</f>
        <v>11732.81</v>
      </c>
      <c r="J153" s="188">
        <v>141</v>
      </c>
      <c r="K153" s="188">
        <f>ROUND(E153*J153,2)</f>
        <v>66173.06</v>
      </c>
      <c r="L153" s="188">
        <v>21</v>
      </c>
      <c r="M153" s="188">
        <f>G153*(1+L153/100)</f>
        <v>0</v>
      </c>
      <c r="N153" s="188">
        <v>6.5799999999999999E-3</v>
      </c>
      <c r="O153" s="188">
        <f>ROUND(E153*N153,2)</f>
        <v>3.09</v>
      </c>
      <c r="P153" s="188">
        <v>0</v>
      </c>
      <c r="Q153" s="188">
        <f>ROUND(E153*P153,2)</f>
        <v>0</v>
      </c>
      <c r="R153" s="189" t="s">
        <v>171</v>
      </c>
      <c r="S153" s="188" t="s">
        <v>137</v>
      </c>
      <c r="T153" s="166" t="s">
        <v>997</v>
      </c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 t="s">
        <v>138</v>
      </c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167"/>
      <c r="B154" s="177"/>
      <c r="C154" s="199" t="s">
        <v>321</v>
      </c>
      <c r="D154" s="180"/>
      <c r="E154" s="184">
        <v>49.174999999999997</v>
      </c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9"/>
      <c r="S154" s="188"/>
      <c r="T154" s="166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 t="s">
        <v>140</v>
      </c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167"/>
      <c r="B155" s="177"/>
      <c r="C155" s="199" t="s">
        <v>322</v>
      </c>
      <c r="D155" s="180"/>
      <c r="E155" s="184">
        <v>-8.3550000000000004</v>
      </c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9"/>
      <c r="S155" s="188"/>
      <c r="T155" s="166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 t="s">
        <v>140</v>
      </c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167"/>
      <c r="B156" s="177"/>
      <c r="C156" s="199" t="s">
        <v>323</v>
      </c>
      <c r="D156" s="180"/>
      <c r="E156" s="184">
        <v>40.35</v>
      </c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9"/>
      <c r="S156" s="188"/>
      <c r="T156" s="166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 t="s">
        <v>140</v>
      </c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167"/>
      <c r="B157" s="177"/>
      <c r="C157" s="199" t="s">
        <v>324</v>
      </c>
      <c r="D157" s="180"/>
      <c r="E157" s="184">
        <v>-4.8899999999999997</v>
      </c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9"/>
      <c r="S157" s="188"/>
      <c r="T157" s="166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 t="s">
        <v>140</v>
      </c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167"/>
      <c r="B158" s="177"/>
      <c r="C158" s="199" t="s">
        <v>325</v>
      </c>
      <c r="D158" s="180"/>
      <c r="E158" s="184">
        <v>46.02</v>
      </c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9"/>
      <c r="S158" s="188"/>
      <c r="T158" s="166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 t="s">
        <v>140</v>
      </c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167"/>
      <c r="B159" s="177"/>
      <c r="C159" s="199" t="s">
        <v>326</v>
      </c>
      <c r="D159" s="180"/>
      <c r="E159" s="184">
        <v>-9.9824999999999999</v>
      </c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9"/>
      <c r="S159" s="188"/>
      <c r="T159" s="166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 t="s">
        <v>140</v>
      </c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167"/>
      <c r="B160" s="177"/>
      <c r="C160" s="199" t="s">
        <v>327</v>
      </c>
      <c r="D160" s="180"/>
      <c r="E160" s="184">
        <v>5.2249999999999996</v>
      </c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9"/>
      <c r="S160" s="188"/>
      <c r="T160" s="166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 t="s">
        <v>140</v>
      </c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167"/>
      <c r="B161" s="177"/>
      <c r="C161" s="199" t="s">
        <v>328</v>
      </c>
      <c r="D161" s="180"/>
      <c r="E161" s="184">
        <v>6</v>
      </c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9"/>
      <c r="S161" s="188"/>
      <c r="T161" s="166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 t="s">
        <v>140</v>
      </c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167"/>
      <c r="B162" s="177"/>
      <c r="C162" s="199" t="s">
        <v>329</v>
      </c>
      <c r="D162" s="180"/>
      <c r="E162" s="184">
        <v>5.85</v>
      </c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9"/>
      <c r="S162" s="188"/>
      <c r="T162" s="166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140</v>
      </c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167"/>
      <c r="B163" s="177"/>
      <c r="C163" s="199" t="s">
        <v>330</v>
      </c>
      <c r="D163" s="180"/>
      <c r="E163" s="184">
        <v>35.11</v>
      </c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9"/>
      <c r="S163" s="188"/>
      <c r="T163" s="166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 t="s">
        <v>140</v>
      </c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167"/>
      <c r="B164" s="177"/>
      <c r="C164" s="199" t="s">
        <v>331</v>
      </c>
      <c r="D164" s="180"/>
      <c r="E164" s="184">
        <v>1.35</v>
      </c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9"/>
      <c r="S164" s="188"/>
      <c r="T164" s="166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 t="s">
        <v>140</v>
      </c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167"/>
      <c r="B165" s="177"/>
      <c r="C165" s="199" t="s">
        <v>332</v>
      </c>
      <c r="D165" s="180"/>
      <c r="E165" s="184">
        <v>41.875</v>
      </c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  <c r="R165" s="189"/>
      <c r="S165" s="188"/>
      <c r="T165" s="166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 t="s">
        <v>140</v>
      </c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167"/>
      <c r="B166" s="177"/>
      <c r="C166" s="199" t="s">
        <v>333</v>
      </c>
      <c r="D166" s="180"/>
      <c r="E166" s="184">
        <v>18.29</v>
      </c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9"/>
      <c r="S166" s="188"/>
      <c r="T166" s="166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 t="s">
        <v>140</v>
      </c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167"/>
      <c r="B167" s="177"/>
      <c r="C167" s="199" t="s">
        <v>334</v>
      </c>
      <c r="D167" s="180"/>
      <c r="E167" s="184">
        <v>23.747499999999999</v>
      </c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9"/>
      <c r="S167" s="188"/>
      <c r="T167" s="166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 t="s">
        <v>140</v>
      </c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167"/>
      <c r="B168" s="177"/>
      <c r="C168" s="199" t="s">
        <v>335</v>
      </c>
      <c r="D168" s="180"/>
      <c r="E168" s="184">
        <v>18.164999999999999</v>
      </c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9"/>
      <c r="S168" s="188"/>
      <c r="T168" s="166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 t="s">
        <v>140</v>
      </c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167"/>
      <c r="B169" s="177"/>
      <c r="C169" s="199" t="s">
        <v>336</v>
      </c>
      <c r="D169" s="180"/>
      <c r="E169" s="184">
        <v>32.892499999999998</v>
      </c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9"/>
      <c r="S169" s="188"/>
      <c r="T169" s="166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 t="s">
        <v>140</v>
      </c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167"/>
      <c r="B170" s="177"/>
      <c r="C170" s="199" t="s">
        <v>337</v>
      </c>
      <c r="D170" s="180"/>
      <c r="E170" s="184">
        <v>46.314999999999998</v>
      </c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  <c r="R170" s="189"/>
      <c r="S170" s="188"/>
      <c r="T170" s="166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 t="s">
        <v>140</v>
      </c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167"/>
      <c r="B171" s="177"/>
      <c r="C171" s="199" t="s">
        <v>338</v>
      </c>
      <c r="D171" s="180"/>
      <c r="E171" s="184">
        <v>-9.9324999999999992</v>
      </c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9"/>
      <c r="S171" s="188"/>
      <c r="T171" s="166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 t="s">
        <v>140</v>
      </c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167"/>
      <c r="B172" s="177"/>
      <c r="C172" s="199" t="s">
        <v>339</v>
      </c>
      <c r="D172" s="180"/>
      <c r="E172" s="184">
        <v>3.9350000000000001</v>
      </c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9"/>
      <c r="S172" s="188"/>
      <c r="T172" s="166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140</v>
      </c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167"/>
      <c r="B173" s="177"/>
      <c r="C173" s="199" t="s">
        <v>340</v>
      </c>
      <c r="D173" s="180"/>
      <c r="E173" s="184">
        <v>10.65</v>
      </c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189"/>
      <c r="S173" s="188"/>
      <c r="T173" s="166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 t="s">
        <v>140</v>
      </c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167"/>
      <c r="B174" s="177"/>
      <c r="C174" s="199" t="s">
        <v>341</v>
      </c>
      <c r="D174" s="180"/>
      <c r="E174" s="184">
        <v>3.2</v>
      </c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9"/>
      <c r="S174" s="188"/>
      <c r="T174" s="166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140</v>
      </c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167"/>
      <c r="B175" s="177"/>
      <c r="C175" s="199" t="s">
        <v>342</v>
      </c>
      <c r="D175" s="180"/>
      <c r="E175" s="184">
        <v>14.7</v>
      </c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9"/>
      <c r="S175" s="188"/>
      <c r="T175" s="166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 t="s">
        <v>140</v>
      </c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outlineLevel="1" x14ac:dyDescent="0.2">
      <c r="A176" s="167"/>
      <c r="B176" s="177"/>
      <c r="C176" s="199" t="s">
        <v>343</v>
      </c>
      <c r="D176" s="180"/>
      <c r="E176" s="184">
        <v>10.914999999999999</v>
      </c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9"/>
      <c r="S176" s="188"/>
      <c r="T176" s="166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 t="s">
        <v>140</v>
      </c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60" outlineLevel="1" x14ac:dyDescent="0.2">
      <c r="A177" s="167"/>
      <c r="B177" s="177"/>
      <c r="C177" s="199" t="s">
        <v>344</v>
      </c>
      <c r="D177" s="180"/>
      <c r="E177" s="184">
        <v>58.557499999999997</v>
      </c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9"/>
      <c r="S177" s="188"/>
      <c r="T177" s="166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 t="s">
        <v>140</v>
      </c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outlineLevel="1" x14ac:dyDescent="0.2">
      <c r="A178" s="167"/>
      <c r="B178" s="177"/>
      <c r="C178" s="199" t="s">
        <v>345</v>
      </c>
      <c r="D178" s="180"/>
      <c r="E178" s="184">
        <v>-3.36</v>
      </c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9"/>
      <c r="S178" s="188"/>
      <c r="T178" s="166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 t="s">
        <v>140</v>
      </c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outlineLevel="1" x14ac:dyDescent="0.2">
      <c r="A179" s="167"/>
      <c r="B179" s="177"/>
      <c r="C179" s="199" t="s">
        <v>346</v>
      </c>
      <c r="D179" s="180"/>
      <c r="E179" s="184">
        <v>33.51</v>
      </c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9"/>
      <c r="S179" s="188"/>
      <c r="T179" s="166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 t="s">
        <v>140</v>
      </c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outlineLevel="1" x14ac:dyDescent="0.2">
      <c r="A180" s="167">
        <v>36</v>
      </c>
      <c r="B180" s="177" t="s">
        <v>347</v>
      </c>
      <c r="C180" s="198" t="s">
        <v>348</v>
      </c>
      <c r="D180" s="179" t="s">
        <v>177</v>
      </c>
      <c r="E180" s="183">
        <v>1.98</v>
      </c>
      <c r="F180" s="188"/>
      <c r="G180" s="188">
        <f>ROUND(E180*F180,2)</f>
        <v>0</v>
      </c>
      <c r="H180" s="188">
        <v>134.76</v>
      </c>
      <c r="I180" s="188">
        <f>ROUND(E180*H180,2)</f>
        <v>266.82</v>
      </c>
      <c r="J180" s="188">
        <v>150.74</v>
      </c>
      <c r="K180" s="188">
        <f>ROUND(E180*J180,2)</f>
        <v>298.47000000000003</v>
      </c>
      <c r="L180" s="188">
        <v>21</v>
      </c>
      <c r="M180" s="188">
        <f>G180*(1+L180/100)</f>
        <v>0</v>
      </c>
      <c r="N180" s="188">
        <v>4.777E-2</v>
      </c>
      <c r="O180" s="188">
        <f>ROUND(E180*N180,2)</f>
        <v>0.09</v>
      </c>
      <c r="P180" s="188">
        <v>0</v>
      </c>
      <c r="Q180" s="188">
        <f>ROUND(E180*P180,2)</f>
        <v>0</v>
      </c>
      <c r="R180" s="189" t="s">
        <v>159</v>
      </c>
      <c r="S180" s="188" t="s">
        <v>137</v>
      </c>
      <c r="T180" s="166" t="s">
        <v>997</v>
      </c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 t="s">
        <v>138</v>
      </c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outlineLevel="1" x14ac:dyDescent="0.2">
      <c r="A181" s="167"/>
      <c r="B181" s="177"/>
      <c r="C181" s="199" t="s">
        <v>349</v>
      </c>
      <c r="D181" s="180"/>
      <c r="E181" s="184">
        <v>1</v>
      </c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9"/>
      <c r="S181" s="188"/>
      <c r="T181" s="166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 t="s">
        <v>140</v>
      </c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</row>
    <row r="182" spans="1:60" outlineLevel="1" x14ac:dyDescent="0.2">
      <c r="A182" s="167"/>
      <c r="B182" s="177"/>
      <c r="C182" s="199" t="s">
        <v>350</v>
      </c>
      <c r="D182" s="180"/>
      <c r="E182" s="184">
        <v>0.98</v>
      </c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189"/>
      <c r="S182" s="188"/>
      <c r="T182" s="166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 t="s">
        <v>140</v>
      </c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x14ac:dyDescent="0.2">
      <c r="A183" s="173" t="s">
        <v>131</v>
      </c>
      <c r="B183" s="178" t="s">
        <v>59</v>
      </c>
      <c r="C183" s="200" t="s">
        <v>60</v>
      </c>
      <c r="D183" s="181"/>
      <c r="E183" s="185"/>
      <c r="F183" s="190"/>
      <c r="G183" s="190">
        <f>SUM(G184:G194)</f>
        <v>0</v>
      </c>
      <c r="H183" s="190"/>
      <c r="I183" s="190">
        <f>SUM(I184:I194)</f>
        <v>283.5</v>
      </c>
      <c r="J183" s="190"/>
      <c r="K183" s="190">
        <f>SUM(K184:K194)</f>
        <v>5054.1899999999996</v>
      </c>
      <c r="L183" s="190"/>
      <c r="M183" s="190">
        <f>SUM(M184:M194)</f>
        <v>0</v>
      </c>
      <c r="N183" s="190"/>
      <c r="O183" s="190">
        <f>SUM(O184:O194)</f>
        <v>0.58000000000000007</v>
      </c>
      <c r="P183" s="190"/>
      <c r="Q183" s="190">
        <f>SUM(Q184:Q194)</f>
        <v>0</v>
      </c>
      <c r="R183" s="191"/>
      <c r="S183" s="190"/>
      <c r="AE183" t="s">
        <v>132</v>
      </c>
    </row>
    <row r="184" spans="1:60" outlineLevel="1" x14ac:dyDescent="0.2">
      <c r="A184" s="167">
        <v>37</v>
      </c>
      <c r="B184" s="177" t="s">
        <v>351</v>
      </c>
      <c r="C184" s="198" t="s">
        <v>352</v>
      </c>
      <c r="D184" s="179" t="s">
        <v>177</v>
      </c>
      <c r="E184" s="183">
        <v>22.09</v>
      </c>
      <c r="F184" s="188"/>
      <c r="G184" s="188">
        <f>ROUND(E184*F184,2)</f>
        <v>0</v>
      </c>
      <c r="H184" s="188">
        <v>0</v>
      </c>
      <c r="I184" s="188">
        <f>ROUND(E184*H184,2)</f>
        <v>0</v>
      </c>
      <c r="J184" s="188">
        <v>46.6</v>
      </c>
      <c r="K184" s="188">
        <f>ROUND(E184*J184,2)</f>
        <v>1029.3900000000001</v>
      </c>
      <c r="L184" s="188">
        <v>21</v>
      </c>
      <c r="M184" s="188">
        <f>G184*(1+L184/100)</f>
        <v>0</v>
      </c>
      <c r="N184" s="188">
        <v>4.0000000000000003E-5</v>
      </c>
      <c r="O184" s="188">
        <f>ROUND(E184*N184,2)</f>
        <v>0</v>
      </c>
      <c r="P184" s="188">
        <v>0</v>
      </c>
      <c r="Q184" s="188">
        <f>ROUND(E184*P184,2)</f>
        <v>0</v>
      </c>
      <c r="R184" s="189" t="s">
        <v>171</v>
      </c>
      <c r="S184" s="188" t="s">
        <v>137</v>
      </c>
      <c r="T184" s="166" t="s">
        <v>997</v>
      </c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 t="s">
        <v>138</v>
      </c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</row>
    <row r="185" spans="1:60" outlineLevel="1" x14ac:dyDescent="0.2">
      <c r="A185" s="167"/>
      <c r="B185" s="177"/>
      <c r="C185" s="199" t="s">
        <v>353</v>
      </c>
      <c r="D185" s="180"/>
      <c r="E185" s="184">
        <v>6</v>
      </c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9"/>
      <c r="S185" s="188"/>
      <c r="T185" s="166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 t="s">
        <v>140</v>
      </c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</row>
    <row r="186" spans="1:60" outlineLevel="1" x14ac:dyDescent="0.2">
      <c r="A186" s="167"/>
      <c r="B186" s="177"/>
      <c r="C186" s="199" t="s">
        <v>354</v>
      </c>
      <c r="D186" s="180"/>
      <c r="E186" s="184">
        <v>6.49</v>
      </c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9"/>
      <c r="S186" s="188"/>
      <c r="T186" s="166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 t="s">
        <v>140</v>
      </c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</row>
    <row r="187" spans="1:60" outlineLevel="1" x14ac:dyDescent="0.2">
      <c r="A187" s="167"/>
      <c r="B187" s="177"/>
      <c r="C187" s="199" t="s">
        <v>355</v>
      </c>
      <c r="D187" s="180"/>
      <c r="E187" s="184">
        <v>9.6</v>
      </c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189"/>
      <c r="S187" s="188"/>
      <c r="T187" s="166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 t="s">
        <v>140</v>
      </c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</row>
    <row r="188" spans="1:60" outlineLevel="1" x14ac:dyDescent="0.2">
      <c r="A188" s="167">
        <v>38</v>
      </c>
      <c r="B188" s="177" t="s">
        <v>356</v>
      </c>
      <c r="C188" s="198" t="s">
        <v>357</v>
      </c>
      <c r="D188" s="179" t="s">
        <v>177</v>
      </c>
      <c r="E188" s="183">
        <v>5.25</v>
      </c>
      <c r="F188" s="188"/>
      <c r="G188" s="188">
        <f>ROUND(E188*F188,2)</f>
        <v>0</v>
      </c>
      <c r="H188" s="188">
        <v>54</v>
      </c>
      <c r="I188" s="188">
        <f>ROUND(E188*H188,2)</f>
        <v>283.5</v>
      </c>
      <c r="J188" s="188">
        <v>116</v>
      </c>
      <c r="K188" s="188">
        <f>ROUND(E188*J188,2)</f>
        <v>609</v>
      </c>
      <c r="L188" s="188">
        <v>21</v>
      </c>
      <c r="M188" s="188">
        <f>G188*(1+L188/100)</f>
        <v>0</v>
      </c>
      <c r="N188" s="188">
        <v>4.1450000000000001E-2</v>
      </c>
      <c r="O188" s="188">
        <f>ROUND(E188*N188,2)</f>
        <v>0.22</v>
      </c>
      <c r="P188" s="188">
        <v>0</v>
      </c>
      <c r="Q188" s="188">
        <f>ROUND(E188*P188,2)</f>
        <v>0</v>
      </c>
      <c r="R188" s="189" t="s">
        <v>171</v>
      </c>
      <c r="S188" s="188" t="s">
        <v>137</v>
      </c>
      <c r="T188" s="166" t="s">
        <v>997</v>
      </c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 t="s">
        <v>138</v>
      </c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</row>
    <row r="189" spans="1:60" outlineLevel="1" x14ac:dyDescent="0.2">
      <c r="A189" s="167"/>
      <c r="B189" s="177"/>
      <c r="C189" s="199" t="s">
        <v>358</v>
      </c>
      <c r="D189" s="180"/>
      <c r="E189" s="184">
        <v>5.25</v>
      </c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9"/>
      <c r="S189" s="188"/>
      <c r="T189" s="166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 t="s">
        <v>140</v>
      </c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</row>
    <row r="190" spans="1:60" outlineLevel="1" x14ac:dyDescent="0.2">
      <c r="A190" s="167">
        <v>39</v>
      </c>
      <c r="B190" s="177" t="s">
        <v>359</v>
      </c>
      <c r="C190" s="198" t="s">
        <v>360</v>
      </c>
      <c r="D190" s="179" t="s">
        <v>177</v>
      </c>
      <c r="E190" s="183">
        <v>6.51</v>
      </c>
      <c r="F190" s="188"/>
      <c r="G190" s="188">
        <f>ROUND(E190*F190,2)</f>
        <v>0</v>
      </c>
      <c r="H190" s="188">
        <v>0</v>
      </c>
      <c r="I190" s="188">
        <f>ROUND(E190*H190,2)</f>
        <v>0</v>
      </c>
      <c r="J190" s="188">
        <v>510</v>
      </c>
      <c r="K190" s="188">
        <f>ROUND(E190*J190,2)</f>
        <v>3320.1</v>
      </c>
      <c r="L190" s="188">
        <v>21</v>
      </c>
      <c r="M190" s="188">
        <f>G190*(1+L190/100)</f>
        <v>0</v>
      </c>
      <c r="N190" s="188">
        <v>5.2580000000000002E-2</v>
      </c>
      <c r="O190" s="188">
        <f>ROUND(E190*N190,2)</f>
        <v>0.34</v>
      </c>
      <c r="P190" s="188">
        <v>0</v>
      </c>
      <c r="Q190" s="188">
        <f>ROUND(E190*P190,2)</f>
        <v>0</v>
      </c>
      <c r="R190" s="189" t="s">
        <v>171</v>
      </c>
      <c r="S190" s="188" t="s">
        <v>137</v>
      </c>
      <c r="T190" s="166" t="s">
        <v>997</v>
      </c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 t="s">
        <v>138</v>
      </c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</row>
    <row r="191" spans="1:60" outlineLevel="1" x14ac:dyDescent="0.2">
      <c r="A191" s="167"/>
      <c r="B191" s="177"/>
      <c r="C191" s="199" t="s">
        <v>361</v>
      </c>
      <c r="D191" s="180"/>
      <c r="E191" s="184">
        <v>5.25</v>
      </c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  <c r="R191" s="189"/>
      <c r="S191" s="188"/>
      <c r="T191" s="166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 t="s">
        <v>140</v>
      </c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</row>
    <row r="192" spans="1:60" outlineLevel="1" x14ac:dyDescent="0.2">
      <c r="A192" s="167"/>
      <c r="B192" s="177"/>
      <c r="C192" s="199" t="s">
        <v>362</v>
      </c>
      <c r="D192" s="180"/>
      <c r="E192" s="184">
        <v>1.26</v>
      </c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189"/>
      <c r="S192" s="188"/>
      <c r="T192" s="166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 t="s">
        <v>140</v>
      </c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</row>
    <row r="193" spans="1:60" outlineLevel="1" x14ac:dyDescent="0.2">
      <c r="A193" s="167">
        <v>40</v>
      </c>
      <c r="B193" s="177" t="s">
        <v>363</v>
      </c>
      <c r="C193" s="198" t="s">
        <v>364</v>
      </c>
      <c r="D193" s="179" t="s">
        <v>211</v>
      </c>
      <c r="E193" s="183">
        <v>1.65</v>
      </c>
      <c r="F193" s="188"/>
      <c r="G193" s="188">
        <f>ROUND(E193*F193,2)</f>
        <v>0</v>
      </c>
      <c r="H193" s="188">
        <v>0</v>
      </c>
      <c r="I193" s="188">
        <f>ROUND(E193*H193,2)</f>
        <v>0</v>
      </c>
      <c r="J193" s="188">
        <v>58</v>
      </c>
      <c r="K193" s="188">
        <f>ROUND(E193*J193,2)</f>
        <v>95.7</v>
      </c>
      <c r="L193" s="188">
        <v>21</v>
      </c>
      <c r="M193" s="188">
        <f>G193*(1+L193/100)</f>
        <v>0</v>
      </c>
      <c r="N193" s="188">
        <v>1.06E-2</v>
      </c>
      <c r="O193" s="188">
        <f>ROUND(E193*N193,2)</f>
        <v>0.02</v>
      </c>
      <c r="P193" s="188">
        <v>0</v>
      </c>
      <c r="Q193" s="188">
        <f>ROUND(E193*P193,2)</f>
        <v>0</v>
      </c>
      <c r="R193" s="189" t="s">
        <v>159</v>
      </c>
      <c r="S193" s="188" t="s">
        <v>137</v>
      </c>
      <c r="T193" s="166" t="s">
        <v>997</v>
      </c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 t="s">
        <v>138</v>
      </c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</row>
    <row r="194" spans="1:60" outlineLevel="1" x14ac:dyDescent="0.2">
      <c r="A194" s="167"/>
      <c r="B194" s="177"/>
      <c r="C194" s="199" t="s">
        <v>365</v>
      </c>
      <c r="D194" s="180"/>
      <c r="E194" s="184">
        <v>1.65</v>
      </c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  <c r="R194" s="189"/>
      <c r="S194" s="188"/>
      <c r="T194" s="166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 t="s">
        <v>140</v>
      </c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</row>
    <row r="195" spans="1:60" x14ac:dyDescent="0.2">
      <c r="A195" s="173" t="s">
        <v>131</v>
      </c>
      <c r="B195" s="178" t="s">
        <v>61</v>
      </c>
      <c r="C195" s="200" t="s">
        <v>62</v>
      </c>
      <c r="D195" s="181"/>
      <c r="E195" s="185"/>
      <c r="F195" s="190"/>
      <c r="G195" s="190">
        <f>SUM(G196:G207)</f>
        <v>0</v>
      </c>
      <c r="H195" s="190"/>
      <c r="I195" s="190">
        <f>SUM(I196:I207)</f>
        <v>1946.33</v>
      </c>
      <c r="J195" s="190"/>
      <c r="K195" s="190">
        <f>SUM(K196:K207)</f>
        <v>19563.719999999998</v>
      </c>
      <c r="L195" s="190"/>
      <c r="M195" s="190">
        <f>SUM(M196:M207)</f>
        <v>0</v>
      </c>
      <c r="N195" s="190"/>
      <c r="O195" s="190">
        <f>SUM(O196:O207)</f>
        <v>3.1999999999999997</v>
      </c>
      <c r="P195" s="190"/>
      <c r="Q195" s="190">
        <f>SUM(Q196:Q207)</f>
        <v>0</v>
      </c>
      <c r="R195" s="191"/>
      <c r="S195" s="190"/>
      <c r="AE195" t="s">
        <v>132</v>
      </c>
    </row>
    <row r="196" spans="1:60" outlineLevel="1" x14ac:dyDescent="0.2">
      <c r="A196" s="167">
        <v>41</v>
      </c>
      <c r="B196" s="177" t="s">
        <v>366</v>
      </c>
      <c r="C196" s="198" t="s">
        <v>367</v>
      </c>
      <c r="D196" s="179" t="s">
        <v>135</v>
      </c>
      <c r="E196" s="183">
        <v>0.54888000000000003</v>
      </c>
      <c r="F196" s="188"/>
      <c r="G196" s="188">
        <f>ROUND(E196*F196,2)</f>
        <v>0</v>
      </c>
      <c r="H196" s="188">
        <v>2849</v>
      </c>
      <c r="I196" s="188">
        <f>ROUND(E196*H196,2)</f>
        <v>1563.76</v>
      </c>
      <c r="J196" s="188">
        <v>756</v>
      </c>
      <c r="K196" s="188">
        <f>ROUND(E196*J196,2)</f>
        <v>414.95</v>
      </c>
      <c r="L196" s="188">
        <v>21</v>
      </c>
      <c r="M196" s="188">
        <f>G196*(1+L196/100)</f>
        <v>0</v>
      </c>
      <c r="N196" s="188">
        <v>2.5249999999999999</v>
      </c>
      <c r="O196" s="188">
        <f>ROUND(E196*N196,2)</f>
        <v>1.39</v>
      </c>
      <c r="P196" s="188">
        <v>0</v>
      </c>
      <c r="Q196" s="188">
        <f>ROUND(E196*P196,2)</f>
        <v>0</v>
      </c>
      <c r="R196" s="189" t="s">
        <v>171</v>
      </c>
      <c r="S196" s="188" t="s">
        <v>137</v>
      </c>
      <c r="T196" s="166" t="s">
        <v>997</v>
      </c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 t="s">
        <v>138</v>
      </c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</row>
    <row r="197" spans="1:60" outlineLevel="1" x14ac:dyDescent="0.2">
      <c r="A197" s="167"/>
      <c r="B197" s="177"/>
      <c r="C197" s="199" t="s">
        <v>368</v>
      </c>
      <c r="D197" s="180"/>
      <c r="E197" s="184">
        <v>0.54888000000000003</v>
      </c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  <c r="R197" s="189"/>
      <c r="S197" s="188"/>
      <c r="T197" s="166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 t="s">
        <v>140</v>
      </c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</row>
    <row r="198" spans="1:60" outlineLevel="1" x14ac:dyDescent="0.2">
      <c r="A198" s="167">
        <v>42</v>
      </c>
      <c r="B198" s="177" t="s">
        <v>369</v>
      </c>
      <c r="C198" s="198" t="s">
        <v>370</v>
      </c>
      <c r="D198" s="179" t="s">
        <v>135</v>
      </c>
      <c r="E198" s="183">
        <v>0.54888000000000003</v>
      </c>
      <c r="F198" s="188"/>
      <c r="G198" s="188">
        <f>ROUND(E198*F198,2)</f>
        <v>0</v>
      </c>
      <c r="H198" s="188">
        <v>697</v>
      </c>
      <c r="I198" s="188">
        <f>ROUND(E198*H198,2)</f>
        <v>382.57</v>
      </c>
      <c r="J198" s="188">
        <v>580</v>
      </c>
      <c r="K198" s="188">
        <f>ROUND(E198*J198,2)</f>
        <v>318.35000000000002</v>
      </c>
      <c r="L198" s="188">
        <v>21</v>
      </c>
      <c r="M198" s="188">
        <f>G198*(1+L198/100)</f>
        <v>0</v>
      </c>
      <c r="N198" s="188">
        <v>1.837</v>
      </c>
      <c r="O198" s="188">
        <f>ROUND(E198*N198,2)</f>
        <v>1.01</v>
      </c>
      <c r="P198" s="188">
        <v>0</v>
      </c>
      <c r="Q198" s="188">
        <f>ROUND(E198*P198,2)</f>
        <v>0</v>
      </c>
      <c r="R198" s="189" t="s">
        <v>171</v>
      </c>
      <c r="S198" s="188" t="s">
        <v>137</v>
      </c>
      <c r="T198" s="166" t="s">
        <v>997</v>
      </c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 t="s">
        <v>138</v>
      </c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</row>
    <row r="199" spans="1:60" outlineLevel="1" x14ac:dyDescent="0.2">
      <c r="A199" s="167"/>
      <c r="B199" s="177"/>
      <c r="C199" s="199" t="s">
        <v>368</v>
      </c>
      <c r="D199" s="180"/>
      <c r="E199" s="184">
        <v>0.54888000000000003</v>
      </c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  <c r="R199" s="189"/>
      <c r="S199" s="188"/>
      <c r="T199" s="166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 t="s">
        <v>140</v>
      </c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</row>
    <row r="200" spans="1:60" outlineLevel="1" x14ac:dyDescent="0.2">
      <c r="A200" s="167">
        <v>43</v>
      </c>
      <c r="B200" s="177" t="s">
        <v>371</v>
      </c>
      <c r="C200" s="198" t="s">
        <v>372</v>
      </c>
      <c r="D200" s="179" t="s">
        <v>177</v>
      </c>
      <c r="E200" s="183">
        <v>33.195</v>
      </c>
      <c r="F200" s="188"/>
      <c r="G200" s="188">
        <f>ROUND(E200*F200,2)</f>
        <v>0</v>
      </c>
      <c r="H200" s="188">
        <v>0</v>
      </c>
      <c r="I200" s="188">
        <f>ROUND(E200*H200,2)</f>
        <v>0</v>
      </c>
      <c r="J200" s="188">
        <v>508</v>
      </c>
      <c r="K200" s="188">
        <f>ROUND(E200*J200,2)</f>
        <v>16863.060000000001</v>
      </c>
      <c r="L200" s="188">
        <v>21</v>
      </c>
      <c r="M200" s="188">
        <f>G200*(1+L200/100)</f>
        <v>0</v>
      </c>
      <c r="N200" s="188">
        <v>1.7850000000000001E-2</v>
      </c>
      <c r="O200" s="188">
        <f>ROUND(E200*N200,2)</f>
        <v>0.59</v>
      </c>
      <c r="P200" s="188">
        <v>0</v>
      </c>
      <c r="Q200" s="188">
        <f>ROUND(E200*P200,2)</f>
        <v>0</v>
      </c>
      <c r="R200" s="189" t="s">
        <v>171</v>
      </c>
      <c r="S200" s="188" t="s">
        <v>137</v>
      </c>
      <c r="T200" s="166" t="s">
        <v>997</v>
      </c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 t="s">
        <v>138</v>
      </c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</row>
    <row r="201" spans="1:60" outlineLevel="1" x14ac:dyDescent="0.2">
      <c r="A201" s="167"/>
      <c r="B201" s="177"/>
      <c r="C201" s="199" t="s">
        <v>373</v>
      </c>
      <c r="D201" s="180"/>
      <c r="E201" s="184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189"/>
      <c r="S201" s="188"/>
      <c r="T201" s="166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 t="s">
        <v>140</v>
      </c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</row>
    <row r="202" spans="1:60" outlineLevel="1" x14ac:dyDescent="0.2">
      <c r="A202" s="167"/>
      <c r="B202" s="177"/>
      <c r="C202" s="199" t="s">
        <v>374</v>
      </c>
      <c r="D202" s="180"/>
      <c r="E202" s="184">
        <v>20.97</v>
      </c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9"/>
      <c r="S202" s="188"/>
      <c r="T202" s="166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 t="s">
        <v>140</v>
      </c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</row>
    <row r="203" spans="1:60" outlineLevel="1" x14ac:dyDescent="0.2">
      <c r="A203" s="167"/>
      <c r="B203" s="177"/>
      <c r="C203" s="199" t="s">
        <v>375</v>
      </c>
      <c r="D203" s="180"/>
      <c r="E203" s="184">
        <v>9.57</v>
      </c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  <c r="R203" s="189"/>
      <c r="S203" s="188"/>
      <c r="T203" s="166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 t="s">
        <v>140</v>
      </c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</row>
    <row r="204" spans="1:60" outlineLevel="1" x14ac:dyDescent="0.2">
      <c r="A204" s="167"/>
      <c r="B204" s="177"/>
      <c r="C204" s="199" t="s">
        <v>376</v>
      </c>
      <c r="D204" s="180"/>
      <c r="E204" s="184">
        <v>2.6549999999999998</v>
      </c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9"/>
      <c r="S204" s="188"/>
      <c r="T204" s="166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 t="s">
        <v>140</v>
      </c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</row>
    <row r="205" spans="1:60" outlineLevel="1" x14ac:dyDescent="0.2">
      <c r="A205" s="167">
        <v>44</v>
      </c>
      <c r="B205" s="177" t="s">
        <v>377</v>
      </c>
      <c r="C205" s="198" t="s">
        <v>378</v>
      </c>
      <c r="D205" s="179" t="s">
        <v>177</v>
      </c>
      <c r="E205" s="183">
        <v>2.8025000000000002</v>
      </c>
      <c r="F205" s="188"/>
      <c r="G205" s="188">
        <f>ROUND(E205*F205,2)</f>
        <v>0</v>
      </c>
      <c r="H205" s="188">
        <v>0</v>
      </c>
      <c r="I205" s="188">
        <f>ROUND(E205*H205,2)</f>
        <v>0</v>
      </c>
      <c r="J205" s="188">
        <v>627</v>
      </c>
      <c r="K205" s="188">
        <f>ROUND(E205*J205,2)</f>
        <v>1757.17</v>
      </c>
      <c r="L205" s="188">
        <v>21</v>
      </c>
      <c r="M205" s="188">
        <f>G205*(1+L205/100)</f>
        <v>0</v>
      </c>
      <c r="N205" s="188">
        <v>7.5600000000000001E-2</v>
      </c>
      <c r="O205" s="188">
        <f>ROUND(E205*N205,2)</f>
        <v>0.21</v>
      </c>
      <c r="P205" s="188">
        <v>0</v>
      </c>
      <c r="Q205" s="188">
        <f>ROUND(E205*P205,2)</f>
        <v>0</v>
      </c>
      <c r="R205" s="189" t="s">
        <v>171</v>
      </c>
      <c r="S205" s="188" t="s">
        <v>137</v>
      </c>
      <c r="T205" s="166" t="s">
        <v>997</v>
      </c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 t="s">
        <v>138</v>
      </c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</row>
    <row r="206" spans="1:60" outlineLevel="1" x14ac:dyDescent="0.2">
      <c r="A206" s="167"/>
      <c r="B206" s="177"/>
      <c r="C206" s="199" t="s">
        <v>379</v>
      </c>
      <c r="D206" s="180"/>
      <c r="E206" s="184">
        <v>2.8025000000000002</v>
      </c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9"/>
      <c r="S206" s="188"/>
      <c r="T206" s="166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 t="s">
        <v>140</v>
      </c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</row>
    <row r="207" spans="1:60" outlineLevel="1" x14ac:dyDescent="0.2">
      <c r="A207" s="167">
        <v>45</v>
      </c>
      <c r="B207" s="177" t="s">
        <v>380</v>
      </c>
      <c r="C207" s="198" t="s">
        <v>381</v>
      </c>
      <c r="D207" s="179" t="s">
        <v>177</v>
      </c>
      <c r="E207" s="183">
        <v>2.8025000000000002</v>
      </c>
      <c r="F207" s="188"/>
      <c r="G207" s="188">
        <f>ROUND(E207*F207,2)</f>
        <v>0</v>
      </c>
      <c r="H207" s="188">
        <v>0</v>
      </c>
      <c r="I207" s="188">
        <f>ROUND(E207*H207,2)</f>
        <v>0</v>
      </c>
      <c r="J207" s="188">
        <v>75</v>
      </c>
      <c r="K207" s="188">
        <f>ROUND(E207*J207,2)</f>
        <v>210.19</v>
      </c>
      <c r="L207" s="188">
        <v>21</v>
      </c>
      <c r="M207" s="188">
        <f>G207*(1+L207/100)</f>
        <v>0</v>
      </c>
      <c r="N207" s="188">
        <v>1.2999999999999999E-4</v>
      </c>
      <c r="O207" s="188">
        <f>ROUND(E207*N207,2)</f>
        <v>0</v>
      </c>
      <c r="P207" s="188">
        <v>0</v>
      </c>
      <c r="Q207" s="188">
        <f>ROUND(E207*P207,2)</f>
        <v>0</v>
      </c>
      <c r="R207" s="189" t="s">
        <v>171</v>
      </c>
      <c r="S207" s="188" t="s">
        <v>137</v>
      </c>
      <c r="T207" s="166" t="s">
        <v>997</v>
      </c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 t="s">
        <v>138</v>
      </c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</row>
    <row r="208" spans="1:60" x14ac:dyDescent="0.2">
      <c r="A208" s="173" t="s">
        <v>131</v>
      </c>
      <c r="B208" s="178" t="s">
        <v>63</v>
      </c>
      <c r="C208" s="200" t="s">
        <v>64</v>
      </c>
      <c r="D208" s="181"/>
      <c r="E208" s="185"/>
      <c r="F208" s="190"/>
      <c r="G208" s="190">
        <f>SUM(G209:G217)</f>
        <v>0</v>
      </c>
      <c r="H208" s="190"/>
      <c r="I208" s="190">
        <f>SUM(I209:I217)</f>
        <v>3950</v>
      </c>
      <c r="J208" s="190"/>
      <c r="K208" s="190">
        <f>SUM(K209:K217)</f>
        <v>10512</v>
      </c>
      <c r="L208" s="190"/>
      <c r="M208" s="190">
        <f>SUM(M209:M217)</f>
        <v>0</v>
      </c>
      <c r="N208" s="190"/>
      <c r="O208" s="190">
        <f>SUM(O209:O217)</f>
        <v>0.28000000000000003</v>
      </c>
      <c r="P208" s="190"/>
      <c r="Q208" s="190">
        <f>SUM(Q209:Q217)</f>
        <v>0</v>
      </c>
      <c r="R208" s="191"/>
      <c r="S208" s="190"/>
      <c r="AE208" t="s">
        <v>132</v>
      </c>
    </row>
    <row r="209" spans="1:60" ht="22.5" outlineLevel="1" x14ac:dyDescent="0.2">
      <c r="A209" s="167">
        <v>46</v>
      </c>
      <c r="B209" s="177" t="s">
        <v>382</v>
      </c>
      <c r="C209" s="198" t="s">
        <v>383</v>
      </c>
      <c r="D209" s="179" t="s">
        <v>158</v>
      </c>
      <c r="E209" s="183">
        <v>2</v>
      </c>
      <c r="F209" s="188"/>
      <c r="G209" s="188">
        <f>ROUND(E209*F209,2)</f>
        <v>0</v>
      </c>
      <c r="H209" s="188">
        <v>0</v>
      </c>
      <c r="I209" s="188">
        <f>ROUND(E209*H209,2)</f>
        <v>0</v>
      </c>
      <c r="J209" s="188">
        <v>455</v>
      </c>
      <c r="K209" s="188">
        <f>ROUND(E209*J209,2)</f>
        <v>910</v>
      </c>
      <c r="L209" s="188">
        <v>21</v>
      </c>
      <c r="M209" s="188">
        <f>G209*(1+L209/100)</f>
        <v>0</v>
      </c>
      <c r="N209" s="188">
        <v>4.1279999999999997E-2</v>
      </c>
      <c r="O209" s="188">
        <f>ROUND(E209*N209,2)</f>
        <v>0.08</v>
      </c>
      <c r="P209" s="188">
        <v>0</v>
      </c>
      <c r="Q209" s="188">
        <f>ROUND(E209*P209,2)</f>
        <v>0</v>
      </c>
      <c r="R209" s="189" t="s">
        <v>171</v>
      </c>
      <c r="S209" s="188" t="s">
        <v>137</v>
      </c>
      <c r="T209" s="166" t="s">
        <v>997</v>
      </c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 t="s">
        <v>138</v>
      </c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</row>
    <row r="210" spans="1:60" outlineLevel="1" x14ac:dyDescent="0.2">
      <c r="A210" s="167">
        <v>47</v>
      </c>
      <c r="B210" s="177" t="s">
        <v>384</v>
      </c>
      <c r="C210" s="198" t="s">
        <v>385</v>
      </c>
      <c r="D210" s="179" t="s">
        <v>158</v>
      </c>
      <c r="E210" s="183">
        <v>4</v>
      </c>
      <c r="F210" s="188"/>
      <c r="G210" s="188">
        <f>ROUND(E210*F210,2)</f>
        <v>0</v>
      </c>
      <c r="H210" s="188">
        <v>0</v>
      </c>
      <c r="I210" s="188">
        <f>ROUND(E210*H210,2)</f>
        <v>0</v>
      </c>
      <c r="J210" s="188">
        <v>888</v>
      </c>
      <c r="K210" s="188">
        <f>ROUND(E210*J210,2)</f>
        <v>3552</v>
      </c>
      <c r="L210" s="188">
        <v>21</v>
      </c>
      <c r="M210" s="188">
        <f>G210*(1+L210/100)</f>
        <v>0</v>
      </c>
      <c r="N210" s="188">
        <v>1.8970000000000001E-2</v>
      </c>
      <c r="O210" s="188">
        <f>ROUND(E210*N210,2)</f>
        <v>0.08</v>
      </c>
      <c r="P210" s="188">
        <v>0</v>
      </c>
      <c r="Q210" s="188">
        <f>ROUND(E210*P210,2)</f>
        <v>0</v>
      </c>
      <c r="R210" s="189" t="s">
        <v>171</v>
      </c>
      <c r="S210" s="188" t="s">
        <v>137</v>
      </c>
      <c r="T210" s="166" t="s">
        <v>997</v>
      </c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 t="s">
        <v>138</v>
      </c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</row>
    <row r="211" spans="1:60" outlineLevel="1" x14ac:dyDescent="0.2">
      <c r="A211" s="167"/>
      <c r="B211" s="177"/>
      <c r="C211" s="199" t="s">
        <v>386</v>
      </c>
      <c r="D211" s="180"/>
      <c r="E211" s="184">
        <v>3</v>
      </c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  <c r="R211" s="189"/>
      <c r="S211" s="188"/>
      <c r="T211" s="166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 t="s">
        <v>140</v>
      </c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</row>
    <row r="212" spans="1:60" outlineLevel="1" x14ac:dyDescent="0.2">
      <c r="A212" s="167"/>
      <c r="B212" s="177"/>
      <c r="C212" s="199" t="s">
        <v>387</v>
      </c>
      <c r="D212" s="180"/>
      <c r="E212" s="184">
        <v>1</v>
      </c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9"/>
      <c r="S212" s="188"/>
      <c r="T212" s="166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 t="s">
        <v>140</v>
      </c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</row>
    <row r="213" spans="1:60" outlineLevel="1" x14ac:dyDescent="0.2">
      <c r="A213" s="167">
        <v>48</v>
      </c>
      <c r="B213" s="177" t="s">
        <v>388</v>
      </c>
      <c r="C213" s="198" t="s">
        <v>389</v>
      </c>
      <c r="D213" s="179" t="s">
        <v>158</v>
      </c>
      <c r="E213" s="183">
        <v>1</v>
      </c>
      <c r="F213" s="188"/>
      <c r="G213" s="188">
        <f>ROUND(E213*F213,2)</f>
        <v>0</v>
      </c>
      <c r="H213" s="188">
        <v>0</v>
      </c>
      <c r="I213" s="188">
        <f>ROUND(E213*H213,2)</f>
        <v>0</v>
      </c>
      <c r="J213" s="188">
        <v>1050</v>
      </c>
      <c r="K213" s="188">
        <f>ROUND(E213*J213,2)</f>
        <v>1050</v>
      </c>
      <c r="L213" s="188">
        <v>21</v>
      </c>
      <c r="M213" s="188">
        <f>G213*(1+L213/100)</f>
        <v>0</v>
      </c>
      <c r="N213" s="188">
        <v>3.7719999999999997E-2</v>
      </c>
      <c r="O213" s="188">
        <f>ROUND(E213*N213,2)</f>
        <v>0.04</v>
      </c>
      <c r="P213" s="188">
        <v>0</v>
      </c>
      <c r="Q213" s="188">
        <f>ROUND(E213*P213,2)</f>
        <v>0</v>
      </c>
      <c r="R213" s="189" t="s">
        <v>171</v>
      </c>
      <c r="S213" s="188" t="s">
        <v>137</v>
      </c>
      <c r="T213" s="166" t="s">
        <v>997</v>
      </c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 t="s">
        <v>138</v>
      </c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</row>
    <row r="214" spans="1:60" ht="22.5" outlineLevel="1" x14ac:dyDescent="0.2">
      <c r="A214" s="167">
        <v>49</v>
      </c>
      <c r="B214" s="177" t="s">
        <v>390</v>
      </c>
      <c r="C214" s="198" t="s">
        <v>391</v>
      </c>
      <c r="D214" s="179" t="s">
        <v>158</v>
      </c>
      <c r="E214" s="183">
        <v>1</v>
      </c>
      <c r="F214" s="188"/>
      <c r="G214" s="188">
        <f>ROUND(E214*F214,2)</f>
        <v>0</v>
      </c>
      <c r="H214" s="188">
        <v>0</v>
      </c>
      <c r="I214" s="188">
        <f>ROUND(E214*H214,2)</f>
        <v>0</v>
      </c>
      <c r="J214" s="188">
        <v>5000</v>
      </c>
      <c r="K214" s="188">
        <f>ROUND(E214*J214,2)</f>
        <v>5000</v>
      </c>
      <c r="L214" s="188">
        <v>21</v>
      </c>
      <c r="M214" s="188">
        <f>G214*(1+L214/100)</f>
        <v>0</v>
      </c>
      <c r="N214" s="188">
        <v>0</v>
      </c>
      <c r="O214" s="188">
        <f>ROUND(E214*N214,2)</f>
        <v>0</v>
      </c>
      <c r="P214" s="188">
        <v>0</v>
      </c>
      <c r="Q214" s="188">
        <f>ROUND(E214*P214,2)</f>
        <v>0</v>
      </c>
      <c r="R214" s="189"/>
      <c r="S214" s="188" t="s">
        <v>154</v>
      </c>
      <c r="T214" s="166" t="s">
        <v>998</v>
      </c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 t="s">
        <v>138</v>
      </c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</row>
    <row r="215" spans="1:60" ht="33.75" outlineLevel="1" x14ac:dyDescent="0.2">
      <c r="A215" s="167">
        <v>50</v>
      </c>
      <c r="B215" s="177" t="s">
        <v>392</v>
      </c>
      <c r="C215" s="198" t="s">
        <v>393</v>
      </c>
      <c r="D215" s="179" t="s">
        <v>158</v>
      </c>
      <c r="E215" s="183">
        <v>1</v>
      </c>
      <c r="F215" s="188"/>
      <c r="G215" s="188">
        <f>ROUND(E215*F215,2)</f>
        <v>0</v>
      </c>
      <c r="H215" s="188">
        <v>750</v>
      </c>
      <c r="I215" s="188">
        <f>ROUND(E215*H215,2)</f>
        <v>750</v>
      </c>
      <c r="J215" s="188">
        <v>0</v>
      </c>
      <c r="K215" s="188">
        <f>ROUND(E215*J215,2)</f>
        <v>0</v>
      </c>
      <c r="L215" s="188">
        <v>21</v>
      </c>
      <c r="M215" s="188">
        <f>G215*(1+L215/100)</f>
        <v>0</v>
      </c>
      <c r="N215" s="188">
        <v>1.1299999999999999E-2</v>
      </c>
      <c r="O215" s="188">
        <f>ROUND(E215*N215,2)</f>
        <v>0.01</v>
      </c>
      <c r="P215" s="188">
        <v>0</v>
      </c>
      <c r="Q215" s="188">
        <f>ROUND(E215*P215,2)</f>
        <v>0</v>
      </c>
      <c r="R215" s="189" t="s">
        <v>197</v>
      </c>
      <c r="S215" s="188" t="s">
        <v>137</v>
      </c>
      <c r="T215" s="166" t="s">
        <v>998</v>
      </c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 t="s">
        <v>198</v>
      </c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</row>
    <row r="216" spans="1:60" outlineLevel="1" x14ac:dyDescent="0.2">
      <c r="A216" s="167">
        <v>51</v>
      </c>
      <c r="B216" s="177" t="s">
        <v>394</v>
      </c>
      <c r="C216" s="198" t="s">
        <v>395</v>
      </c>
      <c r="D216" s="179" t="s">
        <v>158</v>
      </c>
      <c r="E216" s="183">
        <v>1</v>
      </c>
      <c r="F216" s="188"/>
      <c r="G216" s="188">
        <f>ROUND(E216*F216,2)</f>
        <v>0</v>
      </c>
      <c r="H216" s="188">
        <v>1400</v>
      </c>
      <c r="I216" s="188">
        <f>ROUND(E216*H216,2)</f>
        <v>1400</v>
      </c>
      <c r="J216" s="188">
        <v>0</v>
      </c>
      <c r="K216" s="188">
        <f>ROUND(E216*J216,2)</f>
        <v>0</v>
      </c>
      <c r="L216" s="188">
        <v>21</v>
      </c>
      <c r="M216" s="188">
        <f>G216*(1+L216/100)</f>
        <v>0</v>
      </c>
      <c r="N216" s="188">
        <v>1.507E-2</v>
      </c>
      <c r="O216" s="188">
        <f>ROUND(E216*N216,2)</f>
        <v>0.02</v>
      </c>
      <c r="P216" s="188">
        <v>0</v>
      </c>
      <c r="Q216" s="188">
        <f>ROUND(E216*P216,2)</f>
        <v>0</v>
      </c>
      <c r="R216" s="189" t="s">
        <v>197</v>
      </c>
      <c r="S216" s="188" t="s">
        <v>137</v>
      </c>
      <c r="T216" s="166" t="s">
        <v>998</v>
      </c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 t="s">
        <v>198</v>
      </c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</row>
    <row r="217" spans="1:60" ht="22.5" outlineLevel="1" x14ac:dyDescent="0.2">
      <c r="A217" s="167">
        <v>52</v>
      </c>
      <c r="B217" s="177" t="s">
        <v>396</v>
      </c>
      <c r="C217" s="198" t="s">
        <v>397</v>
      </c>
      <c r="D217" s="179" t="s">
        <v>158</v>
      </c>
      <c r="E217" s="183">
        <v>2</v>
      </c>
      <c r="F217" s="188"/>
      <c r="G217" s="188">
        <f>ROUND(E217*F217,2)</f>
        <v>0</v>
      </c>
      <c r="H217" s="188">
        <v>900</v>
      </c>
      <c r="I217" s="188">
        <f>ROUND(E217*H217,2)</f>
        <v>1800</v>
      </c>
      <c r="J217" s="188">
        <v>0</v>
      </c>
      <c r="K217" s="188">
        <f>ROUND(E217*J217,2)</f>
        <v>0</v>
      </c>
      <c r="L217" s="188">
        <v>21</v>
      </c>
      <c r="M217" s="188">
        <f>G217*(1+L217/100)</f>
        <v>0</v>
      </c>
      <c r="N217" s="188">
        <v>2.35E-2</v>
      </c>
      <c r="O217" s="188">
        <f>ROUND(E217*N217,2)</f>
        <v>0.05</v>
      </c>
      <c r="P217" s="188">
        <v>0</v>
      </c>
      <c r="Q217" s="188">
        <f>ROUND(E217*P217,2)</f>
        <v>0</v>
      </c>
      <c r="R217" s="189"/>
      <c r="S217" s="188" t="s">
        <v>154</v>
      </c>
      <c r="T217" s="166" t="s">
        <v>998</v>
      </c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 t="s">
        <v>198</v>
      </c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</row>
    <row r="218" spans="1:60" x14ac:dyDescent="0.2">
      <c r="A218" s="173" t="s">
        <v>131</v>
      </c>
      <c r="B218" s="178" t="s">
        <v>65</v>
      </c>
      <c r="C218" s="200" t="s">
        <v>66</v>
      </c>
      <c r="D218" s="181"/>
      <c r="E218" s="185"/>
      <c r="F218" s="190"/>
      <c r="G218" s="190">
        <f>SUM(G219:G235)</f>
        <v>0</v>
      </c>
      <c r="H218" s="190"/>
      <c r="I218" s="190">
        <f>SUM(I219:I235)</f>
        <v>0</v>
      </c>
      <c r="J218" s="190"/>
      <c r="K218" s="190">
        <f>SUM(K219:K235)</f>
        <v>23283.15</v>
      </c>
      <c r="L218" s="190"/>
      <c r="M218" s="190">
        <f>SUM(M219:M235)</f>
        <v>0</v>
      </c>
      <c r="N218" s="190"/>
      <c r="O218" s="190">
        <f>SUM(O219:O235)</f>
        <v>0.75</v>
      </c>
      <c r="P218" s="190"/>
      <c r="Q218" s="190">
        <f>SUM(Q219:Q235)</f>
        <v>0</v>
      </c>
      <c r="R218" s="191"/>
      <c r="S218" s="190"/>
      <c r="AE218" t="s">
        <v>132</v>
      </c>
    </row>
    <row r="219" spans="1:60" outlineLevel="1" x14ac:dyDescent="0.2">
      <c r="A219" s="167">
        <v>53</v>
      </c>
      <c r="B219" s="177" t="s">
        <v>398</v>
      </c>
      <c r="C219" s="198" t="s">
        <v>399</v>
      </c>
      <c r="D219" s="179" t="s">
        <v>177</v>
      </c>
      <c r="E219" s="183">
        <v>20</v>
      </c>
      <c r="F219" s="188"/>
      <c r="G219" s="188">
        <f>ROUND(E219*F219,2)</f>
        <v>0</v>
      </c>
      <c r="H219" s="188">
        <v>0</v>
      </c>
      <c r="I219" s="188">
        <f>ROUND(E219*H219,2)</f>
        <v>0</v>
      </c>
      <c r="J219" s="188">
        <v>73.099999999999994</v>
      </c>
      <c r="K219" s="188">
        <f>ROUND(E219*J219,2)</f>
        <v>1462</v>
      </c>
      <c r="L219" s="188">
        <v>21</v>
      </c>
      <c r="M219" s="188">
        <f>G219*(1+L219/100)</f>
        <v>0</v>
      </c>
      <c r="N219" s="188">
        <v>2.426E-2</v>
      </c>
      <c r="O219" s="188">
        <f>ROUND(E219*N219,2)</f>
        <v>0.49</v>
      </c>
      <c r="P219" s="188">
        <v>0</v>
      </c>
      <c r="Q219" s="188">
        <f>ROUND(E219*P219,2)</f>
        <v>0</v>
      </c>
      <c r="R219" s="189" t="s">
        <v>400</v>
      </c>
      <c r="S219" s="188" t="s">
        <v>137</v>
      </c>
      <c r="T219" s="166" t="s">
        <v>997</v>
      </c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 t="s">
        <v>138</v>
      </c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</row>
    <row r="220" spans="1:60" outlineLevel="1" x14ac:dyDescent="0.2">
      <c r="A220" s="167"/>
      <c r="B220" s="177"/>
      <c r="C220" s="199" t="s">
        <v>401</v>
      </c>
      <c r="D220" s="180"/>
      <c r="E220" s="184">
        <v>20</v>
      </c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  <c r="R220" s="189"/>
      <c r="S220" s="188"/>
      <c r="T220" s="166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 t="s">
        <v>140</v>
      </c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165"/>
      <c r="BD220" s="165"/>
      <c r="BE220" s="165"/>
      <c r="BF220" s="165"/>
      <c r="BG220" s="165"/>
      <c r="BH220" s="165"/>
    </row>
    <row r="221" spans="1:60" outlineLevel="1" x14ac:dyDescent="0.2">
      <c r="A221" s="167">
        <v>54</v>
      </c>
      <c r="B221" s="177" t="s">
        <v>402</v>
      </c>
      <c r="C221" s="198" t="s">
        <v>403</v>
      </c>
      <c r="D221" s="179" t="s">
        <v>177</v>
      </c>
      <c r="E221" s="183">
        <v>20</v>
      </c>
      <c r="F221" s="188"/>
      <c r="G221" s="188">
        <f>ROUND(E221*F221,2)</f>
        <v>0</v>
      </c>
      <c r="H221" s="188">
        <v>0</v>
      </c>
      <c r="I221" s="188">
        <f>ROUND(E221*H221,2)</f>
        <v>0</v>
      </c>
      <c r="J221" s="188">
        <v>34.700000000000003</v>
      </c>
      <c r="K221" s="188">
        <f>ROUND(E221*J221,2)</f>
        <v>694</v>
      </c>
      <c r="L221" s="188">
        <v>21</v>
      </c>
      <c r="M221" s="188">
        <f>G221*(1+L221/100)</f>
        <v>0</v>
      </c>
      <c r="N221" s="188">
        <v>1.09E-3</v>
      </c>
      <c r="O221" s="188">
        <f>ROUND(E221*N221,2)</f>
        <v>0.02</v>
      </c>
      <c r="P221" s="188">
        <v>0</v>
      </c>
      <c r="Q221" s="188">
        <f>ROUND(E221*P221,2)</f>
        <v>0</v>
      </c>
      <c r="R221" s="189" t="s">
        <v>400</v>
      </c>
      <c r="S221" s="188" t="s">
        <v>137</v>
      </c>
      <c r="T221" s="166" t="s">
        <v>997</v>
      </c>
      <c r="U221" s="165"/>
      <c r="V221" s="165"/>
      <c r="W221" s="165"/>
      <c r="X221" s="165"/>
      <c r="Y221" s="165"/>
      <c r="Z221" s="165"/>
      <c r="AA221" s="165"/>
      <c r="AB221" s="165"/>
      <c r="AC221" s="165"/>
      <c r="AD221" s="165"/>
      <c r="AE221" s="165" t="s">
        <v>138</v>
      </c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</row>
    <row r="222" spans="1:60" outlineLevel="1" x14ac:dyDescent="0.2">
      <c r="A222" s="167">
        <v>55</v>
      </c>
      <c r="B222" s="177" t="s">
        <v>404</v>
      </c>
      <c r="C222" s="198" t="s">
        <v>405</v>
      </c>
      <c r="D222" s="179" t="s">
        <v>177</v>
      </c>
      <c r="E222" s="183">
        <v>20</v>
      </c>
      <c r="F222" s="188"/>
      <c r="G222" s="188">
        <f>ROUND(E222*F222,2)</f>
        <v>0</v>
      </c>
      <c r="H222" s="188">
        <v>0</v>
      </c>
      <c r="I222" s="188">
        <f>ROUND(E222*H222,2)</f>
        <v>0</v>
      </c>
      <c r="J222" s="188">
        <v>65.3</v>
      </c>
      <c r="K222" s="188">
        <f>ROUND(E222*J222,2)</f>
        <v>1306</v>
      </c>
      <c r="L222" s="188">
        <v>21</v>
      </c>
      <c r="M222" s="188">
        <f>G222*(1+L222/100)</f>
        <v>0</v>
      </c>
      <c r="N222" s="188">
        <v>0</v>
      </c>
      <c r="O222" s="188">
        <f>ROUND(E222*N222,2)</f>
        <v>0</v>
      </c>
      <c r="P222" s="188">
        <v>0</v>
      </c>
      <c r="Q222" s="188">
        <f>ROUND(E222*P222,2)</f>
        <v>0</v>
      </c>
      <c r="R222" s="189" t="s">
        <v>400</v>
      </c>
      <c r="S222" s="188" t="s">
        <v>137</v>
      </c>
      <c r="T222" s="166" t="s">
        <v>997</v>
      </c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 t="s">
        <v>138</v>
      </c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</row>
    <row r="223" spans="1:60" outlineLevel="1" x14ac:dyDescent="0.2">
      <c r="A223" s="167">
        <v>56</v>
      </c>
      <c r="B223" s="177" t="s">
        <v>406</v>
      </c>
      <c r="C223" s="198" t="s">
        <v>407</v>
      </c>
      <c r="D223" s="179" t="s">
        <v>177</v>
      </c>
      <c r="E223" s="183">
        <v>178.37</v>
      </c>
      <c r="F223" s="188"/>
      <c r="G223" s="188">
        <f>ROUND(E223*F223,2)</f>
        <v>0</v>
      </c>
      <c r="H223" s="188">
        <v>0</v>
      </c>
      <c r="I223" s="188">
        <f>ROUND(E223*H223,2)</f>
        <v>0</v>
      </c>
      <c r="J223" s="188">
        <v>108.5</v>
      </c>
      <c r="K223" s="188">
        <f>ROUND(E223*J223,2)</f>
        <v>19353.150000000001</v>
      </c>
      <c r="L223" s="188">
        <v>21</v>
      </c>
      <c r="M223" s="188">
        <f>G223*(1+L223/100)</f>
        <v>0</v>
      </c>
      <c r="N223" s="188">
        <v>1.2099999999999999E-3</v>
      </c>
      <c r="O223" s="188">
        <f>ROUND(E223*N223,2)</f>
        <v>0.22</v>
      </c>
      <c r="P223" s="188">
        <v>0</v>
      </c>
      <c r="Q223" s="188">
        <f>ROUND(E223*P223,2)</f>
        <v>0</v>
      </c>
      <c r="R223" s="189" t="s">
        <v>400</v>
      </c>
      <c r="S223" s="188" t="s">
        <v>137</v>
      </c>
      <c r="T223" s="166" t="s">
        <v>997</v>
      </c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 t="s">
        <v>138</v>
      </c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</row>
    <row r="224" spans="1:60" outlineLevel="1" x14ac:dyDescent="0.2">
      <c r="A224" s="167"/>
      <c r="B224" s="177"/>
      <c r="C224" s="199" t="s">
        <v>408</v>
      </c>
      <c r="D224" s="180"/>
      <c r="E224" s="184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  <c r="R224" s="189"/>
      <c r="S224" s="188"/>
      <c r="T224" s="166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 t="s">
        <v>140</v>
      </c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</row>
    <row r="225" spans="1:60" outlineLevel="1" x14ac:dyDescent="0.2">
      <c r="A225" s="167"/>
      <c r="B225" s="177"/>
      <c r="C225" s="199" t="s">
        <v>246</v>
      </c>
      <c r="D225" s="180"/>
      <c r="E225" s="184">
        <v>22.53</v>
      </c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9"/>
      <c r="S225" s="188"/>
      <c r="T225" s="166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 t="s">
        <v>140</v>
      </c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</row>
    <row r="226" spans="1:60" outlineLevel="1" x14ac:dyDescent="0.2">
      <c r="A226" s="167"/>
      <c r="B226" s="177"/>
      <c r="C226" s="199" t="s">
        <v>247</v>
      </c>
      <c r="D226" s="180"/>
      <c r="E226" s="184">
        <v>62.94</v>
      </c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  <c r="R226" s="189"/>
      <c r="S226" s="188"/>
      <c r="T226" s="166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 t="s">
        <v>140</v>
      </c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</row>
    <row r="227" spans="1:60" ht="22.5" outlineLevel="1" x14ac:dyDescent="0.2">
      <c r="A227" s="167"/>
      <c r="B227" s="177"/>
      <c r="C227" s="199" t="s">
        <v>248</v>
      </c>
      <c r="D227" s="180"/>
      <c r="E227" s="184">
        <v>81.900000000000006</v>
      </c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189"/>
      <c r="S227" s="188"/>
      <c r="T227" s="166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 t="s">
        <v>140</v>
      </c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</row>
    <row r="228" spans="1:60" outlineLevel="1" x14ac:dyDescent="0.2">
      <c r="A228" s="167"/>
      <c r="B228" s="177"/>
      <c r="C228" s="199" t="s">
        <v>409</v>
      </c>
      <c r="D228" s="180"/>
      <c r="E228" s="184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9"/>
      <c r="S228" s="188"/>
      <c r="T228" s="166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 t="s">
        <v>140</v>
      </c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</row>
    <row r="229" spans="1:60" outlineLevel="1" x14ac:dyDescent="0.2">
      <c r="A229" s="167"/>
      <c r="B229" s="177"/>
      <c r="C229" s="199" t="s">
        <v>410</v>
      </c>
      <c r="D229" s="180"/>
      <c r="E229" s="184">
        <v>4</v>
      </c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189"/>
      <c r="S229" s="188"/>
      <c r="T229" s="166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 t="s">
        <v>140</v>
      </c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</row>
    <row r="230" spans="1:60" outlineLevel="1" x14ac:dyDescent="0.2">
      <c r="A230" s="167"/>
      <c r="B230" s="177"/>
      <c r="C230" s="199" t="s">
        <v>411</v>
      </c>
      <c r="D230" s="180"/>
      <c r="E230" s="184">
        <v>3</v>
      </c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189"/>
      <c r="S230" s="188"/>
      <c r="T230" s="166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 t="s">
        <v>140</v>
      </c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</row>
    <row r="231" spans="1:60" outlineLevel="1" x14ac:dyDescent="0.2">
      <c r="A231" s="167"/>
      <c r="B231" s="177"/>
      <c r="C231" s="199" t="s">
        <v>412</v>
      </c>
      <c r="D231" s="180"/>
      <c r="E231" s="184">
        <v>1</v>
      </c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189"/>
      <c r="S231" s="188"/>
      <c r="T231" s="166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 t="s">
        <v>140</v>
      </c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</row>
    <row r="232" spans="1:60" outlineLevel="1" x14ac:dyDescent="0.2">
      <c r="A232" s="167"/>
      <c r="B232" s="177"/>
      <c r="C232" s="199" t="s">
        <v>413</v>
      </c>
      <c r="D232" s="180"/>
      <c r="E232" s="184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  <c r="R232" s="189"/>
      <c r="S232" s="188"/>
      <c r="T232" s="166"/>
      <c r="U232" s="16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 t="s">
        <v>140</v>
      </c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</row>
    <row r="233" spans="1:60" outlineLevel="1" x14ac:dyDescent="0.2">
      <c r="A233" s="167"/>
      <c r="B233" s="177"/>
      <c r="C233" s="199" t="s">
        <v>414</v>
      </c>
      <c r="D233" s="180"/>
      <c r="E233" s="184">
        <v>3</v>
      </c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  <c r="R233" s="189"/>
      <c r="S233" s="188"/>
      <c r="T233" s="166"/>
      <c r="U233" s="165"/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 t="s">
        <v>140</v>
      </c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</row>
    <row r="234" spans="1:60" outlineLevel="1" x14ac:dyDescent="0.2">
      <c r="A234" s="167">
        <v>57</v>
      </c>
      <c r="B234" s="177" t="s">
        <v>415</v>
      </c>
      <c r="C234" s="198" t="s">
        <v>416</v>
      </c>
      <c r="D234" s="179" t="s">
        <v>177</v>
      </c>
      <c r="E234" s="183">
        <v>2.6</v>
      </c>
      <c r="F234" s="188"/>
      <c r="G234" s="188">
        <f>ROUND(E234*F234,2)</f>
        <v>0</v>
      </c>
      <c r="H234" s="188">
        <v>0</v>
      </c>
      <c r="I234" s="188">
        <f>ROUND(E234*H234,2)</f>
        <v>0</v>
      </c>
      <c r="J234" s="188">
        <v>180</v>
      </c>
      <c r="K234" s="188">
        <f>ROUND(E234*J234,2)</f>
        <v>468</v>
      </c>
      <c r="L234" s="188">
        <v>21</v>
      </c>
      <c r="M234" s="188">
        <f>G234*(1+L234/100)</f>
        <v>0</v>
      </c>
      <c r="N234" s="188">
        <v>5.9199999999999999E-3</v>
      </c>
      <c r="O234" s="188">
        <f>ROUND(E234*N234,2)</f>
        <v>0.02</v>
      </c>
      <c r="P234" s="188">
        <v>0</v>
      </c>
      <c r="Q234" s="188">
        <f>ROUND(E234*P234,2)</f>
        <v>0</v>
      </c>
      <c r="R234" s="189" t="s">
        <v>400</v>
      </c>
      <c r="S234" s="188" t="s">
        <v>137</v>
      </c>
      <c r="T234" s="166" t="s">
        <v>997</v>
      </c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 t="s">
        <v>138</v>
      </c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</row>
    <row r="235" spans="1:60" outlineLevel="1" x14ac:dyDescent="0.2">
      <c r="A235" s="167"/>
      <c r="B235" s="177"/>
      <c r="C235" s="199" t="s">
        <v>417</v>
      </c>
      <c r="D235" s="180"/>
      <c r="E235" s="184">
        <v>2.6</v>
      </c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  <c r="R235" s="189"/>
      <c r="S235" s="188"/>
      <c r="T235" s="166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 t="s">
        <v>140</v>
      </c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</row>
    <row r="236" spans="1:60" ht="25.5" x14ac:dyDescent="0.2">
      <c r="A236" s="173" t="s">
        <v>131</v>
      </c>
      <c r="B236" s="178" t="s">
        <v>67</v>
      </c>
      <c r="C236" s="200" t="s">
        <v>68</v>
      </c>
      <c r="D236" s="181"/>
      <c r="E236" s="185"/>
      <c r="F236" s="190"/>
      <c r="G236" s="190">
        <f>SUM(G237:G250)</f>
        <v>0</v>
      </c>
      <c r="H236" s="190"/>
      <c r="I236" s="190">
        <f>SUM(I237:I250)</f>
        <v>12060</v>
      </c>
      <c r="J236" s="190"/>
      <c r="K236" s="190">
        <f>SUM(K237:K250)</f>
        <v>35125</v>
      </c>
      <c r="L236" s="190"/>
      <c r="M236" s="190">
        <f>SUM(M237:M250)</f>
        <v>0</v>
      </c>
      <c r="N236" s="190"/>
      <c r="O236" s="190">
        <f>SUM(O237:O250)</f>
        <v>0.44000000000000006</v>
      </c>
      <c r="P236" s="190"/>
      <c r="Q236" s="190">
        <f>SUM(Q237:Q250)</f>
        <v>0</v>
      </c>
      <c r="R236" s="191"/>
      <c r="S236" s="190"/>
      <c r="AE236" t="s">
        <v>132</v>
      </c>
    </row>
    <row r="237" spans="1:60" outlineLevel="1" x14ac:dyDescent="0.2">
      <c r="A237" s="167">
        <v>58</v>
      </c>
      <c r="B237" s="177" t="s">
        <v>418</v>
      </c>
      <c r="C237" s="198" t="s">
        <v>419</v>
      </c>
      <c r="D237" s="179" t="s">
        <v>211</v>
      </c>
      <c r="E237" s="183">
        <v>2.5</v>
      </c>
      <c r="F237" s="188"/>
      <c r="G237" s="188">
        <f>ROUND(E237*F237,2)</f>
        <v>0</v>
      </c>
      <c r="H237" s="188">
        <v>96</v>
      </c>
      <c r="I237" s="188">
        <f>ROUND(E237*H237,2)</f>
        <v>240</v>
      </c>
      <c r="J237" s="188">
        <v>46</v>
      </c>
      <c r="K237" s="188">
        <f>ROUND(E237*J237,2)</f>
        <v>115</v>
      </c>
      <c r="L237" s="188">
        <v>21</v>
      </c>
      <c r="M237" s="188">
        <f>G237*(1+L237/100)</f>
        <v>0</v>
      </c>
      <c r="N237" s="188">
        <v>0</v>
      </c>
      <c r="O237" s="188">
        <f>ROUND(E237*N237,2)</f>
        <v>0</v>
      </c>
      <c r="P237" s="188">
        <v>0</v>
      </c>
      <c r="Q237" s="188">
        <f>ROUND(E237*P237,2)</f>
        <v>0</v>
      </c>
      <c r="R237" s="189" t="s">
        <v>420</v>
      </c>
      <c r="S237" s="188" t="s">
        <v>137</v>
      </c>
      <c r="T237" s="166" t="s">
        <v>997</v>
      </c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 t="s">
        <v>138</v>
      </c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</row>
    <row r="238" spans="1:60" outlineLevel="1" x14ac:dyDescent="0.2">
      <c r="A238" s="167"/>
      <c r="B238" s="177"/>
      <c r="C238" s="199" t="s">
        <v>234</v>
      </c>
      <c r="D238" s="180"/>
      <c r="E238" s="184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  <c r="R238" s="189"/>
      <c r="S238" s="188"/>
      <c r="T238" s="166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 t="s">
        <v>140</v>
      </c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</row>
    <row r="239" spans="1:60" outlineLevel="1" x14ac:dyDescent="0.2">
      <c r="A239" s="167"/>
      <c r="B239" s="177"/>
      <c r="C239" s="199" t="s">
        <v>421</v>
      </c>
      <c r="D239" s="180"/>
      <c r="E239" s="184">
        <v>2</v>
      </c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  <c r="R239" s="189"/>
      <c r="S239" s="188"/>
      <c r="T239" s="166"/>
      <c r="U239" s="165"/>
      <c r="V239" s="165"/>
      <c r="W239" s="165"/>
      <c r="X239" s="165"/>
      <c r="Y239" s="165"/>
      <c r="Z239" s="165"/>
      <c r="AA239" s="165"/>
      <c r="AB239" s="165"/>
      <c r="AC239" s="165"/>
      <c r="AD239" s="165"/>
      <c r="AE239" s="165" t="s">
        <v>140</v>
      </c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</row>
    <row r="240" spans="1:60" outlineLevel="1" x14ac:dyDescent="0.2">
      <c r="A240" s="167"/>
      <c r="B240" s="177"/>
      <c r="C240" s="199" t="s">
        <v>422</v>
      </c>
      <c r="D240" s="180"/>
      <c r="E240" s="184">
        <v>0.5</v>
      </c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  <c r="R240" s="189"/>
      <c r="S240" s="188"/>
      <c r="T240" s="166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 t="s">
        <v>140</v>
      </c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</row>
    <row r="241" spans="1:60" outlineLevel="1" x14ac:dyDescent="0.2">
      <c r="A241" s="167">
        <v>59</v>
      </c>
      <c r="B241" s="177" t="s">
        <v>423</v>
      </c>
      <c r="C241" s="198" t="s">
        <v>424</v>
      </c>
      <c r="D241" s="179" t="s">
        <v>177</v>
      </c>
      <c r="E241" s="183">
        <v>210</v>
      </c>
      <c r="F241" s="188"/>
      <c r="G241" s="188">
        <f>ROUND(E241*F241,2)</f>
        <v>0</v>
      </c>
      <c r="H241" s="188">
        <v>0</v>
      </c>
      <c r="I241" s="188">
        <f>ROUND(E241*H241,2)</f>
        <v>0</v>
      </c>
      <c r="J241" s="188">
        <v>118.5</v>
      </c>
      <c r="K241" s="188">
        <f>ROUND(E241*J241,2)</f>
        <v>24885</v>
      </c>
      <c r="L241" s="188">
        <v>21</v>
      </c>
      <c r="M241" s="188">
        <f>G241*(1+L241/100)</f>
        <v>0</v>
      </c>
      <c r="N241" s="188">
        <v>4.0000000000000003E-5</v>
      </c>
      <c r="O241" s="188">
        <f>ROUND(E241*N241,2)</f>
        <v>0.01</v>
      </c>
      <c r="P241" s="188">
        <v>0</v>
      </c>
      <c r="Q241" s="188">
        <f>ROUND(E241*P241,2)</f>
        <v>0</v>
      </c>
      <c r="R241" s="189" t="s">
        <v>171</v>
      </c>
      <c r="S241" s="188" t="s">
        <v>137</v>
      </c>
      <c r="T241" s="166" t="s">
        <v>997</v>
      </c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 t="s">
        <v>138</v>
      </c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</row>
    <row r="242" spans="1:60" outlineLevel="1" x14ac:dyDescent="0.2">
      <c r="A242" s="167"/>
      <c r="B242" s="177"/>
      <c r="C242" s="199" t="s">
        <v>425</v>
      </c>
      <c r="D242" s="180"/>
      <c r="E242" s="184">
        <v>210</v>
      </c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189"/>
      <c r="S242" s="188"/>
      <c r="T242" s="166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 t="s">
        <v>140</v>
      </c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</row>
    <row r="243" spans="1:60" outlineLevel="1" x14ac:dyDescent="0.2">
      <c r="A243" s="167">
        <v>60</v>
      </c>
      <c r="B243" s="177" t="s">
        <v>426</v>
      </c>
      <c r="C243" s="198" t="s">
        <v>427</v>
      </c>
      <c r="D243" s="179" t="s">
        <v>211</v>
      </c>
      <c r="E243" s="183">
        <v>14</v>
      </c>
      <c r="F243" s="188"/>
      <c r="G243" s="188">
        <f>ROUND(E243*F243,2)</f>
        <v>0</v>
      </c>
      <c r="H243" s="188">
        <v>312</v>
      </c>
      <c r="I243" s="188">
        <f>ROUND(E243*H243,2)</f>
        <v>4368</v>
      </c>
      <c r="J243" s="188">
        <v>704</v>
      </c>
      <c r="K243" s="188">
        <f>ROUND(E243*J243,2)</f>
        <v>9856</v>
      </c>
      <c r="L243" s="188">
        <v>21</v>
      </c>
      <c r="M243" s="188">
        <f>G243*(1+L243/100)</f>
        <v>0</v>
      </c>
      <c r="N243" s="188">
        <v>2.777E-2</v>
      </c>
      <c r="O243" s="188">
        <f>ROUND(E243*N243,2)</f>
        <v>0.39</v>
      </c>
      <c r="P243" s="188">
        <v>0</v>
      </c>
      <c r="Q243" s="188">
        <f>ROUND(E243*P243,2)</f>
        <v>0</v>
      </c>
      <c r="R243" s="189" t="s">
        <v>159</v>
      </c>
      <c r="S243" s="188" t="s">
        <v>137</v>
      </c>
      <c r="T243" s="166" t="s">
        <v>997</v>
      </c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 t="s">
        <v>138</v>
      </c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</row>
    <row r="244" spans="1:60" outlineLevel="1" x14ac:dyDescent="0.2">
      <c r="A244" s="167">
        <v>61</v>
      </c>
      <c r="B244" s="177" t="s">
        <v>428</v>
      </c>
      <c r="C244" s="198" t="s">
        <v>429</v>
      </c>
      <c r="D244" s="179" t="s">
        <v>158</v>
      </c>
      <c r="E244" s="183">
        <v>1</v>
      </c>
      <c r="F244" s="188"/>
      <c r="G244" s="188">
        <f>ROUND(E244*F244,2)</f>
        <v>0</v>
      </c>
      <c r="H244" s="188">
        <v>28</v>
      </c>
      <c r="I244" s="188">
        <f>ROUND(E244*H244,2)</f>
        <v>28</v>
      </c>
      <c r="J244" s="188">
        <v>148</v>
      </c>
      <c r="K244" s="188">
        <f>ROUND(E244*J244,2)</f>
        <v>148</v>
      </c>
      <c r="L244" s="188">
        <v>21</v>
      </c>
      <c r="M244" s="188">
        <f>G244*(1+L244/100)</f>
        <v>0</v>
      </c>
      <c r="N244" s="188">
        <v>1.6379999999999999E-2</v>
      </c>
      <c r="O244" s="188">
        <f>ROUND(E244*N244,2)</f>
        <v>0.02</v>
      </c>
      <c r="P244" s="188">
        <v>0</v>
      </c>
      <c r="Q244" s="188">
        <f>ROUND(E244*P244,2)</f>
        <v>0</v>
      </c>
      <c r="R244" s="189" t="s">
        <v>171</v>
      </c>
      <c r="S244" s="188" t="s">
        <v>137</v>
      </c>
      <c r="T244" s="166" t="s">
        <v>997</v>
      </c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 t="s">
        <v>138</v>
      </c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</row>
    <row r="245" spans="1:60" outlineLevel="1" x14ac:dyDescent="0.2">
      <c r="A245" s="167"/>
      <c r="B245" s="177"/>
      <c r="C245" s="199" t="s">
        <v>430</v>
      </c>
      <c r="D245" s="180"/>
      <c r="E245" s="184">
        <v>1</v>
      </c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  <c r="R245" s="189"/>
      <c r="S245" s="188"/>
      <c r="T245" s="166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 t="s">
        <v>140</v>
      </c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</row>
    <row r="246" spans="1:60" outlineLevel="1" x14ac:dyDescent="0.2">
      <c r="A246" s="167">
        <v>62</v>
      </c>
      <c r="B246" s="177" t="s">
        <v>431</v>
      </c>
      <c r="C246" s="198" t="s">
        <v>432</v>
      </c>
      <c r="D246" s="179" t="s">
        <v>158</v>
      </c>
      <c r="E246" s="183">
        <v>1</v>
      </c>
      <c r="F246" s="188"/>
      <c r="G246" s="188">
        <f>ROUND(E246*F246,2)</f>
        <v>0</v>
      </c>
      <c r="H246" s="188">
        <v>24</v>
      </c>
      <c r="I246" s="188">
        <f>ROUND(E246*H246,2)</f>
        <v>24</v>
      </c>
      <c r="J246" s="188">
        <v>121</v>
      </c>
      <c r="K246" s="188">
        <f>ROUND(E246*J246,2)</f>
        <v>121</v>
      </c>
      <c r="L246" s="188">
        <v>21</v>
      </c>
      <c r="M246" s="188">
        <f>G246*(1+L246/100)</f>
        <v>0</v>
      </c>
      <c r="N246" s="188">
        <v>1.2200000000000001E-2</v>
      </c>
      <c r="O246" s="188">
        <f>ROUND(E246*N246,2)</f>
        <v>0.01</v>
      </c>
      <c r="P246" s="188">
        <v>0</v>
      </c>
      <c r="Q246" s="188">
        <f>ROUND(E246*P246,2)</f>
        <v>0</v>
      </c>
      <c r="R246" s="189" t="s">
        <v>159</v>
      </c>
      <c r="S246" s="188" t="s">
        <v>137</v>
      </c>
      <c r="T246" s="166" t="s">
        <v>997</v>
      </c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 t="s">
        <v>138</v>
      </c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</row>
    <row r="247" spans="1:60" outlineLevel="1" x14ac:dyDescent="0.2">
      <c r="A247" s="167"/>
      <c r="B247" s="177"/>
      <c r="C247" s="199" t="s">
        <v>430</v>
      </c>
      <c r="D247" s="180"/>
      <c r="E247" s="184">
        <v>1</v>
      </c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  <c r="R247" s="189"/>
      <c r="S247" s="188"/>
      <c r="T247" s="166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 t="s">
        <v>140</v>
      </c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  <c r="AZ247" s="165"/>
      <c r="BA247" s="165"/>
      <c r="BB247" s="165"/>
      <c r="BC247" s="165"/>
      <c r="BD247" s="165"/>
      <c r="BE247" s="165"/>
      <c r="BF247" s="165"/>
      <c r="BG247" s="165"/>
      <c r="BH247" s="165"/>
    </row>
    <row r="248" spans="1:60" outlineLevel="1" x14ac:dyDescent="0.2">
      <c r="A248" s="167">
        <v>63</v>
      </c>
      <c r="B248" s="177" t="s">
        <v>433</v>
      </c>
      <c r="C248" s="198" t="s">
        <v>434</v>
      </c>
      <c r="D248" s="179" t="s">
        <v>158</v>
      </c>
      <c r="E248" s="183">
        <v>1</v>
      </c>
      <c r="F248" s="188"/>
      <c r="G248" s="188">
        <f>ROUND(E248*F248,2)</f>
        <v>0</v>
      </c>
      <c r="H248" s="188">
        <v>110</v>
      </c>
      <c r="I248" s="188">
        <f>ROUND(E248*H248,2)</f>
        <v>110</v>
      </c>
      <c r="J248" s="188">
        <v>0</v>
      </c>
      <c r="K248" s="188">
        <f>ROUND(E248*J248,2)</f>
        <v>0</v>
      </c>
      <c r="L248" s="188">
        <v>21</v>
      </c>
      <c r="M248" s="188">
        <f>G248*(1+L248/100)</f>
        <v>0</v>
      </c>
      <c r="N248" s="188">
        <v>2.1000000000000001E-4</v>
      </c>
      <c r="O248" s="188">
        <f>ROUND(E248*N248,2)</f>
        <v>0</v>
      </c>
      <c r="P248" s="188">
        <v>0</v>
      </c>
      <c r="Q248" s="188">
        <f>ROUND(E248*P248,2)</f>
        <v>0</v>
      </c>
      <c r="R248" s="189" t="s">
        <v>197</v>
      </c>
      <c r="S248" s="188" t="s">
        <v>137</v>
      </c>
      <c r="T248" s="166" t="s">
        <v>998</v>
      </c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 t="s">
        <v>198</v>
      </c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</row>
    <row r="249" spans="1:60" outlineLevel="1" x14ac:dyDescent="0.2">
      <c r="A249" s="167">
        <v>64</v>
      </c>
      <c r="B249" s="177" t="s">
        <v>435</v>
      </c>
      <c r="C249" s="198" t="s">
        <v>436</v>
      </c>
      <c r="D249" s="179" t="s">
        <v>211</v>
      </c>
      <c r="E249" s="183">
        <v>14</v>
      </c>
      <c r="F249" s="188"/>
      <c r="G249" s="188">
        <f>ROUND(E249*F249,2)</f>
        <v>0</v>
      </c>
      <c r="H249" s="188">
        <v>500</v>
      </c>
      <c r="I249" s="188">
        <f>ROUND(E249*H249,2)</f>
        <v>7000</v>
      </c>
      <c r="J249" s="188">
        <v>0</v>
      </c>
      <c r="K249" s="188">
        <f>ROUND(E249*J249,2)</f>
        <v>0</v>
      </c>
      <c r="L249" s="188">
        <v>21</v>
      </c>
      <c r="M249" s="188">
        <f>G249*(1+L249/100)</f>
        <v>0</v>
      </c>
      <c r="N249" s="188">
        <v>1E-3</v>
      </c>
      <c r="O249" s="188">
        <f>ROUND(E249*N249,2)</f>
        <v>0.01</v>
      </c>
      <c r="P249" s="188">
        <v>0</v>
      </c>
      <c r="Q249" s="188">
        <f>ROUND(E249*P249,2)</f>
        <v>0</v>
      </c>
      <c r="R249" s="189"/>
      <c r="S249" s="188" t="s">
        <v>154</v>
      </c>
      <c r="T249" s="166" t="s">
        <v>998</v>
      </c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 t="s">
        <v>198</v>
      </c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  <c r="AZ249" s="165"/>
      <c r="BA249" s="165"/>
      <c r="BB249" s="165"/>
      <c r="BC249" s="165"/>
      <c r="BD249" s="165"/>
      <c r="BE249" s="165"/>
      <c r="BF249" s="165"/>
      <c r="BG249" s="165"/>
      <c r="BH249" s="165"/>
    </row>
    <row r="250" spans="1:60" outlineLevel="1" x14ac:dyDescent="0.2">
      <c r="A250" s="167">
        <v>65</v>
      </c>
      <c r="B250" s="177" t="s">
        <v>437</v>
      </c>
      <c r="C250" s="198" t="s">
        <v>438</v>
      </c>
      <c r="D250" s="179" t="s">
        <v>158</v>
      </c>
      <c r="E250" s="183">
        <v>1</v>
      </c>
      <c r="F250" s="188"/>
      <c r="G250" s="188">
        <f>ROUND(E250*F250,2)</f>
        <v>0</v>
      </c>
      <c r="H250" s="188">
        <v>290</v>
      </c>
      <c r="I250" s="188">
        <f>ROUND(E250*H250,2)</f>
        <v>290</v>
      </c>
      <c r="J250" s="188">
        <v>0</v>
      </c>
      <c r="K250" s="188">
        <f>ROUND(E250*J250,2)</f>
        <v>0</v>
      </c>
      <c r="L250" s="188">
        <v>21</v>
      </c>
      <c r="M250" s="188">
        <f>G250*(1+L250/100)</f>
        <v>0</v>
      </c>
      <c r="N250" s="188">
        <v>1E-3</v>
      </c>
      <c r="O250" s="188">
        <f>ROUND(E250*N250,2)</f>
        <v>0</v>
      </c>
      <c r="P250" s="188">
        <v>0</v>
      </c>
      <c r="Q250" s="188">
        <f>ROUND(E250*P250,2)</f>
        <v>0</v>
      </c>
      <c r="R250" s="189"/>
      <c r="S250" s="188" t="s">
        <v>154</v>
      </c>
      <c r="T250" s="166" t="s">
        <v>998</v>
      </c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 t="s">
        <v>198</v>
      </c>
      <c r="AF250" s="165"/>
      <c r="AG250" s="165"/>
      <c r="AH250" s="165"/>
      <c r="AI250" s="165"/>
      <c r="AJ250" s="165"/>
      <c r="AK250" s="165"/>
      <c r="AL250" s="165"/>
      <c r="AM250" s="165"/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  <c r="AZ250" s="165"/>
      <c r="BA250" s="165"/>
      <c r="BB250" s="165"/>
      <c r="BC250" s="165"/>
      <c r="BD250" s="165"/>
      <c r="BE250" s="165"/>
      <c r="BF250" s="165"/>
      <c r="BG250" s="165"/>
      <c r="BH250" s="165"/>
    </row>
    <row r="251" spans="1:60" x14ac:dyDescent="0.2">
      <c r="A251" s="173" t="s">
        <v>131</v>
      </c>
      <c r="B251" s="178" t="s">
        <v>69</v>
      </c>
      <c r="C251" s="200" t="s">
        <v>70</v>
      </c>
      <c r="D251" s="181"/>
      <c r="E251" s="185"/>
      <c r="F251" s="190"/>
      <c r="G251" s="190">
        <f>SUM(G252:G363)</f>
        <v>0</v>
      </c>
      <c r="H251" s="190"/>
      <c r="I251" s="190">
        <f>SUM(I252:I363)</f>
        <v>2128.15</v>
      </c>
      <c r="J251" s="190"/>
      <c r="K251" s="190">
        <f>SUM(K252:K363)</f>
        <v>77335.990000000005</v>
      </c>
      <c r="L251" s="190"/>
      <c r="M251" s="190">
        <f>SUM(M252:M363)</f>
        <v>0</v>
      </c>
      <c r="N251" s="190"/>
      <c r="O251" s="190">
        <f>SUM(O252:O363)</f>
        <v>1.6400000000000001</v>
      </c>
      <c r="P251" s="190"/>
      <c r="Q251" s="190">
        <f>SUM(Q252:Q363)</f>
        <v>40.6</v>
      </c>
      <c r="R251" s="191"/>
      <c r="S251" s="190"/>
      <c r="AE251" t="s">
        <v>132</v>
      </c>
    </row>
    <row r="252" spans="1:60" outlineLevel="1" x14ac:dyDescent="0.2">
      <c r="A252" s="167">
        <v>66</v>
      </c>
      <c r="B252" s="177" t="s">
        <v>439</v>
      </c>
      <c r="C252" s="198" t="s">
        <v>440</v>
      </c>
      <c r="D252" s="179" t="s">
        <v>177</v>
      </c>
      <c r="E252" s="183">
        <v>8.7050000000000001</v>
      </c>
      <c r="F252" s="188"/>
      <c r="G252" s="188">
        <f>ROUND(E252*F252,2)</f>
        <v>0</v>
      </c>
      <c r="H252" s="188">
        <v>23</v>
      </c>
      <c r="I252" s="188">
        <f>ROUND(E252*H252,2)</f>
        <v>200.22</v>
      </c>
      <c r="J252" s="188">
        <v>97</v>
      </c>
      <c r="K252" s="188">
        <f>ROUND(E252*J252,2)</f>
        <v>844.39</v>
      </c>
      <c r="L252" s="188">
        <v>21</v>
      </c>
      <c r="M252" s="188">
        <f>G252*(1+L252/100)</f>
        <v>0</v>
      </c>
      <c r="N252" s="188">
        <v>0.184</v>
      </c>
      <c r="O252" s="188">
        <f>ROUND(E252*N252,2)</f>
        <v>1.6</v>
      </c>
      <c r="P252" s="188">
        <v>0</v>
      </c>
      <c r="Q252" s="188">
        <f>ROUND(E252*P252,2)</f>
        <v>0</v>
      </c>
      <c r="R252" s="189" t="s">
        <v>441</v>
      </c>
      <c r="S252" s="188" t="s">
        <v>137</v>
      </c>
      <c r="T252" s="166" t="s">
        <v>997</v>
      </c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 t="s">
        <v>138</v>
      </c>
      <c r="AF252" s="165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  <c r="AZ252" s="165"/>
      <c r="BA252" s="165"/>
      <c r="BB252" s="165"/>
      <c r="BC252" s="165"/>
      <c r="BD252" s="165"/>
      <c r="BE252" s="165"/>
      <c r="BF252" s="165"/>
      <c r="BG252" s="165"/>
      <c r="BH252" s="165"/>
    </row>
    <row r="253" spans="1:60" outlineLevel="1" x14ac:dyDescent="0.2">
      <c r="A253" s="167"/>
      <c r="B253" s="177"/>
      <c r="C253" s="199" t="s">
        <v>442</v>
      </c>
      <c r="D253" s="180"/>
      <c r="E253" s="184">
        <v>2.1924999999999999</v>
      </c>
      <c r="F253" s="188"/>
      <c r="G253" s="188"/>
      <c r="H253" s="188"/>
      <c r="I253" s="188"/>
      <c r="J253" s="188"/>
      <c r="K253" s="188"/>
      <c r="L253" s="188"/>
      <c r="M253" s="188"/>
      <c r="N253" s="188"/>
      <c r="O253" s="188"/>
      <c r="P253" s="188"/>
      <c r="Q253" s="188"/>
      <c r="R253" s="189"/>
      <c r="S253" s="188"/>
      <c r="T253" s="166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 t="s">
        <v>140</v>
      </c>
      <c r="AF253" s="165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  <c r="AZ253" s="165"/>
      <c r="BA253" s="165"/>
      <c r="BB253" s="165"/>
      <c r="BC253" s="165"/>
      <c r="BD253" s="165"/>
      <c r="BE253" s="165"/>
      <c r="BF253" s="165"/>
      <c r="BG253" s="165"/>
      <c r="BH253" s="165"/>
    </row>
    <row r="254" spans="1:60" outlineLevel="1" x14ac:dyDescent="0.2">
      <c r="A254" s="167"/>
      <c r="B254" s="177"/>
      <c r="C254" s="199" t="s">
        <v>443</v>
      </c>
      <c r="D254" s="180"/>
      <c r="E254" s="184">
        <v>6.5125000000000002</v>
      </c>
      <c r="F254" s="188"/>
      <c r="G254" s="188"/>
      <c r="H254" s="188"/>
      <c r="I254" s="188"/>
      <c r="J254" s="188"/>
      <c r="K254" s="188"/>
      <c r="L254" s="188"/>
      <c r="M254" s="188"/>
      <c r="N254" s="188"/>
      <c r="O254" s="188"/>
      <c r="P254" s="188"/>
      <c r="Q254" s="188"/>
      <c r="R254" s="189"/>
      <c r="S254" s="188"/>
      <c r="T254" s="166"/>
      <c r="U254" s="16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 t="s">
        <v>140</v>
      </c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  <c r="AZ254" s="165"/>
      <c r="BA254" s="165"/>
      <c r="BB254" s="165"/>
      <c r="BC254" s="165"/>
      <c r="BD254" s="165"/>
      <c r="BE254" s="165"/>
      <c r="BF254" s="165"/>
      <c r="BG254" s="165"/>
      <c r="BH254" s="165"/>
    </row>
    <row r="255" spans="1:60" outlineLevel="1" x14ac:dyDescent="0.2">
      <c r="A255" s="167">
        <v>67</v>
      </c>
      <c r="B255" s="177" t="s">
        <v>444</v>
      </c>
      <c r="C255" s="198" t="s">
        <v>445</v>
      </c>
      <c r="D255" s="179" t="s">
        <v>135</v>
      </c>
      <c r="E255" s="183">
        <v>1.95</v>
      </c>
      <c r="F255" s="188"/>
      <c r="G255" s="188">
        <f>ROUND(E255*F255,2)</f>
        <v>0</v>
      </c>
      <c r="H255" s="188">
        <v>0</v>
      </c>
      <c r="I255" s="188">
        <f>ROUND(E255*H255,2)</f>
        <v>0</v>
      </c>
      <c r="J255" s="188">
        <v>799</v>
      </c>
      <c r="K255" s="188">
        <f>ROUND(E255*J255,2)</f>
        <v>1558.05</v>
      </c>
      <c r="L255" s="188">
        <v>21</v>
      </c>
      <c r="M255" s="188">
        <f>G255*(1+L255/100)</f>
        <v>0</v>
      </c>
      <c r="N255" s="188">
        <v>1.2800000000000001E-3</v>
      </c>
      <c r="O255" s="188">
        <f>ROUND(E255*N255,2)</f>
        <v>0</v>
      </c>
      <c r="P255" s="188">
        <v>1.8</v>
      </c>
      <c r="Q255" s="188">
        <f>ROUND(E255*P255,2)</f>
        <v>3.51</v>
      </c>
      <c r="R255" s="189" t="s">
        <v>441</v>
      </c>
      <c r="S255" s="188" t="s">
        <v>137</v>
      </c>
      <c r="T255" s="166" t="s">
        <v>997</v>
      </c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 t="s">
        <v>138</v>
      </c>
      <c r="AF255" s="165"/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  <c r="AZ255" s="165"/>
      <c r="BA255" s="165"/>
      <c r="BB255" s="165"/>
      <c r="BC255" s="165"/>
      <c r="BD255" s="165"/>
      <c r="BE255" s="165"/>
      <c r="BF255" s="165"/>
      <c r="BG255" s="165"/>
      <c r="BH255" s="165"/>
    </row>
    <row r="256" spans="1:60" outlineLevel="1" x14ac:dyDescent="0.2">
      <c r="A256" s="167"/>
      <c r="B256" s="177"/>
      <c r="C256" s="199" t="s">
        <v>446</v>
      </c>
      <c r="D256" s="180"/>
      <c r="E256" s="184">
        <v>0.48</v>
      </c>
      <c r="F256" s="188"/>
      <c r="G256" s="188"/>
      <c r="H256" s="188"/>
      <c r="I256" s="188"/>
      <c r="J256" s="188"/>
      <c r="K256" s="188"/>
      <c r="L256" s="188"/>
      <c r="M256" s="188"/>
      <c r="N256" s="188"/>
      <c r="O256" s="188"/>
      <c r="P256" s="188"/>
      <c r="Q256" s="188"/>
      <c r="R256" s="189"/>
      <c r="S256" s="188"/>
      <c r="T256" s="166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 t="s">
        <v>140</v>
      </c>
      <c r="AF256" s="165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  <c r="AZ256" s="165"/>
      <c r="BA256" s="165"/>
      <c r="BB256" s="165"/>
      <c r="BC256" s="165"/>
      <c r="BD256" s="165"/>
      <c r="BE256" s="165"/>
      <c r="BF256" s="165"/>
      <c r="BG256" s="165"/>
      <c r="BH256" s="165"/>
    </row>
    <row r="257" spans="1:60" outlineLevel="1" x14ac:dyDescent="0.2">
      <c r="A257" s="167"/>
      <c r="B257" s="177"/>
      <c r="C257" s="199" t="s">
        <v>447</v>
      </c>
      <c r="D257" s="180"/>
      <c r="E257" s="184">
        <v>1.47</v>
      </c>
      <c r="F257" s="188"/>
      <c r="G257" s="188"/>
      <c r="H257" s="188"/>
      <c r="I257" s="188"/>
      <c r="J257" s="188"/>
      <c r="K257" s="188"/>
      <c r="L257" s="188"/>
      <c r="M257" s="188"/>
      <c r="N257" s="188"/>
      <c r="O257" s="188"/>
      <c r="P257" s="188"/>
      <c r="Q257" s="188"/>
      <c r="R257" s="189"/>
      <c r="S257" s="188"/>
      <c r="T257" s="166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 t="s">
        <v>140</v>
      </c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  <c r="AZ257" s="165"/>
      <c r="BA257" s="165"/>
      <c r="BB257" s="165"/>
      <c r="BC257" s="165"/>
      <c r="BD257" s="165"/>
      <c r="BE257" s="165"/>
      <c r="BF257" s="165"/>
      <c r="BG257" s="165"/>
      <c r="BH257" s="165"/>
    </row>
    <row r="258" spans="1:60" outlineLevel="1" x14ac:dyDescent="0.2">
      <c r="A258" s="167">
        <v>68</v>
      </c>
      <c r="B258" s="177" t="s">
        <v>448</v>
      </c>
      <c r="C258" s="198" t="s">
        <v>449</v>
      </c>
      <c r="D258" s="179" t="s">
        <v>211</v>
      </c>
      <c r="E258" s="183">
        <v>21.2</v>
      </c>
      <c r="F258" s="188"/>
      <c r="G258" s="188">
        <f>ROUND(E258*F258,2)</f>
        <v>0</v>
      </c>
      <c r="H258" s="188">
        <v>0</v>
      </c>
      <c r="I258" s="188">
        <f>ROUND(E258*H258,2)</f>
        <v>0</v>
      </c>
      <c r="J258" s="188">
        <v>235.5</v>
      </c>
      <c r="K258" s="188">
        <f>ROUND(E258*J258,2)</f>
        <v>4992.6000000000004</v>
      </c>
      <c r="L258" s="188">
        <v>21</v>
      </c>
      <c r="M258" s="188">
        <f>G258*(1+L258/100)</f>
        <v>0</v>
      </c>
      <c r="N258" s="188">
        <v>0</v>
      </c>
      <c r="O258" s="188">
        <f>ROUND(E258*N258,2)</f>
        <v>0</v>
      </c>
      <c r="P258" s="188">
        <v>7.0000000000000007E-2</v>
      </c>
      <c r="Q258" s="188">
        <f>ROUND(E258*P258,2)</f>
        <v>1.48</v>
      </c>
      <c r="R258" s="189" t="s">
        <v>441</v>
      </c>
      <c r="S258" s="188" t="s">
        <v>137</v>
      </c>
      <c r="T258" s="166" t="s">
        <v>997</v>
      </c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 t="s">
        <v>138</v>
      </c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</row>
    <row r="259" spans="1:60" outlineLevel="1" x14ac:dyDescent="0.2">
      <c r="A259" s="167"/>
      <c r="B259" s="177"/>
      <c r="C259" s="199" t="s">
        <v>450</v>
      </c>
      <c r="D259" s="180"/>
      <c r="E259" s="184">
        <v>13.7</v>
      </c>
      <c r="F259" s="188"/>
      <c r="G259" s="188"/>
      <c r="H259" s="188"/>
      <c r="I259" s="188"/>
      <c r="J259" s="188"/>
      <c r="K259" s="188"/>
      <c r="L259" s="188"/>
      <c r="M259" s="188"/>
      <c r="N259" s="188"/>
      <c r="O259" s="188"/>
      <c r="P259" s="188"/>
      <c r="Q259" s="188"/>
      <c r="R259" s="189"/>
      <c r="S259" s="188"/>
      <c r="T259" s="166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 t="s">
        <v>140</v>
      </c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</row>
    <row r="260" spans="1:60" outlineLevel="1" x14ac:dyDescent="0.2">
      <c r="A260" s="167"/>
      <c r="B260" s="177"/>
      <c r="C260" s="199" t="s">
        <v>451</v>
      </c>
      <c r="D260" s="180"/>
      <c r="E260" s="184">
        <v>7.5</v>
      </c>
      <c r="F260" s="188"/>
      <c r="G260" s="188"/>
      <c r="H260" s="188"/>
      <c r="I260" s="188"/>
      <c r="J260" s="188"/>
      <c r="K260" s="188"/>
      <c r="L260" s="188"/>
      <c r="M260" s="188"/>
      <c r="N260" s="188"/>
      <c r="O260" s="188"/>
      <c r="P260" s="188"/>
      <c r="Q260" s="188"/>
      <c r="R260" s="189"/>
      <c r="S260" s="188"/>
      <c r="T260" s="166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 t="s">
        <v>140</v>
      </c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</row>
    <row r="261" spans="1:60" outlineLevel="1" x14ac:dyDescent="0.2">
      <c r="A261" s="167">
        <v>69</v>
      </c>
      <c r="B261" s="177" t="s">
        <v>452</v>
      </c>
      <c r="C261" s="198" t="s">
        <v>453</v>
      </c>
      <c r="D261" s="179" t="s">
        <v>135</v>
      </c>
      <c r="E261" s="183">
        <v>0.66098000000000001</v>
      </c>
      <c r="F261" s="188"/>
      <c r="G261" s="188">
        <f>ROUND(E261*F261,2)</f>
        <v>0</v>
      </c>
      <c r="H261" s="188">
        <v>0</v>
      </c>
      <c r="I261" s="188">
        <f>ROUND(E261*H261,2)</f>
        <v>0</v>
      </c>
      <c r="J261" s="188">
        <v>3635</v>
      </c>
      <c r="K261" s="188">
        <f>ROUND(E261*J261,2)</f>
        <v>2402.66</v>
      </c>
      <c r="L261" s="188">
        <v>21</v>
      </c>
      <c r="M261" s="188">
        <f>G261*(1+L261/100)</f>
        <v>0</v>
      </c>
      <c r="N261" s="188">
        <v>0</v>
      </c>
      <c r="O261" s="188">
        <f>ROUND(E261*N261,2)</f>
        <v>0</v>
      </c>
      <c r="P261" s="188">
        <v>2.2000000000000002</v>
      </c>
      <c r="Q261" s="188">
        <f>ROUND(E261*P261,2)</f>
        <v>1.45</v>
      </c>
      <c r="R261" s="189" t="s">
        <v>441</v>
      </c>
      <c r="S261" s="188" t="s">
        <v>137</v>
      </c>
      <c r="T261" s="166" t="s">
        <v>997</v>
      </c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 t="s">
        <v>138</v>
      </c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</row>
    <row r="262" spans="1:60" outlineLevel="1" x14ac:dyDescent="0.2">
      <c r="A262" s="167"/>
      <c r="B262" s="177"/>
      <c r="C262" s="199" t="s">
        <v>454</v>
      </c>
      <c r="D262" s="180"/>
      <c r="E262" s="184">
        <v>0.11210000000000001</v>
      </c>
      <c r="F262" s="188"/>
      <c r="G262" s="188"/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9"/>
      <c r="S262" s="188"/>
      <c r="T262" s="166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 t="s">
        <v>140</v>
      </c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</row>
    <row r="263" spans="1:60" outlineLevel="1" x14ac:dyDescent="0.2">
      <c r="A263" s="167"/>
      <c r="B263" s="177"/>
      <c r="C263" s="199" t="s">
        <v>368</v>
      </c>
      <c r="D263" s="180"/>
      <c r="E263" s="184">
        <v>0.54888000000000003</v>
      </c>
      <c r="F263" s="188"/>
      <c r="G263" s="188"/>
      <c r="H263" s="188"/>
      <c r="I263" s="188"/>
      <c r="J263" s="188"/>
      <c r="K263" s="188"/>
      <c r="L263" s="188"/>
      <c r="M263" s="188"/>
      <c r="N263" s="188"/>
      <c r="O263" s="188"/>
      <c r="P263" s="188"/>
      <c r="Q263" s="188"/>
      <c r="R263" s="189"/>
      <c r="S263" s="188"/>
      <c r="T263" s="166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 t="s">
        <v>140</v>
      </c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</row>
    <row r="264" spans="1:60" outlineLevel="1" x14ac:dyDescent="0.2">
      <c r="A264" s="167">
        <v>70</v>
      </c>
      <c r="B264" s="177" t="s">
        <v>455</v>
      </c>
      <c r="C264" s="198" t="s">
        <v>456</v>
      </c>
      <c r="D264" s="179" t="s">
        <v>135</v>
      </c>
      <c r="E264" s="183">
        <v>1.575</v>
      </c>
      <c r="F264" s="188"/>
      <c r="G264" s="188">
        <f>ROUND(E264*F264,2)</f>
        <v>0</v>
      </c>
      <c r="H264" s="188">
        <v>0</v>
      </c>
      <c r="I264" s="188">
        <f>ROUND(E264*H264,2)</f>
        <v>0</v>
      </c>
      <c r="J264" s="188">
        <v>2335</v>
      </c>
      <c r="K264" s="188">
        <f>ROUND(E264*J264,2)</f>
        <v>3677.63</v>
      </c>
      <c r="L264" s="188">
        <v>21</v>
      </c>
      <c r="M264" s="188">
        <f>G264*(1+L264/100)</f>
        <v>0</v>
      </c>
      <c r="N264" s="188">
        <v>0</v>
      </c>
      <c r="O264" s="188">
        <f>ROUND(E264*N264,2)</f>
        <v>0</v>
      </c>
      <c r="P264" s="188">
        <v>2.2000000000000002</v>
      </c>
      <c r="Q264" s="188">
        <f>ROUND(E264*P264,2)</f>
        <v>3.47</v>
      </c>
      <c r="R264" s="189" t="s">
        <v>441</v>
      </c>
      <c r="S264" s="188" t="s">
        <v>137</v>
      </c>
      <c r="T264" s="166" t="s">
        <v>997</v>
      </c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 t="s">
        <v>138</v>
      </c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</row>
    <row r="265" spans="1:60" outlineLevel="1" x14ac:dyDescent="0.2">
      <c r="A265" s="167"/>
      <c r="B265" s="177"/>
      <c r="C265" s="199" t="s">
        <v>457</v>
      </c>
      <c r="D265" s="180"/>
      <c r="E265" s="184">
        <v>1.575</v>
      </c>
      <c r="F265" s="188"/>
      <c r="G265" s="188"/>
      <c r="H265" s="188"/>
      <c r="I265" s="188"/>
      <c r="J265" s="188"/>
      <c r="K265" s="188"/>
      <c r="L265" s="188"/>
      <c r="M265" s="188"/>
      <c r="N265" s="188"/>
      <c r="O265" s="188"/>
      <c r="P265" s="188"/>
      <c r="Q265" s="188"/>
      <c r="R265" s="189"/>
      <c r="S265" s="188"/>
      <c r="T265" s="166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 t="s">
        <v>140</v>
      </c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</row>
    <row r="266" spans="1:60" outlineLevel="1" x14ac:dyDescent="0.2">
      <c r="A266" s="167">
        <v>71</v>
      </c>
      <c r="B266" s="177" t="s">
        <v>458</v>
      </c>
      <c r="C266" s="198" t="s">
        <v>459</v>
      </c>
      <c r="D266" s="179" t="s">
        <v>177</v>
      </c>
      <c r="E266" s="183">
        <v>1.58</v>
      </c>
      <c r="F266" s="188"/>
      <c r="G266" s="188">
        <f>ROUND(E266*F266,2)</f>
        <v>0</v>
      </c>
      <c r="H266" s="188">
        <v>0</v>
      </c>
      <c r="I266" s="188">
        <f>ROUND(E266*H266,2)</f>
        <v>0</v>
      </c>
      <c r="J266" s="188">
        <v>88.3</v>
      </c>
      <c r="K266" s="188">
        <f>ROUND(E266*J266,2)</f>
        <v>139.51</v>
      </c>
      <c r="L266" s="188">
        <v>21</v>
      </c>
      <c r="M266" s="188">
        <f>G266*(1+L266/100)</f>
        <v>0</v>
      </c>
      <c r="N266" s="188">
        <v>0</v>
      </c>
      <c r="O266" s="188">
        <f>ROUND(E266*N266,2)</f>
        <v>0</v>
      </c>
      <c r="P266" s="188">
        <v>0.02</v>
      </c>
      <c r="Q266" s="188">
        <f>ROUND(E266*P266,2)</f>
        <v>0.03</v>
      </c>
      <c r="R266" s="189" t="s">
        <v>441</v>
      </c>
      <c r="S266" s="188" t="s">
        <v>137</v>
      </c>
      <c r="T266" s="166" t="s">
        <v>997</v>
      </c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 t="s">
        <v>138</v>
      </c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</row>
    <row r="267" spans="1:60" outlineLevel="1" x14ac:dyDescent="0.2">
      <c r="A267" s="167"/>
      <c r="B267" s="177"/>
      <c r="C267" s="199" t="s">
        <v>460</v>
      </c>
      <c r="D267" s="180"/>
      <c r="E267" s="184">
        <v>1.58</v>
      </c>
      <c r="F267" s="188"/>
      <c r="G267" s="188"/>
      <c r="H267" s="188"/>
      <c r="I267" s="188"/>
      <c r="J267" s="188"/>
      <c r="K267" s="188"/>
      <c r="L267" s="188"/>
      <c r="M267" s="188"/>
      <c r="N267" s="188"/>
      <c r="O267" s="188"/>
      <c r="P267" s="188"/>
      <c r="Q267" s="188"/>
      <c r="R267" s="189"/>
      <c r="S267" s="188"/>
      <c r="T267" s="166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 t="s">
        <v>140</v>
      </c>
      <c r="AF267" s="165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  <c r="AZ267" s="165"/>
      <c r="BA267" s="165"/>
      <c r="BB267" s="165"/>
      <c r="BC267" s="165"/>
      <c r="BD267" s="165"/>
      <c r="BE267" s="165"/>
      <c r="BF267" s="165"/>
      <c r="BG267" s="165"/>
      <c r="BH267" s="165"/>
    </row>
    <row r="268" spans="1:60" outlineLevel="1" x14ac:dyDescent="0.2">
      <c r="A268" s="167">
        <v>72</v>
      </c>
      <c r="B268" s="177" t="s">
        <v>461</v>
      </c>
      <c r="C268" s="198" t="s">
        <v>462</v>
      </c>
      <c r="D268" s="179" t="s">
        <v>177</v>
      </c>
      <c r="E268" s="183">
        <v>9.01</v>
      </c>
      <c r="F268" s="188"/>
      <c r="G268" s="188">
        <f>ROUND(E268*F268,2)</f>
        <v>0</v>
      </c>
      <c r="H268" s="188">
        <v>0</v>
      </c>
      <c r="I268" s="188">
        <f>ROUND(E268*H268,2)</f>
        <v>0</v>
      </c>
      <c r="J268" s="188">
        <v>64.7</v>
      </c>
      <c r="K268" s="188">
        <f>ROUND(E268*J268,2)</f>
        <v>582.95000000000005</v>
      </c>
      <c r="L268" s="188">
        <v>21</v>
      </c>
      <c r="M268" s="188">
        <f>G268*(1+L268/100)</f>
        <v>0</v>
      </c>
      <c r="N268" s="188">
        <v>0</v>
      </c>
      <c r="O268" s="188">
        <f>ROUND(E268*N268,2)</f>
        <v>0</v>
      </c>
      <c r="P268" s="188">
        <v>0.02</v>
      </c>
      <c r="Q268" s="188">
        <f>ROUND(E268*P268,2)</f>
        <v>0.18</v>
      </c>
      <c r="R268" s="189" t="s">
        <v>441</v>
      </c>
      <c r="S268" s="188" t="s">
        <v>137</v>
      </c>
      <c r="T268" s="166" t="s">
        <v>997</v>
      </c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 t="s">
        <v>138</v>
      </c>
      <c r="AF268" s="165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  <c r="AZ268" s="165"/>
      <c r="BA268" s="165"/>
      <c r="BB268" s="165"/>
      <c r="BC268" s="165"/>
      <c r="BD268" s="165"/>
      <c r="BE268" s="165"/>
      <c r="BF268" s="165"/>
      <c r="BG268" s="165"/>
      <c r="BH268" s="165"/>
    </row>
    <row r="269" spans="1:60" outlineLevel="1" x14ac:dyDescent="0.2">
      <c r="A269" s="167"/>
      <c r="B269" s="177"/>
      <c r="C269" s="199" t="s">
        <v>463</v>
      </c>
      <c r="D269" s="180"/>
      <c r="E269" s="184">
        <v>1.02</v>
      </c>
      <c r="F269" s="188"/>
      <c r="G269" s="188"/>
      <c r="H269" s="188"/>
      <c r="I269" s="188"/>
      <c r="J269" s="188"/>
      <c r="K269" s="188"/>
      <c r="L269" s="188"/>
      <c r="M269" s="188"/>
      <c r="N269" s="188"/>
      <c r="O269" s="188"/>
      <c r="P269" s="188"/>
      <c r="Q269" s="188"/>
      <c r="R269" s="189"/>
      <c r="S269" s="188"/>
      <c r="T269" s="166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 t="s">
        <v>140</v>
      </c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5"/>
      <c r="BB269" s="165"/>
      <c r="BC269" s="165"/>
      <c r="BD269" s="165"/>
      <c r="BE269" s="165"/>
      <c r="BF269" s="165"/>
      <c r="BG269" s="165"/>
      <c r="BH269" s="165"/>
    </row>
    <row r="270" spans="1:60" outlineLevel="1" x14ac:dyDescent="0.2">
      <c r="A270" s="167"/>
      <c r="B270" s="177"/>
      <c r="C270" s="199" t="s">
        <v>464</v>
      </c>
      <c r="D270" s="180"/>
      <c r="E270" s="184">
        <v>7.99</v>
      </c>
      <c r="F270" s="188"/>
      <c r="G270" s="188"/>
      <c r="H270" s="188"/>
      <c r="I270" s="188"/>
      <c r="J270" s="188"/>
      <c r="K270" s="188"/>
      <c r="L270" s="188"/>
      <c r="M270" s="188"/>
      <c r="N270" s="188"/>
      <c r="O270" s="188"/>
      <c r="P270" s="188"/>
      <c r="Q270" s="188"/>
      <c r="R270" s="189"/>
      <c r="S270" s="188"/>
      <c r="T270" s="166"/>
      <c r="U270" s="165"/>
      <c r="V270" s="165"/>
      <c r="W270" s="165"/>
      <c r="X270" s="165"/>
      <c r="Y270" s="165"/>
      <c r="Z270" s="165"/>
      <c r="AA270" s="165"/>
      <c r="AB270" s="165"/>
      <c r="AC270" s="165"/>
      <c r="AD270" s="165"/>
      <c r="AE270" s="165" t="s">
        <v>140</v>
      </c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  <c r="AZ270" s="165"/>
      <c r="BA270" s="165"/>
      <c r="BB270" s="165"/>
      <c r="BC270" s="165"/>
      <c r="BD270" s="165"/>
      <c r="BE270" s="165"/>
      <c r="BF270" s="165"/>
      <c r="BG270" s="165"/>
      <c r="BH270" s="165"/>
    </row>
    <row r="271" spans="1:60" outlineLevel="1" x14ac:dyDescent="0.2">
      <c r="A271" s="167">
        <v>73</v>
      </c>
      <c r="B271" s="177" t="s">
        <v>465</v>
      </c>
      <c r="C271" s="198" t="s">
        <v>466</v>
      </c>
      <c r="D271" s="179" t="s">
        <v>177</v>
      </c>
      <c r="E271" s="183">
        <v>2.8025000000000002</v>
      </c>
      <c r="F271" s="188"/>
      <c r="G271" s="188">
        <f>ROUND(E271*F271,2)</f>
        <v>0</v>
      </c>
      <c r="H271" s="188">
        <v>0</v>
      </c>
      <c r="I271" s="188">
        <f>ROUND(E271*H271,2)</f>
        <v>0</v>
      </c>
      <c r="J271" s="188">
        <v>114</v>
      </c>
      <c r="K271" s="188">
        <f>ROUND(E271*J271,2)</f>
        <v>319.49</v>
      </c>
      <c r="L271" s="188">
        <v>21</v>
      </c>
      <c r="M271" s="188">
        <f>G271*(1+L271/100)</f>
        <v>0</v>
      </c>
      <c r="N271" s="188">
        <v>0</v>
      </c>
      <c r="O271" s="188">
        <f>ROUND(E271*N271,2)</f>
        <v>0</v>
      </c>
      <c r="P271" s="188">
        <v>8.6999999999999994E-2</v>
      </c>
      <c r="Q271" s="188">
        <f>ROUND(E271*P271,2)</f>
        <v>0.24</v>
      </c>
      <c r="R271" s="189" t="s">
        <v>441</v>
      </c>
      <c r="S271" s="188" t="s">
        <v>137</v>
      </c>
      <c r="T271" s="166" t="s">
        <v>997</v>
      </c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 t="s">
        <v>138</v>
      </c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  <c r="AZ271" s="165"/>
      <c r="BA271" s="165"/>
      <c r="BB271" s="165"/>
      <c r="BC271" s="165"/>
      <c r="BD271" s="165"/>
      <c r="BE271" s="165"/>
      <c r="BF271" s="165"/>
      <c r="BG271" s="165"/>
      <c r="BH271" s="165"/>
    </row>
    <row r="272" spans="1:60" outlineLevel="1" x14ac:dyDescent="0.2">
      <c r="A272" s="167"/>
      <c r="B272" s="177"/>
      <c r="C272" s="199" t="s">
        <v>379</v>
      </c>
      <c r="D272" s="180"/>
      <c r="E272" s="184">
        <v>2.8025000000000002</v>
      </c>
      <c r="F272" s="188"/>
      <c r="G272" s="188"/>
      <c r="H272" s="188"/>
      <c r="I272" s="188"/>
      <c r="J272" s="188"/>
      <c r="K272" s="188"/>
      <c r="L272" s="188"/>
      <c r="M272" s="188"/>
      <c r="N272" s="188"/>
      <c r="O272" s="188"/>
      <c r="P272" s="188"/>
      <c r="Q272" s="188"/>
      <c r="R272" s="189"/>
      <c r="S272" s="188"/>
      <c r="T272" s="166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 t="s">
        <v>140</v>
      </c>
      <c r="AF272" s="165"/>
      <c r="AG272" s="165"/>
      <c r="AH272" s="165"/>
      <c r="AI272" s="165"/>
      <c r="AJ272" s="165"/>
      <c r="AK272" s="165"/>
      <c r="AL272" s="165"/>
      <c r="AM272" s="165"/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  <c r="AZ272" s="165"/>
      <c r="BA272" s="165"/>
      <c r="BB272" s="165"/>
      <c r="BC272" s="165"/>
      <c r="BD272" s="165"/>
      <c r="BE272" s="165"/>
      <c r="BF272" s="165"/>
      <c r="BG272" s="165"/>
      <c r="BH272" s="165"/>
    </row>
    <row r="273" spans="1:60" outlineLevel="1" x14ac:dyDescent="0.2">
      <c r="A273" s="167">
        <v>74</v>
      </c>
      <c r="B273" s="177" t="s">
        <v>467</v>
      </c>
      <c r="C273" s="198" t="s">
        <v>468</v>
      </c>
      <c r="D273" s="179" t="s">
        <v>211</v>
      </c>
      <c r="E273" s="183">
        <v>7</v>
      </c>
      <c r="F273" s="188"/>
      <c r="G273" s="188">
        <f>ROUND(E273*F273,2)</f>
        <v>0</v>
      </c>
      <c r="H273" s="188">
        <v>0</v>
      </c>
      <c r="I273" s="188">
        <f>ROUND(E273*H273,2)</f>
        <v>0</v>
      </c>
      <c r="J273" s="188">
        <v>25.7</v>
      </c>
      <c r="K273" s="188">
        <f>ROUND(E273*J273,2)</f>
        <v>179.9</v>
      </c>
      <c r="L273" s="188">
        <v>21</v>
      </c>
      <c r="M273" s="188">
        <f>G273*(1+L273/100)</f>
        <v>0</v>
      </c>
      <c r="N273" s="188">
        <v>0</v>
      </c>
      <c r="O273" s="188">
        <f>ROUND(E273*N273,2)</f>
        <v>0</v>
      </c>
      <c r="P273" s="188">
        <v>4.0000000000000002E-4</v>
      </c>
      <c r="Q273" s="188">
        <f>ROUND(E273*P273,2)</f>
        <v>0</v>
      </c>
      <c r="R273" s="189" t="s">
        <v>441</v>
      </c>
      <c r="S273" s="188" t="s">
        <v>137</v>
      </c>
      <c r="T273" s="166" t="s">
        <v>997</v>
      </c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 t="s">
        <v>138</v>
      </c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  <c r="AZ273" s="165"/>
      <c r="BA273" s="165"/>
      <c r="BB273" s="165"/>
      <c r="BC273" s="165"/>
      <c r="BD273" s="165"/>
      <c r="BE273" s="165"/>
      <c r="BF273" s="165"/>
      <c r="BG273" s="165"/>
      <c r="BH273" s="165"/>
    </row>
    <row r="274" spans="1:60" outlineLevel="1" x14ac:dyDescent="0.2">
      <c r="A274" s="167"/>
      <c r="B274" s="177"/>
      <c r="C274" s="199" t="s">
        <v>469</v>
      </c>
      <c r="D274" s="180"/>
      <c r="E274" s="184">
        <v>3.1</v>
      </c>
      <c r="F274" s="188"/>
      <c r="G274" s="188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  <c r="R274" s="189"/>
      <c r="S274" s="188"/>
      <c r="T274" s="166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 t="s">
        <v>140</v>
      </c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  <c r="AZ274" s="165"/>
      <c r="BA274" s="165"/>
      <c r="BB274" s="165"/>
      <c r="BC274" s="165"/>
      <c r="BD274" s="165"/>
      <c r="BE274" s="165"/>
      <c r="BF274" s="165"/>
      <c r="BG274" s="165"/>
      <c r="BH274" s="165"/>
    </row>
    <row r="275" spans="1:60" outlineLevel="1" x14ac:dyDescent="0.2">
      <c r="A275" s="167"/>
      <c r="B275" s="177"/>
      <c r="C275" s="199" t="s">
        <v>470</v>
      </c>
      <c r="D275" s="180"/>
      <c r="E275" s="184">
        <v>3.9</v>
      </c>
      <c r="F275" s="188"/>
      <c r="G275" s="188"/>
      <c r="H275" s="188"/>
      <c r="I275" s="188"/>
      <c r="J275" s="188"/>
      <c r="K275" s="188"/>
      <c r="L275" s="188"/>
      <c r="M275" s="188"/>
      <c r="N275" s="188"/>
      <c r="O275" s="188"/>
      <c r="P275" s="188"/>
      <c r="Q275" s="188"/>
      <c r="R275" s="189"/>
      <c r="S275" s="188"/>
      <c r="T275" s="166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 t="s">
        <v>140</v>
      </c>
      <c r="AF275" s="165"/>
      <c r="AG275" s="165"/>
      <c r="AH275" s="165"/>
      <c r="AI275" s="165"/>
      <c r="AJ275" s="165"/>
      <c r="AK275" s="165"/>
      <c r="AL275" s="165"/>
      <c r="AM275" s="165"/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  <c r="AZ275" s="165"/>
      <c r="BA275" s="165"/>
      <c r="BB275" s="165"/>
      <c r="BC275" s="165"/>
      <c r="BD275" s="165"/>
      <c r="BE275" s="165"/>
      <c r="BF275" s="165"/>
      <c r="BG275" s="165"/>
      <c r="BH275" s="165"/>
    </row>
    <row r="276" spans="1:60" outlineLevel="1" x14ac:dyDescent="0.2">
      <c r="A276" s="167">
        <v>75</v>
      </c>
      <c r="B276" s="177" t="s">
        <v>471</v>
      </c>
      <c r="C276" s="198" t="s">
        <v>472</v>
      </c>
      <c r="D276" s="179" t="s">
        <v>135</v>
      </c>
      <c r="E276" s="183">
        <v>6.72</v>
      </c>
      <c r="F276" s="188"/>
      <c r="G276" s="188">
        <f>ROUND(E276*F276,2)</f>
        <v>0</v>
      </c>
      <c r="H276" s="188">
        <v>0</v>
      </c>
      <c r="I276" s="188">
        <f>ROUND(E276*H276,2)</f>
        <v>0</v>
      </c>
      <c r="J276" s="188">
        <v>292.5</v>
      </c>
      <c r="K276" s="188">
        <f>ROUND(E276*J276,2)</f>
        <v>1965.6</v>
      </c>
      <c r="L276" s="188">
        <v>21</v>
      </c>
      <c r="M276" s="188">
        <f>G276*(1+L276/100)</f>
        <v>0</v>
      </c>
      <c r="N276" s="188">
        <v>0</v>
      </c>
      <c r="O276" s="188">
        <f>ROUND(E276*N276,2)</f>
        <v>0</v>
      </c>
      <c r="P276" s="188">
        <v>1.4</v>
      </c>
      <c r="Q276" s="188">
        <f>ROUND(E276*P276,2)</f>
        <v>9.41</v>
      </c>
      <c r="R276" s="189" t="s">
        <v>441</v>
      </c>
      <c r="S276" s="188" t="s">
        <v>137</v>
      </c>
      <c r="T276" s="166" t="s">
        <v>997</v>
      </c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 t="s">
        <v>138</v>
      </c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</row>
    <row r="277" spans="1:60" outlineLevel="1" x14ac:dyDescent="0.2">
      <c r="A277" s="167"/>
      <c r="B277" s="177"/>
      <c r="C277" s="199" t="s">
        <v>473</v>
      </c>
      <c r="D277" s="180"/>
      <c r="E277" s="184">
        <v>6.72</v>
      </c>
      <c r="F277" s="188"/>
      <c r="G277" s="188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  <c r="R277" s="189"/>
      <c r="S277" s="188"/>
      <c r="T277" s="166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 t="s">
        <v>140</v>
      </c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</row>
    <row r="278" spans="1:60" outlineLevel="1" x14ac:dyDescent="0.2">
      <c r="A278" s="167">
        <v>76</v>
      </c>
      <c r="B278" s="177" t="s">
        <v>474</v>
      </c>
      <c r="C278" s="198" t="s">
        <v>475</v>
      </c>
      <c r="D278" s="179" t="s">
        <v>177</v>
      </c>
      <c r="E278" s="183">
        <v>1</v>
      </c>
      <c r="F278" s="188"/>
      <c r="G278" s="188">
        <f>ROUND(E278*F278,2)</f>
        <v>0</v>
      </c>
      <c r="H278" s="188">
        <v>12</v>
      </c>
      <c r="I278" s="188">
        <f>ROUND(E278*H278,2)</f>
        <v>12</v>
      </c>
      <c r="J278" s="188">
        <v>733</v>
      </c>
      <c r="K278" s="188">
        <f>ROUND(E278*J278,2)</f>
        <v>733</v>
      </c>
      <c r="L278" s="188">
        <v>21</v>
      </c>
      <c r="M278" s="188">
        <f>G278*(1+L278/100)</f>
        <v>0</v>
      </c>
      <c r="N278" s="188">
        <v>3.4000000000000002E-4</v>
      </c>
      <c r="O278" s="188">
        <f>ROUND(E278*N278,2)</f>
        <v>0</v>
      </c>
      <c r="P278" s="188">
        <v>0.56999999999999995</v>
      </c>
      <c r="Q278" s="188">
        <f>ROUND(E278*P278,2)</f>
        <v>0.56999999999999995</v>
      </c>
      <c r="R278" s="189" t="s">
        <v>441</v>
      </c>
      <c r="S278" s="188" t="s">
        <v>137</v>
      </c>
      <c r="T278" s="166" t="s">
        <v>997</v>
      </c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 t="s">
        <v>138</v>
      </c>
      <c r="AF278" s="165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</row>
    <row r="279" spans="1:60" outlineLevel="1" x14ac:dyDescent="0.2">
      <c r="A279" s="167"/>
      <c r="B279" s="177"/>
      <c r="C279" s="199" t="s">
        <v>476</v>
      </c>
      <c r="D279" s="180"/>
      <c r="E279" s="184">
        <v>1</v>
      </c>
      <c r="F279" s="188"/>
      <c r="G279" s="188"/>
      <c r="H279" s="188"/>
      <c r="I279" s="188"/>
      <c r="J279" s="188"/>
      <c r="K279" s="188"/>
      <c r="L279" s="188"/>
      <c r="M279" s="188"/>
      <c r="N279" s="188"/>
      <c r="O279" s="188"/>
      <c r="P279" s="188"/>
      <c r="Q279" s="188"/>
      <c r="R279" s="189"/>
      <c r="S279" s="188"/>
      <c r="T279" s="166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 t="s">
        <v>140</v>
      </c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</row>
    <row r="280" spans="1:60" outlineLevel="1" x14ac:dyDescent="0.2">
      <c r="A280" s="167">
        <v>77</v>
      </c>
      <c r="B280" s="177" t="s">
        <v>477</v>
      </c>
      <c r="C280" s="198" t="s">
        <v>478</v>
      </c>
      <c r="D280" s="179" t="s">
        <v>158</v>
      </c>
      <c r="E280" s="183">
        <v>236</v>
      </c>
      <c r="F280" s="188"/>
      <c r="G280" s="188">
        <f>ROUND(E280*F280,2)</f>
        <v>0</v>
      </c>
      <c r="H280" s="188">
        <v>0</v>
      </c>
      <c r="I280" s="188">
        <f>ROUND(E280*H280,2)</f>
        <v>0</v>
      </c>
      <c r="J280" s="188">
        <v>10</v>
      </c>
      <c r="K280" s="188">
        <f>ROUND(E280*J280,2)</f>
        <v>2360</v>
      </c>
      <c r="L280" s="188">
        <v>21</v>
      </c>
      <c r="M280" s="188">
        <f>G280*(1+L280/100)</f>
        <v>0</v>
      </c>
      <c r="N280" s="188">
        <v>0</v>
      </c>
      <c r="O280" s="188">
        <f>ROUND(E280*N280,2)</f>
        <v>0</v>
      </c>
      <c r="P280" s="188">
        <v>0</v>
      </c>
      <c r="Q280" s="188">
        <f>ROUND(E280*P280,2)</f>
        <v>0</v>
      </c>
      <c r="R280" s="189" t="s">
        <v>441</v>
      </c>
      <c r="S280" s="188" t="s">
        <v>137</v>
      </c>
      <c r="T280" s="166" t="s">
        <v>997</v>
      </c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 t="s">
        <v>138</v>
      </c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</row>
    <row r="281" spans="1:60" outlineLevel="1" x14ac:dyDescent="0.2">
      <c r="A281" s="167"/>
      <c r="B281" s="177"/>
      <c r="C281" s="199" t="s">
        <v>479</v>
      </c>
      <c r="D281" s="180"/>
      <c r="E281" s="184"/>
      <c r="F281" s="188"/>
      <c r="G281" s="188"/>
      <c r="H281" s="188"/>
      <c r="I281" s="188"/>
      <c r="J281" s="188"/>
      <c r="K281" s="188"/>
      <c r="L281" s="188"/>
      <c r="M281" s="188"/>
      <c r="N281" s="188"/>
      <c r="O281" s="188"/>
      <c r="P281" s="188"/>
      <c r="Q281" s="188"/>
      <c r="R281" s="189"/>
      <c r="S281" s="188"/>
      <c r="T281" s="166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 t="s">
        <v>140</v>
      </c>
      <c r="AF281" s="165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</row>
    <row r="282" spans="1:60" outlineLevel="1" x14ac:dyDescent="0.2">
      <c r="A282" s="167"/>
      <c r="B282" s="177"/>
      <c r="C282" s="199" t="s">
        <v>480</v>
      </c>
      <c r="D282" s="180"/>
      <c r="E282" s="184"/>
      <c r="F282" s="188"/>
      <c r="G282" s="188"/>
      <c r="H282" s="188"/>
      <c r="I282" s="188"/>
      <c r="J282" s="188"/>
      <c r="K282" s="188"/>
      <c r="L282" s="188"/>
      <c r="M282" s="188"/>
      <c r="N282" s="188"/>
      <c r="O282" s="188"/>
      <c r="P282" s="188"/>
      <c r="Q282" s="188"/>
      <c r="R282" s="189"/>
      <c r="S282" s="188"/>
      <c r="T282" s="166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 t="s">
        <v>140</v>
      </c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</row>
    <row r="283" spans="1:60" outlineLevel="1" x14ac:dyDescent="0.2">
      <c r="A283" s="167"/>
      <c r="B283" s="177"/>
      <c r="C283" s="199" t="s">
        <v>481</v>
      </c>
      <c r="D283" s="180"/>
      <c r="E283" s="184">
        <v>88</v>
      </c>
      <c r="F283" s="188"/>
      <c r="G283" s="188"/>
      <c r="H283" s="188"/>
      <c r="I283" s="188"/>
      <c r="J283" s="188"/>
      <c r="K283" s="188"/>
      <c r="L283" s="188"/>
      <c r="M283" s="188"/>
      <c r="N283" s="188"/>
      <c r="O283" s="188"/>
      <c r="P283" s="188"/>
      <c r="Q283" s="188"/>
      <c r="R283" s="189"/>
      <c r="S283" s="188"/>
      <c r="T283" s="166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 t="s">
        <v>140</v>
      </c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</row>
    <row r="284" spans="1:60" outlineLevel="1" x14ac:dyDescent="0.2">
      <c r="A284" s="167"/>
      <c r="B284" s="177"/>
      <c r="C284" s="199" t="s">
        <v>482</v>
      </c>
      <c r="D284" s="180"/>
      <c r="E284" s="184">
        <v>30</v>
      </c>
      <c r="F284" s="188"/>
      <c r="G284" s="188"/>
      <c r="H284" s="188"/>
      <c r="I284" s="188"/>
      <c r="J284" s="188"/>
      <c r="K284" s="188"/>
      <c r="L284" s="188"/>
      <c r="M284" s="188"/>
      <c r="N284" s="188"/>
      <c r="O284" s="188"/>
      <c r="P284" s="188"/>
      <c r="Q284" s="188"/>
      <c r="R284" s="189"/>
      <c r="S284" s="188"/>
      <c r="T284" s="166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 t="s">
        <v>140</v>
      </c>
      <c r="AF284" s="165"/>
      <c r="AG284" s="165"/>
      <c r="AH284" s="165"/>
      <c r="AI284" s="165"/>
      <c r="AJ284" s="165"/>
      <c r="AK284" s="165"/>
      <c r="AL284" s="165"/>
      <c r="AM284" s="165"/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</row>
    <row r="285" spans="1:60" outlineLevel="1" x14ac:dyDescent="0.2">
      <c r="A285" s="167"/>
      <c r="B285" s="177"/>
      <c r="C285" s="199" t="s">
        <v>483</v>
      </c>
      <c r="D285" s="180"/>
      <c r="E285" s="184">
        <v>118</v>
      </c>
      <c r="F285" s="188"/>
      <c r="G285" s="188"/>
      <c r="H285" s="188"/>
      <c r="I285" s="188"/>
      <c r="J285" s="188"/>
      <c r="K285" s="188"/>
      <c r="L285" s="188"/>
      <c r="M285" s="188"/>
      <c r="N285" s="188"/>
      <c r="O285" s="188"/>
      <c r="P285" s="188"/>
      <c r="Q285" s="188"/>
      <c r="R285" s="189"/>
      <c r="S285" s="188"/>
      <c r="T285" s="166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 t="s">
        <v>140</v>
      </c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  <c r="AZ285" s="165"/>
      <c r="BA285" s="165"/>
      <c r="BB285" s="165"/>
      <c r="BC285" s="165"/>
      <c r="BD285" s="165"/>
      <c r="BE285" s="165"/>
      <c r="BF285" s="165"/>
      <c r="BG285" s="165"/>
      <c r="BH285" s="165"/>
    </row>
    <row r="286" spans="1:60" outlineLevel="1" x14ac:dyDescent="0.2">
      <c r="A286" s="167">
        <v>78</v>
      </c>
      <c r="B286" s="177" t="s">
        <v>484</v>
      </c>
      <c r="C286" s="198" t="s">
        <v>485</v>
      </c>
      <c r="D286" s="179" t="s">
        <v>158</v>
      </c>
      <c r="E286" s="183">
        <v>24</v>
      </c>
      <c r="F286" s="188"/>
      <c r="G286" s="188">
        <f>ROUND(E286*F286,2)</f>
        <v>0</v>
      </c>
      <c r="H286" s="188">
        <v>0</v>
      </c>
      <c r="I286" s="188">
        <f>ROUND(E286*H286,2)</f>
        <v>0</v>
      </c>
      <c r="J286" s="188">
        <v>16.7</v>
      </c>
      <c r="K286" s="188">
        <f>ROUND(E286*J286,2)</f>
        <v>400.8</v>
      </c>
      <c r="L286" s="188">
        <v>21</v>
      </c>
      <c r="M286" s="188">
        <f>G286*(1+L286/100)</f>
        <v>0</v>
      </c>
      <c r="N286" s="188">
        <v>0</v>
      </c>
      <c r="O286" s="188">
        <f>ROUND(E286*N286,2)</f>
        <v>0</v>
      </c>
      <c r="P286" s="188">
        <v>0</v>
      </c>
      <c r="Q286" s="188">
        <f>ROUND(E286*P286,2)</f>
        <v>0</v>
      </c>
      <c r="R286" s="189" t="s">
        <v>441</v>
      </c>
      <c r="S286" s="188" t="s">
        <v>137</v>
      </c>
      <c r="T286" s="166" t="s">
        <v>997</v>
      </c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 t="s">
        <v>138</v>
      </c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  <c r="AZ286" s="165"/>
      <c r="BA286" s="165"/>
      <c r="BB286" s="165"/>
      <c r="BC286" s="165"/>
      <c r="BD286" s="165"/>
      <c r="BE286" s="165"/>
      <c r="BF286" s="165"/>
      <c r="BG286" s="165"/>
      <c r="BH286" s="165"/>
    </row>
    <row r="287" spans="1:60" outlineLevel="1" x14ac:dyDescent="0.2">
      <c r="A287" s="167"/>
      <c r="B287" s="177"/>
      <c r="C287" s="199" t="s">
        <v>480</v>
      </c>
      <c r="D287" s="180"/>
      <c r="E287" s="184"/>
      <c r="F287" s="188"/>
      <c r="G287" s="188"/>
      <c r="H287" s="188"/>
      <c r="I287" s="188"/>
      <c r="J287" s="188"/>
      <c r="K287" s="188"/>
      <c r="L287" s="188"/>
      <c r="M287" s="188"/>
      <c r="N287" s="188"/>
      <c r="O287" s="188"/>
      <c r="P287" s="188"/>
      <c r="Q287" s="188"/>
      <c r="R287" s="189"/>
      <c r="S287" s="188"/>
      <c r="T287" s="166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 t="s">
        <v>140</v>
      </c>
      <c r="AF287" s="165"/>
      <c r="AG287" s="165"/>
      <c r="AH287" s="165"/>
      <c r="AI287" s="165"/>
      <c r="AJ287" s="165"/>
      <c r="AK287" s="165"/>
      <c r="AL287" s="165"/>
      <c r="AM287" s="165"/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  <c r="AZ287" s="165"/>
      <c r="BA287" s="165"/>
      <c r="BB287" s="165"/>
      <c r="BC287" s="165"/>
      <c r="BD287" s="165"/>
      <c r="BE287" s="165"/>
      <c r="BF287" s="165"/>
      <c r="BG287" s="165"/>
      <c r="BH287" s="165"/>
    </row>
    <row r="288" spans="1:60" outlineLevel="1" x14ac:dyDescent="0.2">
      <c r="A288" s="167"/>
      <c r="B288" s="177"/>
      <c r="C288" s="199" t="s">
        <v>486</v>
      </c>
      <c r="D288" s="180"/>
      <c r="E288" s="184">
        <v>5</v>
      </c>
      <c r="F288" s="188"/>
      <c r="G288" s="188"/>
      <c r="H288" s="188"/>
      <c r="I288" s="188"/>
      <c r="J288" s="188"/>
      <c r="K288" s="188"/>
      <c r="L288" s="188"/>
      <c r="M288" s="188"/>
      <c r="N288" s="188"/>
      <c r="O288" s="188"/>
      <c r="P288" s="188"/>
      <c r="Q288" s="188"/>
      <c r="R288" s="189"/>
      <c r="S288" s="188"/>
      <c r="T288" s="166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 t="s">
        <v>140</v>
      </c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  <c r="AZ288" s="165"/>
      <c r="BA288" s="165"/>
      <c r="BB288" s="165"/>
      <c r="BC288" s="165"/>
      <c r="BD288" s="165"/>
      <c r="BE288" s="165"/>
      <c r="BF288" s="165"/>
      <c r="BG288" s="165"/>
      <c r="BH288" s="165"/>
    </row>
    <row r="289" spans="1:60" outlineLevel="1" x14ac:dyDescent="0.2">
      <c r="A289" s="167"/>
      <c r="B289" s="177"/>
      <c r="C289" s="199" t="s">
        <v>487</v>
      </c>
      <c r="D289" s="180"/>
      <c r="E289" s="184">
        <v>7</v>
      </c>
      <c r="F289" s="188"/>
      <c r="G289" s="188"/>
      <c r="H289" s="188"/>
      <c r="I289" s="188"/>
      <c r="J289" s="188"/>
      <c r="K289" s="188"/>
      <c r="L289" s="188"/>
      <c r="M289" s="188"/>
      <c r="N289" s="188"/>
      <c r="O289" s="188"/>
      <c r="P289" s="188"/>
      <c r="Q289" s="188"/>
      <c r="R289" s="189"/>
      <c r="S289" s="188"/>
      <c r="T289" s="166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 t="s">
        <v>140</v>
      </c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  <c r="AZ289" s="165"/>
      <c r="BA289" s="165"/>
      <c r="BB289" s="165"/>
      <c r="BC289" s="165"/>
      <c r="BD289" s="165"/>
      <c r="BE289" s="165"/>
      <c r="BF289" s="165"/>
      <c r="BG289" s="165"/>
      <c r="BH289" s="165"/>
    </row>
    <row r="290" spans="1:60" outlineLevel="1" x14ac:dyDescent="0.2">
      <c r="A290" s="167"/>
      <c r="B290" s="177"/>
      <c r="C290" s="199" t="s">
        <v>488</v>
      </c>
      <c r="D290" s="180"/>
      <c r="E290" s="184">
        <v>12</v>
      </c>
      <c r="F290" s="188"/>
      <c r="G290" s="188"/>
      <c r="H290" s="188"/>
      <c r="I290" s="188"/>
      <c r="J290" s="188"/>
      <c r="K290" s="188"/>
      <c r="L290" s="188"/>
      <c r="M290" s="188"/>
      <c r="N290" s="188"/>
      <c r="O290" s="188"/>
      <c r="P290" s="188"/>
      <c r="Q290" s="188"/>
      <c r="R290" s="189"/>
      <c r="S290" s="188"/>
      <c r="T290" s="166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 t="s">
        <v>140</v>
      </c>
      <c r="AF290" s="165"/>
      <c r="AG290" s="165"/>
      <c r="AH290" s="165"/>
      <c r="AI290" s="165"/>
      <c r="AJ290" s="165"/>
      <c r="AK290" s="165"/>
      <c r="AL290" s="165"/>
      <c r="AM290" s="165"/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  <c r="AZ290" s="165"/>
      <c r="BA290" s="165"/>
      <c r="BB290" s="165"/>
      <c r="BC290" s="165"/>
      <c r="BD290" s="165"/>
      <c r="BE290" s="165"/>
      <c r="BF290" s="165"/>
      <c r="BG290" s="165"/>
      <c r="BH290" s="165"/>
    </row>
    <row r="291" spans="1:60" outlineLevel="1" x14ac:dyDescent="0.2">
      <c r="A291" s="167">
        <v>79</v>
      </c>
      <c r="B291" s="177" t="s">
        <v>489</v>
      </c>
      <c r="C291" s="198" t="s">
        <v>490</v>
      </c>
      <c r="D291" s="179" t="s">
        <v>177</v>
      </c>
      <c r="E291" s="183">
        <v>0.93500000000000005</v>
      </c>
      <c r="F291" s="188"/>
      <c r="G291" s="188">
        <f>ROUND(E291*F291,2)</f>
        <v>0</v>
      </c>
      <c r="H291" s="188">
        <v>0</v>
      </c>
      <c r="I291" s="188">
        <f>ROUND(E291*H291,2)</f>
        <v>0</v>
      </c>
      <c r="J291" s="188">
        <v>410</v>
      </c>
      <c r="K291" s="188">
        <f>ROUND(E291*J291,2)</f>
        <v>383.35</v>
      </c>
      <c r="L291" s="188">
        <v>21</v>
      </c>
      <c r="M291" s="188">
        <f>G291*(1+L291/100)</f>
        <v>0</v>
      </c>
      <c r="N291" s="188">
        <v>2.1900000000000001E-3</v>
      </c>
      <c r="O291" s="188">
        <f>ROUND(E291*N291,2)</f>
        <v>0</v>
      </c>
      <c r="P291" s="188">
        <v>7.4999999999999997E-2</v>
      </c>
      <c r="Q291" s="188">
        <f>ROUND(E291*P291,2)</f>
        <v>7.0000000000000007E-2</v>
      </c>
      <c r="R291" s="189" t="s">
        <v>441</v>
      </c>
      <c r="S291" s="188" t="s">
        <v>137</v>
      </c>
      <c r="T291" s="166" t="s">
        <v>997</v>
      </c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 t="s">
        <v>138</v>
      </c>
      <c r="AF291" s="165"/>
      <c r="AG291" s="165"/>
      <c r="AH291" s="165"/>
      <c r="AI291" s="165"/>
      <c r="AJ291" s="165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  <c r="AZ291" s="165"/>
      <c r="BA291" s="165"/>
      <c r="BB291" s="165"/>
      <c r="BC291" s="165"/>
      <c r="BD291" s="165"/>
      <c r="BE291" s="165"/>
      <c r="BF291" s="165"/>
      <c r="BG291" s="165"/>
      <c r="BH291" s="165"/>
    </row>
    <row r="292" spans="1:60" outlineLevel="1" x14ac:dyDescent="0.2">
      <c r="A292" s="167"/>
      <c r="B292" s="177"/>
      <c r="C292" s="199" t="s">
        <v>491</v>
      </c>
      <c r="D292" s="180"/>
      <c r="E292" s="184">
        <v>0.93500000000000005</v>
      </c>
      <c r="F292" s="188"/>
      <c r="G292" s="188"/>
      <c r="H292" s="188"/>
      <c r="I292" s="188"/>
      <c r="J292" s="188"/>
      <c r="K292" s="188"/>
      <c r="L292" s="188"/>
      <c r="M292" s="188"/>
      <c r="N292" s="188"/>
      <c r="O292" s="188"/>
      <c r="P292" s="188"/>
      <c r="Q292" s="188"/>
      <c r="R292" s="189"/>
      <c r="S292" s="188"/>
      <c r="T292" s="166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 t="s">
        <v>140</v>
      </c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  <c r="AZ292" s="165"/>
      <c r="BA292" s="165"/>
      <c r="BB292" s="165"/>
      <c r="BC292" s="165"/>
      <c r="BD292" s="165"/>
      <c r="BE292" s="165"/>
      <c r="BF292" s="165"/>
      <c r="BG292" s="165"/>
      <c r="BH292" s="165"/>
    </row>
    <row r="293" spans="1:60" outlineLevel="1" x14ac:dyDescent="0.2">
      <c r="A293" s="167">
        <v>80</v>
      </c>
      <c r="B293" s="177" t="s">
        <v>492</v>
      </c>
      <c r="C293" s="198" t="s">
        <v>493</v>
      </c>
      <c r="D293" s="179" t="s">
        <v>177</v>
      </c>
      <c r="E293" s="183">
        <v>7.0549999999999997</v>
      </c>
      <c r="F293" s="188"/>
      <c r="G293" s="188">
        <f>ROUND(E293*F293,2)</f>
        <v>0</v>
      </c>
      <c r="H293" s="188">
        <v>0</v>
      </c>
      <c r="I293" s="188">
        <f>ROUND(E293*H293,2)</f>
        <v>0</v>
      </c>
      <c r="J293" s="188">
        <v>223</v>
      </c>
      <c r="K293" s="188">
        <f>ROUND(E293*J293,2)</f>
        <v>1573.27</v>
      </c>
      <c r="L293" s="188">
        <v>21</v>
      </c>
      <c r="M293" s="188">
        <f>G293*(1+L293/100)</f>
        <v>0</v>
      </c>
      <c r="N293" s="188">
        <v>1E-3</v>
      </c>
      <c r="O293" s="188">
        <f>ROUND(E293*N293,2)</f>
        <v>0.01</v>
      </c>
      <c r="P293" s="188">
        <v>6.7000000000000004E-2</v>
      </c>
      <c r="Q293" s="188">
        <f>ROUND(E293*P293,2)</f>
        <v>0.47</v>
      </c>
      <c r="R293" s="189" t="s">
        <v>441</v>
      </c>
      <c r="S293" s="188" t="s">
        <v>137</v>
      </c>
      <c r="T293" s="166" t="s">
        <v>997</v>
      </c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 t="s">
        <v>138</v>
      </c>
      <c r="AF293" s="165"/>
      <c r="AG293" s="165"/>
      <c r="AH293" s="165"/>
      <c r="AI293" s="165"/>
      <c r="AJ293" s="165"/>
      <c r="AK293" s="165"/>
      <c r="AL293" s="165"/>
      <c r="AM293" s="165"/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  <c r="AZ293" s="165"/>
      <c r="BA293" s="165"/>
      <c r="BB293" s="165"/>
      <c r="BC293" s="165"/>
      <c r="BD293" s="165"/>
      <c r="BE293" s="165"/>
      <c r="BF293" s="165"/>
      <c r="BG293" s="165"/>
      <c r="BH293" s="165"/>
    </row>
    <row r="294" spans="1:60" outlineLevel="1" x14ac:dyDescent="0.2">
      <c r="A294" s="167"/>
      <c r="B294" s="177"/>
      <c r="C294" s="199" t="s">
        <v>494</v>
      </c>
      <c r="D294" s="180"/>
      <c r="E294" s="184">
        <v>4.3550000000000004</v>
      </c>
      <c r="F294" s="188"/>
      <c r="G294" s="188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189"/>
      <c r="S294" s="188"/>
      <c r="T294" s="166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 t="s">
        <v>140</v>
      </c>
      <c r="AF294" s="165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  <c r="AZ294" s="165"/>
      <c r="BA294" s="165"/>
      <c r="BB294" s="165"/>
      <c r="BC294" s="165"/>
      <c r="BD294" s="165"/>
      <c r="BE294" s="165"/>
      <c r="BF294" s="165"/>
      <c r="BG294" s="165"/>
      <c r="BH294" s="165"/>
    </row>
    <row r="295" spans="1:60" outlineLevel="1" x14ac:dyDescent="0.2">
      <c r="A295" s="167"/>
      <c r="B295" s="177"/>
      <c r="C295" s="199" t="s">
        <v>495</v>
      </c>
      <c r="D295" s="180"/>
      <c r="E295" s="184">
        <v>2.7</v>
      </c>
      <c r="F295" s="188"/>
      <c r="G295" s="188"/>
      <c r="H295" s="188"/>
      <c r="I295" s="188"/>
      <c r="J295" s="188"/>
      <c r="K295" s="188"/>
      <c r="L295" s="188"/>
      <c r="M295" s="188"/>
      <c r="N295" s="188"/>
      <c r="O295" s="188"/>
      <c r="P295" s="188"/>
      <c r="Q295" s="188"/>
      <c r="R295" s="189"/>
      <c r="S295" s="188"/>
      <c r="T295" s="166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 t="s">
        <v>140</v>
      </c>
      <c r="AF295" s="165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  <c r="AZ295" s="165"/>
      <c r="BA295" s="165"/>
      <c r="BB295" s="165"/>
      <c r="BC295" s="165"/>
      <c r="BD295" s="165"/>
      <c r="BE295" s="165"/>
      <c r="BF295" s="165"/>
      <c r="BG295" s="165"/>
      <c r="BH295" s="165"/>
    </row>
    <row r="296" spans="1:60" outlineLevel="1" x14ac:dyDescent="0.2">
      <c r="A296" s="167">
        <v>81</v>
      </c>
      <c r="B296" s="177" t="s">
        <v>496</v>
      </c>
      <c r="C296" s="198" t="s">
        <v>497</v>
      </c>
      <c r="D296" s="179" t="s">
        <v>177</v>
      </c>
      <c r="E296" s="183">
        <v>7.5049999999999999</v>
      </c>
      <c r="F296" s="188"/>
      <c r="G296" s="188">
        <f>ROUND(E296*F296,2)</f>
        <v>0</v>
      </c>
      <c r="H296" s="188">
        <v>0</v>
      </c>
      <c r="I296" s="188">
        <f>ROUND(E296*H296,2)</f>
        <v>0</v>
      </c>
      <c r="J296" s="188">
        <v>376.5</v>
      </c>
      <c r="K296" s="188">
        <f>ROUND(E296*J296,2)</f>
        <v>2825.63</v>
      </c>
      <c r="L296" s="188">
        <v>21</v>
      </c>
      <c r="M296" s="188">
        <f>G296*(1+L296/100)</f>
        <v>0</v>
      </c>
      <c r="N296" s="188">
        <v>1.17E-3</v>
      </c>
      <c r="O296" s="188">
        <f>ROUND(E296*N296,2)</f>
        <v>0.01</v>
      </c>
      <c r="P296" s="188">
        <v>7.5999999999999998E-2</v>
      </c>
      <c r="Q296" s="188">
        <f>ROUND(E296*P296,2)</f>
        <v>0.56999999999999995</v>
      </c>
      <c r="R296" s="189" t="s">
        <v>441</v>
      </c>
      <c r="S296" s="188" t="s">
        <v>137</v>
      </c>
      <c r="T296" s="166" t="s">
        <v>997</v>
      </c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 t="s">
        <v>138</v>
      </c>
      <c r="AF296" s="165"/>
      <c r="AG296" s="165"/>
      <c r="AH296" s="165"/>
      <c r="AI296" s="165"/>
      <c r="AJ296" s="165"/>
      <c r="AK296" s="165"/>
      <c r="AL296" s="165"/>
      <c r="AM296" s="165"/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  <c r="AZ296" s="165"/>
      <c r="BA296" s="165"/>
      <c r="BB296" s="165"/>
      <c r="BC296" s="165"/>
      <c r="BD296" s="165"/>
      <c r="BE296" s="165"/>
      <c r="BF296" s="165"/>
      <c r="BG296" s="165"/>
      <c r="BH296" s="165"/>
    </row>
    <row r="297" spans="1:60" outlineLevel="1" x14ac:dyDescent="0.2">
      <c r="A297" s="167"/>
      <c r="B297" s="177"/>
      <c r="C297" s="199" t="s">
        <v>223</v>
      </c>
      <c r="D297" s="180"/>
      <c r="E297" s="184"/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189"/>
      <c r="S297" s="188"/>
      <c r="T297" s="166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 t="s">
        <v>140</v>
      </c>
      <c r="AF297" s="165"/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  <c r="AZ297" s="165"/>
      <c r="BA297" s="165"/>
      <c r="BB297" s="165"/>
      <c r="BC297" s="165"/>
      <c r="BD297" s="165"/>
      <c r="BE297" s="165"/>
      <c r="BF297" s="165"/>
      <c r="BG297" s="165"/>
      <c r="BH297" s="165"/>
    </row>
    <row r="298" spans="1:60" outlineLevel="1" x14ac:dyDescent="0.2">
      <c r="A298" s="167"/>
      <c r="B298" s="177"/>
      <c r="C298" s="199" t="s">
        <v>498</v>
      </c>
      <c r="D298" s="180"/>
      <c r="E298" s="184">
        <v>1.26</v>
      </c>
      <c r="F298" s="188"/>
      <c r="G298" s="188"/>
      <c r="H298" s="188"/>
      <c r="I298" s="188"/>
      <c r="J298" s="188"/>
      <c r="K298" s="188"/>
      <c r="L298" s="188"/>
      <c r="M298" s="188"/>
      <c r="N298" s="188"/>
      <c r="O298" s="188"/>
      <c r="P298" s="188"/>
      <c r="Q298" s="188"/>
      <c r="R298" s="189"/>
      <c r="S298" s="188"/>
      <c r="T298" s="166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 t="s">
        <v>140</v>
      </c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  <c r="AZ298" s="165"/>
      <c r="BA298" s="165"/>
      <c r="BB298" s="165"/>
      <c r="BC298" s="165"/>
      <c r="BD298" s="165"/>
      <c r="BE298" s="165"/>
      <c r="BF298" s="165"/>
      <c r="BG298" s="165"/>
      <c r="BH298" s="165"/>
    </row>
    <row r="299" spans="1:60" outlineLevel="1" x14ac:dyDescent="0.2">
      <c r="A299" s="167"/>
      <c r="B299" s="177"/>
      <c r="C299" s="199" t="s">
        <v>499</v>
      </c>
      <c r="D299" s="180"/>
      <c r="E299" s="184">
        <v>1.26</v>
      </c>
      <c r="F299" s="188"/>
      <c r="G299" s="188"/>
      <c r="H299" s="188"/>
      <c r="I299" s="188"/>
      <c r="J299" s="188"/>
      <c r="K299" s="188"/>
      <c r="L299" s="188"/>
      <c r="M299" s="188"/>
      <c r="N299" s="188"/>
      <c r="O299" s="188"/>
      <c r="P299" s="188"/>
      <c r="Q299" s="188"/>
      <c r="R299" s="189"/>
      <c r="S299" s="188"/>
      <c r="T299" s="166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 t="s">
        <v>140</v>
      </c>
      <c r="AF299" s="165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  <c r="AZ299" s="165"/>
      <c r="BA299" s="165"/>
      <c r="BB299" s="165"/>
      <c r="BC299" s="165"/>
      <c r="BD299" s="165"/>
      <c r="BE299" s="165"/>
      <c r="BF299" s="165"/>
      <c r="BG299" s="165"/>
      <c r="BH299" s="165"/>
    </row>
    <row r="300" spans="1:60" outlineLevel="1" x14ac:dyDescent="0.2">
      <c r="A300" s="167"/>
      <c r="B300" s="177"/>
      <c r="C300" s="199" t="s">
        <v>500</v>
      </c>
      <c r="D300" s="180"/>
      <c r="E300" s="184">
        <v>3.3849999999999998</v>
      </c>
      <c r="F300" s="188"/>
      <c r="G300" s="188"/>
      <c r="H300" s="188"/>
      <c r="I300" s="188"/>
      <c r="J300" s="188"/>
      <c r="K300" s="188"/>
      <c r="L300" s="188"/>
      <c r="M300" s="188"/>
      <c r="N300" s="188"/>
      <c r="O300" s="188"/>
      <c r="P300" s="188"/>
      <c r="Q300" s="188"/>
      <c r="R300" s="189"/>
      <c r="S300" s="188"/>
      <c r="T300" s="166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 t="s">
        <v>140</v>
      </c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  <c r="AZ300" s="165"/>
      <c r="BA300" s="165"/>
      <c r="BB300" s="165"/>
      <c r="BC300" s="165"/>
      <c r="BD300" s="165"/>
      <c r="BE300" s="165"/>
      <c r="BF300" s="165"/>
      <c r="BG300" s="165"/>
      <c r="BH300" s="165"/>
    </row>
    <row r="301" spans="1:60" outlineLevel="1" x14ac:dyDescent="0.2">
      <c r="A301" s="167"/>
      <c r="B301" s="177"/>
      <c r="C301" s="199" t="s">
        <v>501</v>
      </c>
      <c r="D301" s="180"/>
      <c r="E301" s="184">
        <v>1.6</v>
      </c>
      <c r="F301" s="188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9"/>
      <c r="S301" s="188"/>
      <c r="T301" s="166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 t="s">
        <v>140</v>
      </c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  <c r="AZ301" s="165"/>
      <c r="BA301" s="165"/>
      <c r="BB301" s="165"/>
      <c r="BC301" s="165"/>
      <c r="BD301" s="165"/>
      <c r="BE301" s="165"/>
      <c r="BF301" s="165"/>
      <c r="BG301" s="165"/>
      <c r="BH301" s="165"/>
    </row>
    <row r="302" spans="1:60" outlineLevel="1" x14ac:dyDescent="0.2">
      <c r="A302" s="167">
        <v>82</v>
      </c>
      <c r="B302" s="177" t="s">
        <v>502</v>
      </c>
      <c r="C302" s="198" t="s">
        <v>503</v>
      </c>
      <c r="D302" s="179" t="s">
        <v>211</v>
      </c>
      <c r="E302" s="183">
        <v>13</v>
      </c>
      <c r="F302" s="188"/>
      <c r="G302" s="188">
        <f>ROUND(E302*F302,2)</f>
        <v>0</v>
      </c>
      <c r="H302" s="188">
        <v>13.06</v>
      </c>
      <c r="I302" s="188">
        <f>ROUND(E302*H302,2)</f>
        <v>169.78</v>
      </c>
      <c r="J302" s="188">
        <v>50.24</v>
      </c>
      <c r="K302" s="188">
        <f>ROUND(E302*J302,2)</f>
        <v>653.12</v>
      </c>
      <c r="L302" s="188">
        <v>21</v>
      </c>
      <c r="M302" s="188">
        <f>G302*(1+L302/100)</f>
        <v>0</v>
      </c>
      <c r="N302" s="188">
        <v>3.8000000000000002E-4</v>
      </c>
      <c r="O302" s="188">
        <f>ROUND(E302*N302,2)</f>
        <v>0</v>
      </c>
      <c r="P302" s="188">
        <v>6.3E-2</v>
      </c>
      <c r="Q302" s="188">
        <f>ROUND(E302*P302,2)</f>
        <v>0.82</v>
      </c>
      <c r="R302" s="189" t="s">
        <v>441</v>
      </c>
      <c r="S302" s="188" t="s">
        <v>137</v>
      </c>
      <c r="T302" s="166" t="s">
        <v>997</v>
      </c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 t="s">
        <v>138</v>
      </c>
      <c r="AF302" s="165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</row>
    <row r="303" spans="1:60" outlineLevel="1" x14ac:dyDescent="0.2">
      <c r="A303" s="167">
        <v>83</v>
      </c>
      <c r="B303" s="177" t="s">
        <v>504</v>
      </c>
      <c r="C303" s="198" t="s">
        <v>505</v>
      </c>
      <c r="D303" s="179" t="s">
        <v>158</v>
      </c>
      <c r="E303" s="183">
        <v>1</v>
      </c>
      <c r="F303" s="188"/>
      <c r="G303" s="188">
        <f>ROUND(E303*F303,2)</f>
        <v>0</v>
      </c>
      <c r="H303" s="188">
        <v>0</v>
      </c>
      <c r="I303" s="188">
        <f>ROUND(E303*H303,2)</f>
        <v>0</v>
      </c>
      <c r="J303" s="188">
        <v>53.5</v>
      </c>
      <c r="K303" s="188">
        <f>ROUND(E303*J303,2)</f>
        <v>53.5</v>
      </c>
      <c r="L303" s="188">
        <v>21</v>
      </c>
      <c r="M303" s="188">
        <f>G303*(1+L303/100)</f>
        <v>0</v>
      </c>
      <c r="N303" s="188">
        <v>0</v>
      </c>
      <c r="O303" s="188">
        <f>ROUND(E303*N303,2)</f>
        <v>0</v>
      </c>
      <c r="P303" s="188">
        <v>4.0000000000000001E-3</v>
      </c>
      <c r="Q303" s="188">
        <f>ROUND(E303*P303,2)</f>
        <v>0</v>
      </c>
      <c r="R303" s="189" t="s">
        <v>441</v>
      </c>
      <c r="S303" s="188" t="s">
        <v>137</v>
      </c>
      <c r="T303" s="166" t="s">
        <v>997</v>
      </c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 t="s">
        <v>138</v>
      </c>
      <c r="AF303" s="165"/>
      <c r="AG303" s="165"/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  <c r="AZ303" s="165"/>
      <c r="BA303" s="165"/>
      <c r="BB303" s="165"/>
      <c r="BC303" s="165"/>
      <c r="BD303" s="165"/>
      <c r="BE303" s="165"/>
      <c r="BF303" s="165"/>
      <c r="BG303" s="165"/>
      <c r="BH303" s="165"/>
    </row>
    <row r="304" spans="1:60" outlineLevel="1" x14ac:dyDescent="0.2">
      <c r="A304" s="167"/>
      <c r="B304" s="177"/>
      <c r="C304" s="199" t="s">
        <v>506</v>
      </c>
      <c r="D304" s="180"/>
      <c r="E304" s="184">
        <v>1</v>
      </c>
      <c r="F304" s="188"/>
      <c r="G304" s="188"/>
      <c r="H304" s="188"/>
      <c r="I304" s="188"/>
      <c r="J304" s="188"/>
      <c r="K304" s="188"/>
      <c r="L304" s="188"/>
      <c r="M304" s="188"/>
      <c r="N304" s="188"/>
      <c r="O304" s="188"/>
      <c r="P304" s="188"/>
      <c r="Q304" s="188"/>
      <c r="R304" s="189"/>
      <c r="S304" s="188"/>
      <c r="T304" s="166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 t="s">
        <v>140</v>
      </c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5"/>
      <c r="AW304" s="165"/>
      <c r="AX304" s="165"/>
      <c r="AY304" s="165"/>
      <c r="AZ304" s="165"/>
      <c r="BA304" s="165"/>
      <c r="BB304" s="165"/>
      <c r="BC304" s="165"/>
      <c r="BD304" s="165"/>
      <c r="BE304" s="165"/>
      <c r="BF304" s="165"/>
      <c r="BG304" s="165"/>
      <c r="BH304" s="165"/>
    </row>
    <row r="305" spans="1:60" outlineLevel="1" x14ac:dyDescent="0.2">
      <c r="A305" s="167">
        <v>84</v>
      </c>
      <c r="B305" s="177" t="s">
        <v>507</v>
      </c>
      <c r="C305" s="198" t="s">
        <v>508</v>
      </c>
      <c r="D305" s="179" t="s">
        <v>158</v>
      </c>
      <c r="E305" s="183">
        <v>1</v>
      </c>
      <c r="F305" s="188"/>
      <c r="G305" s="188">
        <f>ROUND(E305*F305,2)</f>
        <v>0</v>
      </c>
      <c r="H305" s="188">
        <v>0</v>
      </c>
      <c r="I305" s="188">
        <f>ROUND(E305*H305,2)</f>
        <v>0</v>
      </c>
      <c r="J305" s="188">
        <v>81.2</v>
      </c>
      <c r="K305" s="188">
        <f>ROUND(E305*J305,2)</f>
        <v>81.2</v>
      </c>
      <c r="L305" s="188">
        <v>21</v>
      </c>
      <c r="M305" s="188">
        <f>G305*(1+L305/100)</f>
        <v>0</v>
      </c>
      <c r="N305" s="188">
        <v>3.4000000000000002E-4</v>
      </c>
      <c r="O305" s="188">
        <f>ROUND(E305*N305,2)</f>
        <v>0</v>
      </c>
      <c r="P305" s="188">
        <v>6.9000000000000006E-2</v>
      </c>
      <c r="Q305" s="188">
        <f>ROUND(E305*P305,2)</f>
        <v>7.0000000000000007E-2</v>
      </c>
      <c r="R305" s="189" t="s">
        <v>441</v>
      </c>
      <c r="S305" s="188" t="s">
        <v>137</v>
      </c>
      <c r="T305" s="166" t="s">
        <v>997</v>
      </c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 t="s">
        <v>138</v>
      </c>
      <c r="AF305" s="165"/>
      <c r="AG305" s="165"/>
      <c r="AH305" s="165"/>
      <c r="AI305" s="165"/>
      <c r="AJ305" s="165"/>
      <c r="AK305" s="165"/>
      <c r="AL305" s="165"/>
      <c r="AM305" s="165"/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  <c r="AZ305" s="165"/>
      <c r="BA305" s="165"/>
      <c r="BB305" s="165"/>
      <c r="BC305" s="165"/>
      <c r="BD305" s="165"/>
      <c r="BE305" s="165"/>
      <c r="BF305" s="165"/>
      <c r="BG305" s="165"/>
      <c r="BH305" s="165"/>
    </row>
    <row r="306" spans="1:60" outlineLevel="1" x14ac:dyDescent="0.2">
      <c r="A306" s="167"/>
      <c r="B306" s="177"/>
      <c r="C306" s="199" t="s">
        <v>509</v>
      </c>
      <c r="D306" s="180"/>
      <c r="E306" s="184">
        <v>1</v>
      </c>
      <c r="F306" s="188"/>
      <c r="G306" s="188"/>
      <c r="H306" s="188"/>
      <c r="I306" s="188"/>
      <c r="J306" s="188"/>
      <c r="K306" s="188"/>
      <c r="L306" s="188"/>
      <c r="M306" s="188"/>
      <c r="N306" s="188"/>
      <c r="O306" s="188"/>
      <c r="P306" s="188"/>
      <c r="Q306" s="188"/>
      <c r="R306" s="189"/>
      <c r="S306" s="188"/>
      <c r="T306" s="166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 t="s">
        <v>140</v>
      </c>
      <c r="AF306" s="165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  <c r="AZ306" s="165"/>
      <c r="BA306" s="165"/>
      <c r="BB306" s="165"/>
      <c r="BC306" s="165"/>
      <c r="BD306" s="165"/>
      <c r="BE306" s="165"/>
      <c r="BF306" s="165"/>
      <c r="BG306" s="165"/>
      <c r="BH306" s="165"/>
    </row>
    <row r="307" spans="1:60" outlineLevel="1" x14ac:dyDescent="0.2">
      <c r="A307" s="167">
        <v>85</v>
      </c>
      <c r="B307" s="177" t="s">
        <v>510</v>
      </c>
      <c r="C307" s="198" t="s">
        <v>511</v>
      </c>
      <c r="D307" s="179" t="s">
        <v>177</v>
      </c>
      <c r="E307" s="183">
        <v>1.6</v>
      </c>
      <c r="F307" s="188"/>
      <c r="G307" s="188">
        <f>ROUND(E307*F307,2)</f>
        <v>0</v>
      </c>
      <c r="H307" s="188">
        <v>0</v>
      </c>
      <c r="I307" s="188">
        <f>ROUND(E307*H307,2)</f>
        <v>0</v>
      </c>
      <c r="J307" s="188">
        <v>128</v>
      </c>
      <c r="K307" s="188">
        <f>ROUND(E307*J307,2)</f>
        <v>204.8</v>
      </c>
      <c r="L307" s="188">
        <v>21</v>
      </c>
      <c r="M307" s="188">
        <f>G307*(1+L307/100)</f>
        <v>0</v>
      </c>
      <c r="N307" s="188">
        <v>5.4000000000000001E-4</v>
      </c>
      <c r="O307" s="188">
        <f>ROUND(E307*N307,2)</f>
        <v>0</v>
      </c>
      <c r="P307" s="188">
        <v>0.18</v>
      </c>
      <c r="Q307" s="188">
        <f>ROUND(E307*P307,2)</f>
        <v>0.28999999999999998</v>
      </c>
      <c r="R307" s="189" t="s">
        <v>441</v>
      </c>
      <c r="S307" s="188" t="s">
        <v>137</v>
      </c>
      <c r="T307" s="166" t="s">
        <v>997</v>
      </c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 t="s">
        <v>138</v>
      </c>
      <c r="AF307" s="165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  <c r="AZ307" s="165"/>
      <c r="BA307" s="165"/>
      <c r="BB307" s="165"/>
      <c r="BC307" s="165"/>
      <c r="BD307" s="165"/>
      <c r="BE307" s="165"/>
      <c r="BF307" s="165"/>
      <c r="BG307" s="165"/>
      <c r="BH307" s="165"/>
    </row>
    <row r="308" spans="1:60" outlineLevel="1" x14ac:dyDescent="0.2">
      <c r="A308" s="167"/>
      <c r="B308" s="177"/>
      <c r="C308" s="199" t="s">
        <v>512</v>
      </c>
      <c r="D308" s="180"/>
      <c r="E308" s="184">
        <v>1.6</v>
      </c>
      <c r="F308" s="188"/>
      <c r="G308" s="188"/>
      <c r="H308" s="188"/>
      <c r="I308" s="188"/>
      <c r="J308" s="188"/>
      <c r="K308" s="188"/>
      <c r="L308" s="188"/>
      <c r="M308" s="188"/>
      <c r="N308" s="188"/>
      <c r="O308" s="188"/>
      <c r="P308" s="188"/>
      <c r="Q308" s="188"/>
      <c r="R308" s="189"/>
      <c r="S308" s="188"/>
      <c r="T308" s="166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 t="s">
        <v>140</v>
      </c>
      <c r="AF308" s="165"/>
      <c r="AG308" s="165"/>
      <c r="AH308" s="165"/>
      <c r="AI308" s="165"/>
      <c r="AJ308" s="165"/>
      <c r="AK308" s="165"/>
      <c r="AL308" s="165"/>
      <c r="AM308" s="165"/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  <c r="AZ308" s="165"/>
      <c r="BA308" s="165"/>
      <c r="BB308" s="165"/>
      <c r="BC308" s="165"/>
      <c r="BD308" s="165"/>
      <c r="BE308" s="165"/>
      <c r="BF308" s="165"/>
      <c r="BG308" s="165"/>
      <c r="BH308" s="165"/>
    </row>
    <row r="309" spans="1:60" outlineLevel="1" x14ac:dyDescent="0.2">
      <c r="A309" s="167">
        <v>86</v>
      </c>
      <c r="B309" s="177" t="s">
        <v>513</v>
      </c>
      <c r="C309" s="198" t="s">
        <v>514</v>
      </c>
      <c r="D309" s="179" t="s">
        <v>158</v>
      </c>
      <c r="E309" s="183">
        <v>3</v>
      </c>
      <c r="F309" s="188"/>
      <c r="G309" s="188">
        <f>ROUND(E309*F309,2)</f>
        <v>0</v>
      </c>
      <c r="H309" s="188">
        <v>17.95</v>
      </c>
      <c r="I309" s="188">
        <f>ROUND(E309*H309,2)</f>
        <v>53.85</v>
      </c>
      <c r="J309" s="188">
        <v>180.55</v>
      </c>
      <c r="K309" s="188">
        <f>ROUND(E309*J309,2)</f>
        <v>541.65</v>
      </c>
      <c r="L309" s="188">
        <v>21</v>
      </c>
      <c r="M309" s="188">
        <f>G309*(1+L309/100)</f>
        <v>0</v>
      </c>
      <c r="N309" s="188">
        <v>4.8999999999999998E-4</v>
      </c>
      <c r="O309" s="188">
        <f>ROUND(E309*N309,2)</f>
        <v>0</v>
      </c>
      <c r="P309" s="188">
        <v>1.4999999999999999E-2</v>
      </c>
      <c r="Q309" s="188">
        <f>ROUND(E309*P309,2)</f>
        <v>0.05</v>
      </c>
      <c r="R309" s="189" t="s">
        <v>441</v>
      </c>
      <c r="S309" s="188" t="s">
        <v>137</v>
      </c>
      <c r="T309" s="166" t="s">
        <v>997</v>
      </c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 t="s">
        <v>138</v>
      </c>
      <c r="AF309" s="165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  <c r="AZ309" s="165"/>
      <c r="BA309" s="165"/>
      <c r="BB309" s="165"/>
      <c r="BC309" s="165"/>
      <c r="BD309" s="165"/>
      <c r="BE309" s="165"/>
      <c r="BF309" s="165"/>
      <c r="BG309" s="165"/>
      <c r="BH309" s="165"/>
    </row>
    <row r="310" spans="1:60" outlineLevel="1" x14ac:dyDescent="0.2">
      <c r="A310" s="167"/>
      <c r="B310" s="177"/>
      <c r="C310" s="199" t="s">
        <v>515</v>
      </c>
      <c r="D310" s="180"/>
      <c r="E310" s="184">
        <v>3</v>
      </c>
      <c r="F310" s="188"/>
      <c r="G310" s="188"/>
      <c r="H310" s="188"/>
      <c r="I310" s="188"/>
      <c r="J310" s="188"/>
      <c r="K310" s="188"/>
      <c r="L310" s="188"/>
      <c r="M310" s="188"/>
      <c r="N310" s="188"/>
      <c r="O310" s="188"/>
      <c r="P310" s="188"/>
      <c r="Q310" s="188"/>
      <c r="R310" s="189"/>
      <c r="S310" s="188"/>
      <c r="T310" s="166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 t="s">
        <v>140</v>
      </c>
      <c r="AF310" s="165"/>
      <c r="AG310" s="165"/>
      <c r="AH310" s="165"/>
      <c r="AI310" s="165"/>
      <c r="AJ310" s="165"/>
      <c r="AK310" s="165"/>
      <c r="AL310" s="165"/>
      <c r="AM310" s="165"/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  <c r="AZ310" s="165"/>
      <c r="BA310" s="165"/>
      <c r="BB310" s="165"/>
      <c r="BC310" s="165"/>
      <c r="BD310" s="165"/>
      <c r="BE310" s="165"/>
      <c r="BF310" s="165"/>
      <c r="BG310" s="165"/>
      <c r="BH310" s="165"/>
    </row>
    <row r="311" spans="1:60" outlineLevel="1" x14ac:dyDescent="0.2">
      <c r="A311" s="167">
        <v>87</v>
      </c>
      <c r="B311" s="177" t="s">
        <v>516</v>
      </c>
      <c r="C311" s="198" t="s">
        <v>517</v>
      </c>
      <c r="D311" s="179" t="s">
        <v>211</v>
      </c>
      <c r="E311" s="183">
        <v>48.2</v>
      </c>
      <c r="F311" s="188"/>
      <c r="G311" s="188">
        <f>ROUND(E311*F311,2)</f>
        <v>0</v>
      </c>
      <c r="H311" s="188">
        <v>35.11</v>
      </c>
      <c r="I311" s="188">
        <f>ROUND(E311*H311,2)</f>
        <v>1692.3</v>
      </c>
      <c r="J311" s="188">
        <v>120.39</v>
      </c>
      <c r="K311" s="188">
        <f>ROUND(E311*J311,2)</f>
        <v>5802.8</v>
      </c>
      <c r="L311" s="188">
        <v>21</v>
      </c>
      <c r="M311" s="188">
        <f>G311*(1+L311/100)</f>
        <v>0</v>
      </c>
      <c r="N311" s="188">
        <v>4.8999999999999998E-4</v>
      </c>
      <c r="O311" s="188">
        <f>ROUND(E311*N311,2)</f>
        <v>0.02</v>
      </c>
      <c r="P311" s="188">
        <v>2.7E-2</v>
      </c>
      <c r="Q311" s="188">
        <f>ROUND(E311*P311,2)</f>
        <v>1.3</v>
      </c>
      <c r="R311" s="189" t="s">
        <v>441</v>
      </c>
      <c r="S311" s="188" t="s">
        <v>137</v>
      </c>
      <c r="T311" s="166" t="s">
        <v>997</v>
      </c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 t="s">
        <v>138</v>
      </c>
      <c r="AF311" s="165"/>
      <c r="AG311" s="165"/>
      <c r="AH311" s="165"/>
      <c r="AI311" s="165"/>
      <c r="AJ311" s="165"/>
      <c r="AK311" s="165"/>
      <c r="AL311" s="165"/>
      <c r="AM311" s="165"/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  <c r="AZ311" s="165"/>
      <c r="BA311" s="165"/>
      <c r="BB311" s="165"/>
      <c r="BC311" s="165"/>
      <c r="BD311" s="165"/>
      <c r="BE311" s="165"/>
      <c r="BF311" s="165"/>
      <c r="BG311" s="165"/>
      <c r="BH311" s="165"/>
    </row>
    <row r="312" spans="1:60" ht="22.5" outlineLevel="1" x14ac:dyDescent="0.2">
      <c r="A312" s="167"/>
      <c r="B312" s="177"/>
      <c r="C312" s="199" t="s">
        <v>518</v>
      </c>
      <c r="D312" s="180"/>
      <c r="E312" s="184">
        <v>28.8</v>
      </c>
      <c r="F312" s="188"/>
      <c r="G312" s="188"/>
      <c r="H312" s="188"/>
      <c r="I312" s="188"/>
      <c r="J312" s="188"/>
      <c r="K312" s="188"/>
      <c r="L312" s="188"/>
      <c r="M312" s="188"/>
      <c r="N312" s="188"/>
      <c r="O312" s="188"/>
      <c r="P312" s="188"/>
      <c r="Q312" s="188"/>
      <c r="R312" s="189"/>
      <c r="S312" s="188"/>
      <c r="T312" s="166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 t="s">
        <v>140</v>
      </c>
      <c r="AF312" s="165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  <c r="AZ312" s="165"/>
      <c r="BA312" s="165"/>
      <c r="BB312" s="165"/>
      <c r="BC312" s="165"/>
      <c r="BD312" s="165"/>
      <c r="BE312" s="165"/>
      <c r="BF312" s="165"/>
      <c r="BG312" s="165"/>
      <c r="BH312" s="165"/>
    </row>
    <row r="313" spans="1:60" outlineLevel="1" x14ac:dyDescent="0.2">
      <c r="A313" s="167"/>
      <c r="B313" s="177"/>
      <c r="C313" s="199" t="s">
        <v>519</v>
      </c>
      <c r="D313" s="180"/>
      <c r="E313" s="184">
        <v>9.4</v>
      </c>
      <c r="F313" s="188"/>
      <c r="G313" s="188"/>
      <c r="H313" s="188"/>
      <c r="I313" s="188"/>
      <c r="J313" s="188"/>
      <c r="K313" s="188"/>
      <c r="L313" s="188"/>
      <c r="M313" s="188"/>
      <c r="N313" s="188"/>
      <c r="O313" s="188"/>
      <c r="P313" s="188"/>
      <c r="Q313" s="188"/>
      <c r="R313" s="189"/>
      <c r="S313" s="188"/>
      <c r="T313" s="166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 t="s">
        <v>140</v>
      </c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</row>
    <row r="314" spans="1:60" ht="22.5" outlineLevel="1" x14ac:dyDescent="0.2">
      <c r="A314" s="167"/>
      <c r="B314" s="177"/>
      <c r="C314" s="199" t="s">
        <v>520</v>
      </c>
      <c r="D314" s="180"/>
      <c r="E314" s="184">
        <v>10</v>
      </c>
      <c r="F314" s="188"/>
      <c r="G314" s="188"/>
      <c r="H314" s="188"/>
      <c r="I314" s="188"/>
      <c r="J314" s="188"/>
      <c r="K314" s="188"/>
      <c r="L314" s="188"/>
      <c r="M314" s="188"/>
      <c r="N314" s="188"/>
      <c r="O314" s="188"/>
      <c r="P314" s="188"/>
      <c r="Q314" s="188"/>
      <c r="R314" s="189"/>
      <c r="S314" s="188"/>
      <c r="T314" s="166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 t="s">
        <v>140</v>
      </c>
      <c r="AF314" s="165"/>
      <c r="AG314" s="165"/>
      <c r="AH314" s="165"/>
      <c r="AI314" s="165"/>
      <c r="AJ314" s="165"/>
      <c r="AK314" s="165"/>
      <c r="AL314" s="165"/>
      <c r="AM314" s="165"/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</row>
    <row r="315" spans="1:60" outlineLevel="1" x14ac:dyDescent="0.2">
      <c r="A315" s="167">
        <v>88</v>
      </c>
      <c r="B315" s="177" t="s">
        <v>521</v>
      </c>
      <c r="C315" s="198" t="s">
        <v>522</v>
      </c>
      <c r="D315" s="179" t="s">
        <v>211</v>
      </c>
      <c r="E315" s="183">
        <v>8.9</v>
      </c>
      <c r="F315" s="188"/>
      <c r="G315" s="188">
        <f>ROUND(E315*F315,2)</f>
        <v>0</v>
      </c>
      <c r="H315" s="188">
        <v>0</v>
      </c>
      <c r="I315" s="188">
        <f>ROUND(E315*H315,2)</f>
        <v>0</v>
      </c>
      <c r="J315" s="188">
        <v>310.5</v>
      </c>
      <c r="K315" s="188">
        <f>ROUND(E315*J315,2)</f>
        <v>2763.45</v>
      </c>
      <c r="L315" s="188">
        <v>21</v>
      </c>
      <c r="M315" s="188">
        <f>G315*(1+L315/100)</f>
        <v>0</v>
      </c>
      <c r="N315" s="188">
        <v>0</v>
      </c>
      <c r="O315" s="188">
        <f>ROUND(E315*N315,2)</f>
        <v>0</v>
      </c>
      <c r="P315" s="188">
        <v>6.5000000000000002E-2</v>
      </c>
      <c r="Q315" s="188">
        <f>ROUND(E315*P315,2)</f>
        <v>0.57999999999999996</v>
      </c>
      <c r="R315" s="189" t="s">
        <v>441</v>
      </c>
      <c r="S315" s="188" t="s">
        <v>137</v>
      </c>
      <c r="T315" s="166" t="s">
        <v>997</v>
      </c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 t="s">
        <v>138</v>
      </c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</row>
    <row r="316" spans="1:60" outlineLevel="1" x14ac:dyDescent="0.2">
      <c r="A316" s="167"/>
      <c r="B316" s="177"/>
      <c r="C316" s="199" t="s">
        <v>523</v>
      </c>
      <c r="D316" s="180"/>
      <c r="E316" s="184">
        <v>4.4000000000000004</v>
      </c>
      <c r="F316" s="188"/>
      <c r="G316" s="188"/>
      <c r="H316" s="188"/>
      <c r="I316" s="188"/>
      <c r="J316" s="188"/>
      <c r="K316" s="188"/>
      <c r="L316" s="188"/>
      <c r="M316" s="188"/>
      <c r="N316" s="188"/>
      <c r="O316" s="188"/>
      <c r="P316" s="188"/>
      <c r="Q316" s="188"/>
      <c r="R316" s="189"/>
      <c r="S316" s="188"/>
      <c r="T316" s="166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 t="s">
        <v>140</v>
      </c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</row>
    <row r="317" spans="1:60" outlineLevel="1" x14ac:dyDescent="0.2">
      <c r="A317" s="167"/>
      <c r="B317" s="177"/>
      <c r="C317" s="199" t="s">
        <v>524</v>
      </c>
      <c r="D317" s="180"/>
      <c r="E317" s="184">
        <v>4.5</v>
      </c>
      <c r="F317" s="188"/>
      <c r="G317" s="188"/>
      <c r="H317" s="188"/>
      <c r="I317" s="188"/>
      <c r="J317" s="188"/>
      <c r="K317" s="188"/>
      <c r="L317" s="188"/>
      <c r="M317" s="188"/>
      <c r="N317" s="188"/>
      <c r="O317" s="188"/>
      <c r="P317" s="188"/>
      <c r="Q317" s="188"/>
      <c r="R317" s="189"/>
      <c r="S317" s="188"/>
      <c r="T317" s="166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 t="s">
        <v>140</v>
      </c>
      <c r="AF317" s="165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</row>
    <row r="318" spans="1:60" ht="22.5" outlineLevel="1" x14ac:dyDescent="0.2">
      <c r="A318" s="167">
        <v>89</v>
      </c>
      <c r="B318" s="177" t="s">
        <v>525</v>
      </c>
      <c r="C318" s="198" t="s">
        <v>526</v>
      </c>
      <c r="D318" s="179" t="s">
        <v>211</v>
      </c>
      <c r="E318" s="183">
        <v>1.5</v>
      </c>
      <c r="F318" s="188"/>
      <c r="G318" s="188">
        <f>ROUND(E318*F318,2)</f>
        <v>0</v>
      </c>
      <c r="H318" s="188">
        <v>0</v>
      </c>
      <c r="I318" s="188">
        <f>ROUND(E318*H318,2)</f>
        <v>0</v>
      </c>
      <c r="J318" s="188">
        <v>254</v>
      </c>
      <c r="K318" s="188">
        <f>ROUND(E318*J318,2)</f>
        <v>381</v>
      </c>
      <c r="L318" s="188">
        <v>21</v>
      </c>
      <c r="M318" s="188">
        <f>G318*(1+L318/100)</f>
        <v>0</v>
      </c>
      <c r="N318" s="188">
        <v>0</v>
      </c>
      <c r="O318" s="188">
        <f>ROUND(E318*N318,2)</f>
        <v>0</v>
      </c>
      <c r="P318" s="188">
        <v>2.1999999999999999E-2</v>
      </c>
      <c r="Q318" s="188">
        <f>ROUND(E318*P318,2)</f>
        <v>0.03</v>
      </c>
      <c r="R318" s="189" t="s">
        <v>441</v>
      </c>
      <c r="S318" s="188" t="s">
        <v>137</v>
      </c>
      <c r="T318" s="166" t="s">
        <v>997</v>
      </c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 t="s">
        <v>138</v>
      </c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5"/>
      <c r="BD318" s="165"/>
      <c r="BE318" s="165"/>
      <c r="BF318" s="165"/>
      <c r="BG318" s="165"/>
      <c r="BH318" s="165"/>
    </row>
    <row r="319" spans="1:60" outlineLevel="1" x14ac:dyDescent="0.2">
      <c r="A319" s="167"/>
      <c r="B319" s="177"/>
      <c r="C319" s="199" t="s">
        <v>234</v>
      </c>
      <c r="D319" s="180"/>
      <c r="E319" s="184"/>
      <c r="F319" s="188"/>
      <c r="G319" s="188"/>
      <c r="H319" s="188"/>
      <c r="I319" s="188"/>
      <c r="J319" s="188"/>
      <c r="K319" s="188"/>
      <c r="L319" s="188"/>
      <c r="M319" s="188"/>
      <c r="N319" s="188"/>
      <c r="O319" s="188"/>
      <c r="P319" s="188"/>
      <c r="Q319" s="188"/>
      <c r="R319" s="189"/>
      <c r="S319" s="188"/>
      <c r="T319" s="166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 t="s">
        <v>140</v>
      </c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</row>
    <row r="320" spans="1:60" outlineLevel="1" x14ac:dyDescent="0.2">
      <c r="A320" s="167"/>
      <c r="B320" s="177"/>
      <c r="C320" s="199" t="s">
        <v>527</v>
      </c>
      <c r="D320" s="180"/>
      <c r="E320" s="184">
        <v>1.5</v>
      </c>
      <c r="F320" s="188"/>
      <c r="G320" s="188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189"/>
      <c r="S320" s="188"/>
      <c r="T320" s="166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 t="s">
        <v>140</v>
      </c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</row>
    <row r="321" spans="1:60" ht="22.5" outlineLevel="1" x14ac:dyDescent="0.2">
      <c r="A321" s="167">
        <v>90</v>
      </c>
      <c r="B321" s="177" t="s">
        <v>528</v>
      </c>
      <c r="C321" s="198" t="s">
        <v>529</v>
      </c>
      <c r="D321" s="179" t="s">
        <v>211</v>
      </c>
      <c r="E321" s="183">
        <v>5</v>
      </c>
      <c r="F321" s="188"/>
      <c r="G321" s="188">
        <f>ROUND(E321*F321,2)</f>
        <v>0</v>
      </c>
      <c r="H321" s="188">
        <v>0</v>
      </c>
      <c r="I321" s="188">
        <f>ROUND(E321*H321,2)</f>
        <v>0</v>
      </c>
      <c r="J321" s="188">
        <v>310.5</v>
      </c>
      <c r="K321" s="188">
        <f>ROUND(E321*J321,2)</f>
        <v>1552.5</v>
      </c>
      <c r="L321" s="188">
        <v>21</v>
      </c>
      <c r="M321" s="188">
        <f>G321*(1+L321/100)</f>
        <v>0</v>
      </c>
      <c r="N321" s="188">
        <v>0</v>
      </c>
      <c r="O321" s="188">
        <f>ROUND(E321*N321,2)</f>
        <v>0</v>
      </c>
      <c r="P321" s="188">
        <v>3.3000000000000002E-2</v>
      </c>
      <c r="Q321" s="188">
        <f>ROUND(E321*P321,2)</f>
        <v>0.17</v>
      </c>
      <c r="R321" s="189" t="s">
        <v>441</v>
      </c>
      <c r="S321" s="188" t="s">
        <v>137</v>
      </c>
      <c r="T321" s="166" t="s">
        <v>997</v>
      </c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 t="s">
        <v>138</v>
      </c>
      <c r="AF321" s="165"/>
      <c r="AG321" s="165"/>
      <c r="AH321" s="165"/>
      <c r="AI321" s="165"/>
      <c r="AJ321" s="165"/>
      <c r="AK321" s="165"/>
      <c r="AL321" s="165"/>
      <c r="AM321" s="165"/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  <c r="AZ321" s="165"/>
      <c r="BA321" s="165"/>
      <c r="BB321" s="165"/>
      <c r="BC321" s="165"/>
      <c r="BD321" s="165"/>
      <c r="BE321" s="165"/>
      <c r="BF321" s="165"/>
      <c r="BG321" s="165"/>
      <c r="BH321" s="165"/>
    </row>
    <row r="322" spans="1:60" outlineLevel="1" x14ac:dyDescent="0.2">
      <c r="A322" s="167"/>
      <c r="B322" s="177"/>
      <c r="C322" s="199" t="s">
        <v>234</v>
      </c>
      <c r="D322" s="180"/>
      <c r="E322" s="184"/>
      <c r="F322" s="188"/>
      <c r="G322" s="188"/>
      <c r="H322" s="188"/>
      <c r="I322" s="188"/>
      <c r="J322" s="188"/>
      <c r="K322" s="188"/>
      <c r="L322" s="188"/>
      <c r="M322" s="188"/>
      <c r="N322" s="188"/>
      <c r="O322" s="188"/>
      <c r="P322" s="188"/>
      <c r="Q322" s="188"/>
      <c r="R322" s="189"/>
      <c r="S322" s="188"/>
      <c r="T322" s="166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 t="s">
        <v>140</v>
      </c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  <c r="AZ322" s="165"/>
      <c r="BA322" s="165"/>
      <c r="BB322" s="165"/>
      <c r="BC322" s="165"/>
      <c r="BD322" s="165"/>
      <c r="BE322" s="165"/>
      <c r="BF322" s="165"/>
      <c r="BG322" s="165"/>
      <c r="BH322" s="165"/>
    </row>
    <row r="323" spans="1:60" outlineLevel="1" x14ac:dyDescent="0.2">
      <c r="A323" s="167"/>
      <c r="B323" s="177"/>
      <c r="C323" s="199" t="s">
        <v>530</v>
      </c>
      <c r="D323" s="180"/>
      <c r="E323" s="184">
        <v>5</v>
      </c>
      <c r="F323" s="188"/>
      <c r="G323" s="188"/>
      <c r="H323" s="188"/>
      <c r="I323" s="188"/>
      <c r="J323" s="188"/>
      <c r="K323" s="188"/>
      <c r="L323" s="188"/>
      <c r="M323" s="188"/>
      <c r="N323" s="188"/>
      <c r="O323" s="188"/>
      <c r="P323" s="188"/>
      <c r="Q323" s="188"/>
      <c r="R323" s="189"/>
      <c r="S323" s="188"/>
      <c r="T323" s="166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 t="s">
        <v>140</v>
      </c>
      <c r="AF323" s="165"/>
      <c r="AG323" s="165"/>
      <c r="AH323" s="165"/>
      <c r="AI323" s="165"/>
      <c r="AJ323" s="165"/>
      <c r="AK323" s="165"/>
      <c r="AL323" s="165"/>
      <c r="AM323" s="165"/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  <c r="AZ323" s="165"/>
      <c r="BA323" s="165"/>
      <c r="BB323" s="165"/>
      <c r="BC323" s="165"/>
      <c r="BD323" s="165"/>
      <c r="BE323" s="165"/>
      <c r="BF323" s="165"/>
      <c r="BG323" s="165"/>
      <c r="BH323" s="165"/>
    </row>
    <row r="324" spans="1:60" outlineLevel="1" x14ac:dyDescent="0.2">
      <c r="A324" s="167">
        <v>91</v>
      </c>
      <c r="B324" s="177" t="s">
        <v>531</v>
      </c>
      <c r="C324" s="198" t="s">
        <v>532</v>
      </c>
      <c r="D324" s="179" t="s">
        <v>211</v>
      </c>
      <c r="E324" s="183">
        <v>7.1</v>
      </c>
      <c r="F324" s="188"/>
      <c r="G324" s="188">
        <f>ROUND(E324*F324,2)</f>
        <v>0</v>
      </c>
      <c r="H324" s="188">
        <v>0</v>
      </c>
      <c r="I324" s="188">
        <f>ROUND(E324*H324,2)</f>
        <v>0</v>
      </c>
      <c r="J324" s="188">
        <v>202.5</v>
      </c>
      <c r="K324" s="188">
        <f>ROUND(E324*J324,2)</f>
        <v>1437.75</v>
      </c>
      <c r="L324" s="188">
        <v>21</v>
      </c>
      <c r="M324" s="188">
        <f>G324*(1+L324/100)</f>
        <v>0</v>
      </c>
      <c r="N324" s="188">
        <v>0</v>
      </c>
      <c r="O324" s="188">
        <f>ROUND(E324*N324,2)</f>
        <v>0</v>
      </c>
      <c r="P324" s="188">
        <v>3.6999999999999998E-2</v>
      </c>
      <c r="Q324" s="188">
        <f>ROUND(E324*P324,2)</f>
        <v>0.26</v>
      </c>
      <c r="R324" s="189" t="s">
        <v>441</v>
      </c>
      <c r="S324" s="188" t="s">
        <v>137</v>
      </c>
      <c r="T324" s="166" t="s">
        <v>997</v>
      </c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 t="s">
        <v>138</v>
      </c>
      <c r="AF324" s="165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  <c r="AZ324" s="165"/>
      <c r="BA324" s="165"/>
      <c r="BB324" s="165"/>
      <c r="BC324" s="165"/>
      <c r="BD324" s="165"/>
      <c r="BE324" s="165"/>
      <c r="BF324" s="165"/>
      <c r="BG324" s="165"/>
      <c r="BH324" s="165"/>
    </row>
    <row r="325" spans="1:60" outlineLevel="1" x14ac:dyDescent="0.2">
      <c r="A325" s="167"/>
      <c r="B325" s="177"/>
      <c r="C325" s="199" t="s">
        <v>533</v>
      </c>
      <c r="D325" s="180"/>
      <c r="E325" s="184">
        <v>7.1</v>
      </c>
      <c r="F325" s="188"/>
      <c r="G325" s="188"/>
      <c r="H325" s="188"/>
      <c r="I325" s="188"/>
      <c r="J325" s="188"/>
      <c r="K325" s="188"/>
      <c r="L325" s="188"/>
      <c r="M325" s="188"/>
      <c r="N325" s="188"/>
      <c r="O325" s="188"/>
      <c r="P325" s="188"/>
      <c r="Q325" s="188"/>
      <c r="R325" s="189"/>
      <c r="S325" s="188"/>
      <c r="T325" s="166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 t="s">
        <v>140</v>
      </c>
      <c r="AF325" s="165"/>
      <c r="AG325" s="165"/>
      <c r="AH325" s="165"/>
      <c r="AI325" s="165"/>
      <c r="AJ325" s="165"/>
      <c r="AK325" s="165"/>
      <c r="AL325" s="165"/>
      <c r="AM325" s="165"/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  <c r="AZ325" s="165"/>
      <c r="BA325" s="165"/>
      <c r="BB325" s="165"/>
      <c r="BC325" s="165"/>
      <c r="BD325" s="165"/>
      <c r="BE325" s="165"/>
      <c r="BF325" s="165"/>
      <c r="BG325" s="165"/>
      <c r="BH325" s="165"/>
    </row>
    <row r="326" spans="1:60" outlineLevel="1" x14ac:dyDescent="0.2">
      <c r="A326" s="167">
        <v>92</v>
      </c>
      <c r="B326" s="177" t="s">
        <v>534</v>
      </c>
      <c r="C326" s="198" t="s">
        <v>535</v>
      </c>
      <c r="D326" s="179" t="s">
        <v>158</v>
      </c>
      <c r="E326" s="183">
        <v>1</v>
      </c>
      <c r="F326" s="188"/>
      <c r="G326" s="188">
        <f>ROUND(E326*F326,2)</f>
        <v>0</v>
      </c>
      <c r="H326" s="188">
        <v>0</v>
      </c>
      <c r="I326" s="188">
        <f>ROUND(E326*H326,2)</f>
        <v>0</v>
      </c>
      <c r="J326" s="188">
        <v>39.1</v>
      </c>
      <c r="K326" s="188">
        <f>ROUND(E326*J326,2)</f>
        <v>39.1</v>
      </c>
      <c r="L326" s="188">
        <v>21</v>
      </c>
      <c r="M326" s="188">
        <f>G326*(1+L326/100)</f>
        <v>0</v>
      </c>
      <c r="N326" s="188">
        <v>0</v>
      </c>
      <c r="O326" s="188">
        <f>ROUND(E326*N326,2)</f>
        <v>0</v>
      </c>
      <c r="P326" s="188">
        <v>8.9999999999999993E-3</v>
      </c>
      <c r="Q326" s="188">
        <f>ROUND(E326*P326,2)</f>
        <v>0.01</v>
      </c>
      <c r="R326" s="189" t="s">
        <v>441</v>
      </c>
      <c r="S326" s="188" t="s">
        <v>137</v>
      </c>
      <c r="T326" s="166" t="s">
        <v>997</v>
      </c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 t="s">
        <v>138</v>
      </c>
      <c r="AF326" s="165"/>
      <c r="AG326" s="165"/>
      <c r="AH326" s="165"/>
      <c r="AI326" s="165"/>
      <c r="AJ326" s="165"/>
      <c r="AK326" s="165"/>
      <c r="AL326" s="165"/>
      <c r="AM326" s="165"/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  <c r="AZ326" s="165"/>
      <c r="BA326" s="165"/>
      <c r="BB326" s="165"/>
      <c r="BC326" s="165"/>
      <c r="BD326" s="165"/>
      <c r="BE326" s="165"/>
      <c r="BF326" s="165"/>
      <c r="BG326" s="165"/>
      <c r="BH326" s="165"/>
    </row>
    <row r="327" spans="1:60" outlineLevel="1" x14ac:dyDescent="0.2">
      <c r="A327" s="167"/>
      <c r="B327" s="177"/>
      <c r="C327" s="199" t="s">
        <v>536</v>
      </c>
      <c r="D327" s="180"/>
      <c r="E327" s="184">
        <v>1</v>
      </c>
      <c r="F327" s="188"/>
      <c r="G327" s="188"/>
      <c r="H327" s="188"/>
      <c r="I327" s="188"/>
      <c r="J327" s="188"/>
      <c r="K327" s="188"/>
      <c r="L327" s="188"/>
      <c r="M327" s="188"/>
      <c r="N327" s="188"/>
      <c r="O327" s="188"/>
      <c r="P327" s="188"/>
      <c r="Q327" s="188"/>
      <c r="R327" s="189"/>
      <c r="S327" s="188"/>
      <c r="T327" s="166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 t="s">
        <v>140</v>
      </c>
      <c r="AF327" s="165"/>
      <c r="AG327" s="165"/>
      <c r="AH327" s="165"/>
      <c r="AI327" s="165"/>
      <c r="AJ327" s="165"/>
      <c r="AK327" s="165"/>
      <c r="AL327" s="165"/>
      <c r="AM327" s="165"/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  <c r="AZ327" s="165"/>
      <c r="BA327" s="165"/>
      <c r="BB327" s="165"/>
      <c r="BC327" s="165"/>
      <c r="BD327" s="165"/>
      <c r="BE327" s="165"/>
      <c r="BF327" s="165"/>
      <c r="BG327" s="165"/>
      <c r="BH327" s="165"/>
    </row>
    <row r="328" spans="1:60" outlineLevel="1" x14ac:dyDescent="0.2">
      <c r="A328" s="167">
        <v>93</v>
      </c>
      <c r="B328" s="177" t="s">
        <v>537</v>
      </c>
      <c r="C328" s="198" t="s">
        <v>538</v>
      </c>
      <c r="D328" s="179" t="s">
        <v>177</v>
      </c>
      <c r="E328" s="183">
        <v>176.19</v>
      </c>
      <c r="F328" s="188"/>
      <c r="G328" s="188">
        <f>ROUND(E328*F328,2)</f>
        <v>0</v>
      </c>
      <c r="H328" s="188">
        <v>0</v>
      </c>
      <c r="I328" s="188">
        <f>ROUND(E328*H328,2)</f>
        <v>0</v>
      </c>
      <c r="J328" s="188">
        <v>79.5</v>
      </c>
      <c r="K328" s="188">
        <f>ROUND(E328*J328,2)</f>
        <v>14007.11</v>
      </c>
      <c r="L328" s="188">
        <v>21</v>
      </c>
      <c r="M328" s="188">
        <f>G328*(1+L328/100)</f>
        <v>0</v>
      </c>
      <c r="N328" s="188">
        <v>0</v>
      </c>
      <c r="O328" s="188">
        <f>ROUND(E328*N328,2)</f>
        <v>0</v>
      </c>
      <c r="P328" s="188">
        <v>0.02</v>
      </c>
      <c r="Q328" s="188">
        <f>ROUND(E328*P328,2)</f>
        <v>3.52</v>
      </c>
      <c r="R328" s="189" t="s">
        <v>441</v>
      </c>
      <c r="S328" s="188" t="s">
        <v>137</v>
      </c>
      <c r="T328" s="166" t="s">
        <v>997</v>
      </c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 t="s">
        <v>138</v>
      </c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  <c r="AZ328" s="165"/>
      <c r="BA328" s="165"/>
      <c r="BB328" s="165"/>
      <c r="BC328" s="165"/>
      <c r="BD328" s="165"/>
      <c r="BE328" s="165"/>
      <c r="BF328" s="165"/>
      <c r="BG328" s="165"/>
      <c r="BH328" s="165"/>
    </row>
    <row r="329" spans="1:60" outlineLevel="1" x14ac:dyDescent="0.2">
      <c r="A329" s="167"/>
      <c r="B329" s="177"/>
      <c r="C329" s="199" t="s">
        <v>539</v>
      </c>
      <c r="D329" s="180"/>
      <c r="E329" s="184"/>
      <c r="F329" s="188"/>
      <c r="G329" s="188"/>
      <c r="H329" s="188"/>
      <c r="I329" s="188"/>
      <c r="J329" s="188"/>
      <c r="K329" s="188"/>
      <c r="L329" s="188"/>
      <c r="M329" s="188"/>
      <c r="N329" s="188"/>
      <c r="O329" s="188"/>
      <c r="P329" s="188"/>
      <c r="Q329" s="188"/>
      <c r="R329" s="189"/>
      <c r="S329" s="188"/>
      <c r="T329" s="166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 t="s">
        <v>140</v>
      </c>
      <c r="AF329" s="165"/>
      <c r="AG329" s="165"/>
      <c r="AH329" s="165"/>
      <c r="AI329" s="165"/>
      <c r="AJ329" s="165"/>
      <c r="AK329" s="165"/>
      <c r="AL329" s="165"/>
      <c r="AM329" s="165"/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5"/>
      <c r="AX329" s="165"/>
      <c r="AY329" s="165"/>
      <c r="AZ329" s="165"/>
      <c r="BA329" s="165"/>
      <c r="BB329" s="165"/>
      <c r="BC329" s="165"/>
      <c r="BD329" s="165"/>
      <c r="BE329" s="165"/>
      <c r="BF329" s="165"/>
      <c r="BG329" s="165"/>
      <c r="BH329" s="165"/>
    </row>
    <row r="330" spans="1:60" outlineLevel="1" x14ac:dyDescent="0.2">
      <c r="A330" s="167"/>
      <c r="B330" s="177"/>
      <c r="C330" s="199" t="s">
        <v>540</v>
      </c>
      <c r="D330" s="180"/>
      <c r="E330" s="184">
        <v>31.63</v>
      </c>
      <c r="F330" s="188"/>
      <c r="G330" s="188"/>
      <c r="H330" s="188"/>
      <c r="I330" s="188"/>
      <c r="J330" s="188"/>
      <c r="K330" s="188"/>
      <c r="L330" s="188"/>
      <c r="M330" s="188"/>
      <c r="N330" s="188"/>
      <c r="O330" s="188"/>
      <c r="P330" s="188"/>
      <c r="Q330" s="188"/>
      <c r="R330" s="189"/>
      <c r="S330" s="188"/>
      <c r="T330" s="166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 t="s">
        <v>140</v>
      </c>
      <c r="AF330" s="165"/>
      <c r="AG330" s="165"/>
      <c r="AH330" s="165"/>
      <c r="AI330" s="165"/>
      <c r="AJ330" s="165"/>
      <c r="AK330" s="165"/>
      <c r="AL330" s="165"/>
      <c r="AM330" s="165"/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  <c r="AZ330" s="165"/>
      <c r="BA330" s="165"/>
      <c r="BB330" s="165"/>
      <c r="BC330" s="165"/>
      <c r="BD330" s="165"/>
      <c r="BE330" s="165"/>
      <c r="BF330" s="165"/>
      <c r="BG330" s="165"/>
      <c r="BH330" s="165"/>
    </row>
    <row r="331" spans="1:60" outlineLevel="1" x14ac:dyDescent="0.2">
      <c r="A331" s="167"/>
      <c r="B331" s="177"/>
      <c r="C331" s="199" t="s">
        <v>541</v>
      </c>
      <c r="D331" s="180"/>
      <c r="E331" s="184">
        <v>62.16</v>
      </c>
      <c r="F331" s="188"/>
      <c r="G331" s="188"/>
      <c r="H331" s="188"/>
      <c r="I331" s="188"/>
      <c r="J331" s="188"/>
      <c r="K331" s="188"/>
      <c r="L331" s="188"/>
      <c r="M331" s="188"/>
      <c r="N331" s="188"/>
      <c r="O331" s="188"/>
      <c r="P331" s="188"/>
      <c r="Q331" s="188"/>
      <c r="R331" s="189"/>
      <c r="S331" s="188"/>
      <c r="T331" s="166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 t="s">
        <v>140</v>
      </c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  <c r="AZ331" s="165"/>
      <c r="BA331" s="165"/>
      <c r="BB331" s="165"/>
      <c r="BC331" s="165"/>
      <c r="BD331" s="165"/>
      <c r="BE331" s="165"/>
      <c r="BF331" s="165"/>
      <c r="BG331" s="165"/>
      <c r="BH331" s="165"/>
    </row>
    <row r="332" spans="1:60" outlineLevel="1" x14ac:dyDescent="0.2">
      <c r="A332" s="167"/>
      <c r="B332" s="177"/>
      <c r="C332" s="199" t="s">
        <v>542</v>
      </c>
      <c r="D332" s="180"/>
      <c r="E332" s="184">
        <v>31.19</v>
      </c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  <c r="P332" s="188"/>
      <c r="Q332" s="188"/>
      <c r="R332" s="189"/>
      <c r="S332" s="188"/>
      <c r="T332" s="166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 t="s">
        <v>140</v>
      </c>
      <c r="AF332" s="165"/>
      <c r="AG332" s="165"/>
      <c r="AH332" s="165"/>
      <c r="AI332" s="165"/>
      <c r="AJ332" s="165"/>
      <c r="AK332" s="165"/>
      <c r="AL332" s="165"/>
      <c r="AM332" s="165"/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  <c r="AZ332" s="165"/>
      <c r="BA332" s="165"/>
      <c r="BB332" s="165"/>
      <c r="BC332" s="165"/>
      <c r="BD332" s="165"/>
      <c r="BE332" s="165"/>
      <c r="BF332" s="165"/>
      <c r="BG332" s="165"/>
      <c r="BH332" s="165"/>
    </row>
    <row r="333" spans="1:60" outlineLevel="1" x14ac:dyDescent="0.2">
      <c r="A333" s="167"/>
      <c r="B333" s="177"/>
      <c r="C333" s="199" t="s">
        <v>543</v>
      </c>
      <c r="D333" s="180"/>
      <c r="E333" s="184">
        <v>51.21</v>
      </c>
      <c r="F333" s="188"/>
      <c r="G333" s="188"/>
      <c r="H333" s="188"/>
      <c r="I333" s="188"/>
      <c r="J333" s="188"/>
      <c r="K333" s="188"/>
      <c r="L333" s="188"/>
      <c r="M333" s="188"/>
      <c r="N333" s="188"/>
      <c r="O333" s="188"/>
      <c r="P333" s="188"/>
      <c r="Q333" s="188"/>
      <c r="R333" s="189"/>
      <c r="S333" s="188"/>
      <c r="T333" s="166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 t="s">
        <v>140</v>
      </c>
      <c r="AF333" s="165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  <c r="AZ333" s="165"/>
      <c r="BA333" s="165"/>
      <c r="BB333" s="165"/>
      <c r="BC333" s="165"/>
      <c r="BD333" s="165"/>
      <c r="BE333" s="165"/>
      <c r="BF333" s="165"/>
      <c r="BG333" s="165"/>
      <c r="BH333" s="165"/>
    </row>
    <row r="334" spans="1:60" outlineLevel="1" x14ac:dyDescent="0.2">
      <c r="A334" s="167">
        <v>94</v>
      </c>
      <c r="B334" s="177" t="s">
        <v>544</v>
      </c>
      <c r="C334" s="198" t="s">
        <v>545</v>
      </c>
      <c r="D334" s="179" t="s">
        <v>177</v>
      </c>
      <c r="E334" s="183">
        <v>469.47399999999999</v>
      </c>
      <c r="F334" s="188"/>
      <c r="G334" s="188">
        <f>ROUND(E334*F334,2)</f>
        <v>0</v>
      </c>
      <c r="H334" s="188">
        <v>0</v>
      </c>
      <c r="I334" s="188">
        <f>ROUND(E334*H334,2)</f>
        <v>0</v>
      </c>
      <c r="J334" s="188">
        <v>43.4</v>
      </c>
      <c r="K334" s="188">
        <f>ROUND(E334*J334,2)</f>
        <v>20375.169999999998</v>
      </c>
      <c r="L334" s="188">
        <v>21</v>
      </c>
      <c r="M334" s="188">
        <f>G334*(1+L334/100)</f>
        <v>0</v>
      </c>
      <c r="N334" s="188">
        <v>0</v>
      </c>
      <c r="O334" s="188">
        <f>ROUND(E334*N334,2)</f>
        <v>0</v>
      </c>
      <c r="P334" s="188">
        <v>0.02</v>
      </c>
      <c r="Q334" s="188">
        <f>ROUND(E334*P334,2)</f>
        <v>9.39</v>
      </c>
      <c r="R334" s="189" t="s">
        <v>441</v>
      </c>
      <c r="S334" s="188" t="s">
        <v>137</v>
      </c>
      <c r="T334" s="166" t="s">
        <v>997</v>
      </c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 t="s">
        <v>138</v>
      </c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  <c r="AZ334" s="165"/>
      <c r="BA334" s="165"/>
      <c r="BB334" s="165"/>
      <c r="BC334" s="165"/>
      <c r="BD334" s="165"/>
      <c r="BE334" s="165"/>
      <c r="BF334" s="165"/>
      <c r="BG334" s="165"/>
      <c r="BH334" s="165"/>
    </row>
    <row r="335" spans="1:60" outlineLevel="1" x14ac:dyDescent="0.2">
      <c r="A335" s="167"/>
      <c r="B335" s="177"/>
      <c r="C335" s="199" t="s">
        <v>291</v>
      </c>
      <c r="D335" s="180"/>
      <c r="E335" s="184"/>
      <c r="F335" s="188"/>
      <c r="G335" s="188"/>
      <c r="H335" s="188"/>
      <c r="I335" s="188"/>
      <c r="J335" s="188"/>
      <c r="K335" s="188"/>
      <c r="L335" s="188"/>
      <c r="M335" s="188"/>
      <c r="N335" s="188"/>
      <c r="O335" s="188"/>
      <c r="P335" s="188"/>
      <c r="Q335" s="188"/>
      <c r="R335" s="189"/>
      <c r="S335" s="188"/>
      <c r="T335" s="166"/>
      <c r="U335" s="165"/>
      <c r="V335" s="165"/>
      <c r="W335" s="165"/>
      <c r="X335" s="165"/>
      <c r="Y335" s="165"/>
      <c r="Z335" s="165"/>
      <c r="AA335" s="165"/>
      <c r="AB335" s="165"/>
      <c r="AC335" s="165"/>
      <c r="AD335" s="165"/>
      <c r="AE335" s="165" t="s">
        <v>140</v>
      </c>
      <c r="AF335" s="165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  <c r="AZ335" s="165"/>
      <c r="BA335" s="165"/>
      <c r="BB335" s="165"/>
      <c r="BC335" s="165"/>
      <c r="BD335" s="165"/>
      <c r="BE335" s="165"/>
      <c r="BF335" s="165"/>
      <c r="BG335" s="165"/>
      <c r="BH335" s="165"/>
    </row>
    <row r="336" spans="1:60" outlineLevel="1" x14ac:dyDescent="0.2">
      <c r="A336" s="167"/>
      <c r="B336" s="177"/>
      <c r="C336" s="199" t="s">
        <v>292</v>
      </c>
      <c r="D336" s="180"/>
      <c r="E336" s="184">
        <v>32.25</v>
      </c>
      <c r="F336" s="188"/>
      <c r="G336" s="188"/>
      <c r="H336" s="188"/>
      <c r="I336" s="188"/>
      <c r="J336" s="188"/>
      <c r="K336" s="188"/>
      <c r="L336" s="188"/>
      <c r="M336" s="188"/>
      <c r="N336" s="188"/>
      <c r="O336" s="188"/>
      <c r="P336" s="188"/>
      <c r="Q336" s="188"/>
      <c r="R336" s="189"/>
      <c r="S336" s="188"/>
      <c r="T336" s="166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 t="s">
        <v>140</v>
      </c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  <c r="AZ336" s="165"/>
      <c r="BA336" s="165"/>
      <c r="BB336" s="165"/>
      <c r="BC336" s="165"/>
      <c r="BD336" s="165"/>
      <c r="BE336" s="165"/>
      <c r="BF336" s="165"/>
      <c r="BG336" s="165"/>
      <c r="BH336" s="165"/>
    </row>
    <row r="337" spans="1:60" outlineLevel="1" x14ac:dyDescent="0.2">
      <c r="A337" s="167"/>
      <c r="B337" s="177"/>
      <c r="C337" s="199" t="s">
        <v>293</v>
      </c>
      <c r="D337" s="180"/>
      <c r="E337" s="184">
        <v>40.71</v>
      </c>
      <c r="F337" s="188"/>
      <c r="G337" s="188"/>
      <c r="H337" s="188"/>
      <c r="I337" s="188"/>
      <c r="J337" s="188"/>
      <c r="K337" s="188"/>
      <c r="L337" s="188"/>
      <c r="M337" s="188"/>
      <c r="N337" s="188"/>
      <c r="O337" s="188"/>
      <c r="P337" s="188"/>
      <c r="Q337" s="188"/>
      <c r="R337" s="189"/>
      <c r="S337" s="188"/>
      <c r="T337" s="166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 t="s">
        <v>140</v>
      </c>
      <c r="AF337" s="165"/>
      <c r="AG337" s="165"/>
      <c r="AH337" s="165"/>
      <c r="AI337" s="165"/>
      <c r="AJ337" s="165"/>
      <c r="AK337" s="165"/>
      <c r="AL337" s="165"/>
      <c r="AM337" s="165"/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  <c r="AZ337" s="165"/>
      <c r="BA337" s="165"/>
      <c r="BB337" s="165"/>
      <c r="BC337" s="165"/>
      <c r="BD337" s="165"/>
      <c r="BE337" s="165"/>
      <c r="BF337" s="165"/>
      <c r="BG337" s="165"/>
      <c r="BH337" s="165"/>
    </row>
    <row r="338" spans="1:60" outlineLevel="1" x14ac:dyDescent="0.2">
      <c r="A338" s="167"/>
      <c r="B338" s="177"/>
      <c r="C338" s="199" t="s">
        <v>294</v>
      </c>
      <c r="D338" s="180"/>
      <c r="E338" s="184">
        <v>59.44</v>
      </c>
      <c r="F338" s="188"/>
      <c r="G338" s="188"/>
      <c r="H338" s="188"/>
      <c r="I338" s="188"/>
      <c r="J338" s="188"/>
      <c r="K338" s="188"/>
      <c r="L338" s="188"/>
      <c r="M338" s="188"/>
      <c r="N338" s="188"/>
      <c r="O338" s="188"/>
      <c r="P338" s="188"/>
      <c r="Q338" s="188"/>
      <c r="R338" s="189"/>
      <c r="S338" s="188"/>
      <c r="T338" s="166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 t="s">
        <v>140</v>
      </c>
      <c r="AF338" s="165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  <c r="AZ338" s="165"/>
      <c r="BA338" s="165"/>
      <c r="BB338" s="165"/>
      <c r="BC338" s="165"/>
      <c r="BD338" s="165"/>
      <c r="BE338" s="165"/>
      <c r="BF338" s="165"/>
      <c r="BG338" s="165"/>
      <c r="BH338" s="165"/>
    </row>
    <row r="339" spans="1:60" outlineLevel="1" x14ac:dyDescent="0.2">
      <c r="A339" s="167"/>
      <c r="B339" s="177"/>
      <c r="C339" s="199" t="s">
        <v>295</v>
      </c>
      <c r="D339" s="180"/>
      <c r="E339" s="184">
        <v>16.079999999999998</v>
      </c>
      <c r="F339" s="188"/>
      <c r="G339" s="188"/>
      <c r="H339" s="188"/>
      <c r="I339" s="188"/>
      <c r="J339" s="188"/>
      <c r="K339" s="188"/>
      <c r="L339" s="188"/>
      <c r="M339" s="188"/>
      <c r="N339" s="188"/>
      <c r="O339" s="188"/>
      <c r="P339" s="188"/>
      <c r="Q339" s="188"/>
      <c r="R339" s="189"/>
      <c r="S339" s="188"/>
      <c r="T339" s="166"/>
      <c r="U339" s="165"/>
      <c r="V339" s="165"/>
      <c r="W339" s="165"/>
      <c r="X339" s="165"/>
      <c r="Y339" s="165"/>
      <c r="Z339" s="165"/>
      <c r="AA339" s="165"/>
      <c r="AB339" s="165"/>
      <c r="AC339" s="165"/>
      <c r="AD339" s="165"/>
      <c r="AE339" s="165" t="s">
        <v>140</v>
      </c>
      <c r="AF339" s="165"/>
      <c r="AG339" s="165"/>
      <c r="AH339" s="165"/>
      <c r="AI339" s="165"/>
      <c r="AJ339" s="165"/>
      <c r="AK339" s="165"/>
      <c r="AL339" s="165"/>
      <c r="AM339" s="165"/>
      <c r="AN339" s="165"/>
      <c r="AO339" s="165"/>
      <c r="AP339" s="165"/>
      <c r="AQ339" s="165"/>
      <c r="AR339" s="165"/>
      <c r="AS339" s="165"/>
      <c r="AT339" s="165"/>
      <c r="AU339" s="165"/>
      <c r="AV339" s="165"/>
      <c r="AW339" s="165"/>
      <c r="AX339" s="165"/>
      <c r="AY339" s="165"/>
      <c r="AZ339" s="165"/>
      <c r="BA339" s="165"/>
      <c r="BB339" s="165"/>
      <c r="BC339" s="165"/>
      <c r="BD339" s="165"/>
      <c r="BE339" s="165"/>
      <c r="BF339" s="165"/>
      <c r="BG339" s="165"/>
      <c r="BH339" s="165"/>
    </row>
    <row r="340" spans="1:60" outlineLevel="1" x14ac:dyDescent="0.2">
      <c r="A340" s="167"/>
      <c r="B340" s="177"/>
      <c r="C340" s="199" t="s">
        <v>296</v>
      </c>
      <c r="D340" s="180"/>
      <c r="E340" s="184">
        <v>60.783999999999999</v>
      </c>
      <c r="F340" s="188"/>
      <c r="G340" s="188"/>
      <c r="H340" s="188"/>
      <c r="I340" s="188"/>
      <c r="J340" s="188"/>
      <c r="K340" s="188"/>
      <c r="L340" s="188"/>
      <c r="M340" s="188"/>
      <c r="N340" s="188"/>
      <c r="O340" s="188"/>
      <c r="P340" s="188"/>
      <c r="Q340" s="188"/>
      <c r="R340" s="189"/>
      <c r="S340" s="188"/>
      <c r="T340" s="166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 t="s">
        <v>140</v>
      </c>
      <c r="AF340" s="165"/>
      <c r="AG340" s="165"/>
      <c r="AH340" s="165"/>
      <c r="AI340" s="165"/>
      <c r="AJ340" s="165"/>
      <c r="AK340" s="165"/>
      <c r="AL340" s="165"/>
      <c r="AM340" s="165"/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  <c r="AZ340" s="165"/>
      <c r="BA340" s="165"/>
      <c r="BB340" s="165"/>
      <c r="BC340" s="165"/>
      <c r="BD340" s="165"/>
      <c r="BE340" s="165"/>
      <c r="BF340" s="165"/>
      <c r="BG340" s="165"/>
      <c r="BH340" s="165"/>
    </row>
    <row r="341" spans="1:60" outlineLevel="1" x14ac:dyDescent="0.2">
      <c r="A341" s="167"/>
      <c r="B341" s="177"/>
      <c r="C341" s="199" t="s">
        <v>297</v>
      </c>
      <c r="D341" s="180"/>
      <c r="E341" s="184">
        <v>35.08</v>
      </c>
      <c r="F341" s="188"/>
      <c r="G341" s="188"/>
      <c r="H341" s="188"/>
      <c r="I341" s="188"/>
      <c r="J341" s="188"/>
      <c r="K341" s="188"/>
      <c r="L341" s="188"/>
      <c r="M341" s="188"/>
      <c r="N341" s="188"/>
      <c r="O341" s="188"/>
      <c r="P341" s="188"/>
      <c r="Q341" s="188"/>
      <c r="R341" s="189"/>
      <c r="S341" s="188"/>
      <c r="T341" s="166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 t="s">
        <v>140</v>
      </c>
      <c r="AF341" s="165"/>
      <c r="AG341" s="165"/>
      <c r="AH341" s="165"/>
      <c r="AI341" s="165"/>
      <c r="AJ341" s="165"/>
      <c r="AK341" s="165"/>
      <c r="AL341" s="165"/>
      <c r="AM341" s="165"/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  <c r="AZ341" s="165"/>
      <c r="BA341" s="165"/>
      <c r="BB341" s="165"/>
      <c r="BC341" s="165"/>
      <c r="BD341" s="165"/>
      <c r="BE341" s="165"/>
      <c r="BF341" s="165"/>
      <c r="BG341" s="165"/>
      <c r="BH341" s="165"/>
    </row>
    <row r="342" spans="1:60" outlineLevel="1" x14ac:dyDescent="0.2">
      <c r="A342" s="167"/>
      <c r="B342" s="177"/>
      <c r="C342" s="199" t="s">
        <v>298</v>
      </c>
      <c r="D342" s="180"/>
      <c r="E342" s="184">
        <v>6.8</v>
      </c>
      <c r="F342" s="188"/>
      <c r="G342" s="188"/>
      <c r="H342" s="188"/>
      <c r="I342" s="188"/>
      <c r="J342" s="188"/>
      <c r="K342" s="188"/>
      <c r="L342" s="188"/>
      <c r="M342" s="188"/>
      <c r="N342" s="188"/>
      <c r="O342" s="188"/>
      <c r="P342" s="188"/>
      <c r="Q342" s="188"/>
      <c r="R342" s="189"/>
      <c r="S342" s="188"/>
      <c r="T342" s="166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 t="s">
        <v>140</v>
      </c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  <c r="AZ342" s="165"/>
      <c r="BA342" s="165"/>
      <c r="BB342" s="165"/>
      <c r="BC342" s="165"/>
      <c r="BD342" s="165"/>
      <c r="BE342" s="165"/>
      <c r="BF342" s="165"/>
      <c r="BG342" s="165"/>
      <c r="BH342" s="165"/>
    </row>
    <row r="343" spans="1:60" outlineLevel="1" x14ac:dyDescent="0.2">
      <c r="A343" s="167"/>
      <c r="B343" s="177"/>
      <c r="C343" s="199" t="s">
        <v>299</v>
      </c>
      <c r="D343" s="180"/>
      <c r="E343" s="184">
        <v>3.9</v>
      </c>
      <c r="F343" s="188"/>
      <c r="G343" s="188"/>
      <c r="H343" s="188"/>
      <c r="I343" s="188"/>
      <c r="J343" s="188"/>
      <c r="K343" s="188"/>
      <c r="L343" s="188"/>
      <c r="M343" s="188"/>
      <c r="N343" s="188"/>
      <c r="O343" s="188"/>
      <c r="P343" s="188"/>
      <c r="Q343" s="188"/>
      <c r="R343" s="189"/>
      <c r="S343" s="188"/>
      <c r="T343" s="166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 t="s">
        <v>140</v>
      </c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  <c r="AZ343" s="165"/>
      <c r="BA343" s="165"/>
      <c r="BB343" s="165"/>
      <c r="BC343" s="165"/>
      <c r="BD343" s="165"/>
      <c r="BE343" s="165"/>
      <c r="BF343" s="165"/>
      <c r="BG343" s="165"/>
      <c r="BH343" s="165"/>
    </row>
    <row r="344" spans="1:60" ht="22.5" outlineLevel="1" x14ac:dyDescent="0.2">
      <c r="A344" s="167"/>
      <c r="B344" s="177"/>
      <c r="C344" s="199" t="s">
        <v>300</v>
      </c>
      <c r="D344" s="180"/>
      <c r="E344" s="184">
        <v>34.729999999999997</v>
      </c>
      <c r="F344" s="188"/>
      <c r="G344" s="188"/>
      <c r="H344" s="188"/>
      <c r="I344" s="188"/>
      <c r="J344" s="188"/>
      <c r="K344" s="188"/>
      <c r="L344" s="188"/>
      <c r="M344" s="188"/>
      <c r="N344" s="188"/>
      <c r="O344" s="188"/>
      <c r="P344" s="188"/>
      <c r="Q344" s="188"/>
      <c r="R344" s="189"/>
      <c r="S344" s="188"/>
      <c r="T344" s="166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 t="s">
        <v>140</v>
      </c>
      <c r="AF344" s="165"/>
      <c r="AG344" s="165"/>
      <c r="AH344" s="165"/>
      <c r="AI344" s="165"/>
      <c r="AJ344" s="165"/>
      <c r="AK344" s="165"/>
      <c r="AL344" s="165"/>
      <c r="AM344" s="165"/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  <c r="AZ344" s="165"/>
      <c r="BA344" s="165"/>
      <c r="BB344" s="165"/>
      <c r="BC344" s="165"/>
      <c r="BD344" s="165"/>
      <c r="BE344" s="165"/>
      <c r="BF344" s="165"/>
      <c r="BG344" s="165"/>
      <c r="BH344" s="165"/>
    </row>
    <row r="345" spans="1:60" outlineLevel="1" x14ac:dyDescent="0.2">
      <c r="A345" s="167"/>
      <c r="B345" s="177"/>
      <c r="C345" s="199" t="s">
        <v>301</v>
      </c>
      <c r="D345" s="180"/>
      <c r="E345" s="184"/>
      <c r="F345" s="188"/>
      <c r="G345" s="188"/>
      <c r="H345" s="188"/>
      <c r="I345" s="188"/>
      <c r="J345" s="188"/>
      <c r="K345" s="188"/>
      <c r="L345" s="188"/>
      <c r="M345" s="188"/>
      <c r="N345" s="188"/>
      <c r="O345" s="188"/>
      <c r="P345" s="188"/>
      <c r="Q345" s="188"/>
      <c r="R345" s="189"/>
      <c r="S345" s="188"/>
      <c r="T345" s="166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 t="s">
        <v>140</v>
      </c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  <c r="AZ345" s="165"/>
      <c r="BA345" s="165"/>
      <c r="BB345" s="165"/>
      <c r="BC345" s="165"/>
      <c r="BD345" s="165"/>
      <c r="BE345" s="165"/>
      <c r="BF345" s="165"/>
      <c r="BG345" s="165"/>
      <c r="BH345" s="165"/>
    </row>
    <row r="346" spans="1:60" outlineLevel="1" x14ac:dyDescent="0.2">
      <c r="A346" s="167"/>
      <c r="B346" s="177"/>
      <c r="C346" s="199" t="s">
        <v>302</v>
      </c>
      <c r="D346" s="180"/>
      <c r="E346" s="184">
        <v>27.3</v>
      </c>
      <c r="F346" s="188"/>
      <c r="G346" s="188"/>
      <c r="H346" s="188"/>
      <c r="I346" s="188"/>
      <c r="J346" s="188"/>
      <c r="K346" s="188"/>
      <c r="L346" s="188"/>
      <c r="M346" s="188"/>
      <c r="N346" s="188"/>
      <c r="O346" s="188"/>
      <c r="P346" s="188"/>
      <c r="Q346" s="188"/>
      <c r="R346" s="189"/>
      <c r="S346" s="188"/>
      <c r="T346" s="166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 t="s">
        <v>140</v>
      </c>
      <c r="AF346" s="165"/>
      <c r="AG346" s="165"/>
      <c r="AH346" s="165"/>
      <c r="AI346" s="165"/>
      <c r="AJ346" s="165"/>
      <c r="AK346" s="165"/>
      <c r="AL346" s="165"/>
      <c r="AM346" s="165"/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  <c r="AZ346" s="165"/>
      <c r="BA346" s="165"/>
      <c r="BB346" s="165"/>
      <c r="BC346" s="165"/>
      <c r="BD346" s="165"/>
      <c r="BE346" s="165"/>
      <c r="BF346" s="165"/>
      <c r="BG346" s="165"/>
      <c r="BH346" s="165"/>
    </row>
    <row r="347" spans="1:60" outlineLevel="1" x14ac:dyDescent="0.2">
      <c r="A347" s="167"/>
      <c r="B347" s="177"/>
      <c r="C347" s="199" t="s">
        <v>303</v>
      </c>
      <c r="D347" s="180"/>
      <c r="E347" s="184">
        <v>84.6</v>
      </c>
      <c r="F347" s="188"/>
      <c r="G347" s="188"/>
      <c r="H347" s="188"/>
      <c r="I347" s="188"/>
      <c r="J347" s="188"/>
      <c r="K347" s="188"/>
      <c r="L347" s="188"/>
      <c r="M347" s="188"/>
      <c r="N347" s="188"/>
      <c r="O347" s="188"/>
      <c r="P347" s="188"/>
      <c r="Q347" s="188"/>
      <c r="R347" s="189"/>
      <c r="S347" s="188"/>
      <c r="T347" s="166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 t="s">
        <v>140</v>
      </c>
      <c r="AF347" s="165"/>
      <c r="AG347" s="165"/>
      <c r="AH347" s="165"/>
      <c r="AI347" s="165"/>
      <c r="AJ347" s="165"/>
      <c r="AK347" s="165"/>
      <c r="AL347" s="165"/>
      <c r="AM347" s="165"/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  <c r="AZ347" s="165"/>
      <c r="BA347" s="165"/>
      <c r="BB347" s="165"/>
      <c r="BC347" s="165"/>
      <c r="BD347" s="165"/>
      <c r="BE347" s="165"/>
      <c r="BF347" s="165"/>
      <c r="BG347" s="165"/>
      <c r="BH347" s="165"/>
    </row>
    <row r="348" spans="1:60" outlineLevel="1" x14ac:dyDescent="0.2">
      <c r="A348" s="167"/>
      <c r="B348" s="177"/>
      <c r="C348" s="199" t="s">
        <v>304</v>
      </c>
      <c r="D348" s="180"/>
      <c r="E348" s="184">
        <v>42.6</v>
      </c>
      <c r="F348" s="188"/>
      <c r="G348" s="188"/>
      <c r="H348" s="188"/>
      <c r="I348" s="188"/>
      <c r="J348" s="188"/>
      <c r="K348" s="188"/>
      <c r="L348" s="188"/>
      <c r="M348" s="188"/>
      <c r="N348" s="188"/>
      <c r="O348" s="188"/>
      <c r="P348" s="188"/>
      <c r="Q348" s="188"/>
      <c r="R348" s="189"/>
      <c r="S348" s="188"/>
      <c r="T348" s="166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 t="s">
        <v>140</v>
      </c>
      <c r="AF348" s="165"/>
      <c r="AG348" s="165"/>
      <c r="AH348" s="165"/>
      <c r="AI348" s="165"/>
      <c r="AJ348" s="165"/>
      <c r="AK348" s="165"/>
      <c r="AL348" s="165"/>
      <c r="AM348" s="165"/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  <c r="AZ348" s="165"/>
      <c r="BA348" s="165"/>
      <c r="BB348" s="165"/>
      <c r="BC348" s="165"/>
      <c r="BD348" s="165"/>
      <c r="BE348" s="165"/>
      <c r="BF348" s="165"/>
      <c r="BG348" s="165"/>
      <c r="BH348" s="165"/>
    </row>
    <row r="349" spans="1:60" outlineLevel="1" x14ac:dyDescent="0.2">
      <c r="A349" s="167"/>
      <c r="B349" s="177"/>
      <c r="C349" s="199" t="s">
        <v>305</v>
      </c>
      <c r="D349" s="180"/>
      <c r="E349" s="184">
        <v>14.7</v>
      </c>
      <c r="F349" s="188"/>
      <c r="G349" s="188"/>
      <c r="H349" s="188"/>
      <c r="I349" s="188"/>
      <c r="J349" s="188"/>
      <c r="K349" s="188"/>
      <c r="L349" s="188"/>
      <c r="M349" s="188"/>
      <c r="N349" s="188"/>
      <c r="O349" s="188"/>
      <c r="P349" s="188"/>
      <c r="Q349" s="188"/>
      <c r="R349" s="189"/>
      <c r="S349" s="188"/>
      <c r="T349" s="166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 t="s">
        <v>140</v>
      </c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  <c r="AZ349" s="165"/>
      <c r="BA349" s="165"/>
      <c r="BB349" s="165"/>
      <c r="BC349" s="165"/>
      <c r="BD349" s="165"/>
      <c r="BE349" s="165"/>
      <c r="BF349" s="165"/>
      <c r="BG349" s="165"/>
      <c r="BH349" s="165"/>
    </row>
    <row r="350" spans="1:60" outlineLevel="1" x14ac:dyDescent="0.2">
      <c r="A350" s="167"/>
      <c r="B350" s="177"/>
      <c r="C350" s="199" t="s">
        <v>306</v>
      </c>
      <c r="D350" s="180"/>
      <c r="E350" s="184">
        <v>10.5</v>
      </c>
      <c r="F350" s="188"/>
      <c r="G350" s="188"/>
      <c r="H350" s="188"/>
      <c r="I350" s="188"/>
      <c r="J350" s="188"/>
      <c r="K350" s="188"/>
      <c r="L350" s="188"/>
      <c r="M350" s="188"/>
      <c r="N350" s="188"/>
      <c r="O350" s="188"/>
      <c r="P350" s="188"/>
      <c r="Q350" s="188"/>
      <c r="R350" s="189"/>
      <c r="S350" s="188"/>
      <c r="T350" s="166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 t="s">
        <v>140</v>
      </c>
      <c r="AF350" s="165"/>
      <c r="AG350" s="165"/>
      <c r="AH350" s="165"/>
      <c r="AI350" s="165"/>
      <c r="AJ350" s="165"/>
      <c r="AK350" s="165"/>
      <c r="AL350" s="165"/>
      <c r="AM350" s="165"/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  <c r="AZ350" s="165"/>
      <c r="BA350" s="165"/>
      <c r="BB350" s="165"/>
      <c r="BC350" s="165"/>
      <c r="BD350" s="165"/>
      <c r="BE350" s="165"/>
      <c r="BF350" s="165"/>
      <c r="BG350" s="165"/>
      <c r="BH350" s="165"/>
    </row>
    <row r="351" spans="1:60" outlineLevel="1" x14ac:dyDescent="0.2">
      <c r="A351" s="167">
        <v>95</v>
      </c>
      <c r="B351" s="177" t="s">
        <v>546</v>
      </c>
      <c r="C351" s="198" t="s">
        <v>547</v>
      </c>
      <c r="D351" s="179" t="s">
        <v>177</v>
      </c>
      <c r="E351" s="183">
        <v>14.35</v>
      </c>
      <c r="F351" s="188"/>
      <c r="G351" s="188">
        <f>ROUND(E351*F351,2)</f>
        <v>0</v>
      </c>
      <c r="H351" s="188">
        <v>0</v>
      </c>
      <c r="I351" s="188">
        <f>ROUND(E351*H351,2)</f>
        <v>0</v>
      </c>
      <c r="J351" s="188">
        <v>86.9</v>
      </c>
      <c r="K351" s="188">
        <f>ROUND(E351*J351,2)</f>
        <v>1247.02</v>
      </c>
      <c r="L351" s="188">
        <v>21</v>
      </c>
      <c r="M351" s="188">
        <f>G351*(1+L351/100)</f>
        <v>0</v>
      </c>
      <c r="N351" s="188">
        <v>0</v>
      </c>
      <c r="O351" s="188">
        <f>ROUND(E351*N351,2)</f>
        <v>0</v>
      </c>
      <c r="P351" s="188">
        <v>4.5999999999999999E-2</v>
      </c>
      <c r="Q351" s="188">
        <f>ROUND(E351*P351,2)</f>
        <v>0.66</v>
      </c>
      <c r="R351" s="189" t="s">
        <v>441</v>
      </c>
      <c r="S351" s="188" t="s">
        <v>137</v>
      </c>
      <c r="T351" s="166" t="s">
        <v>997</v>
      </c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 t="s">
        <v>138</v>
      </c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  <c r="AZ351" s="165"/>
      <c r="BA351" s="165"/>
      <c r="BB351" s="165"/>
      <c r="BC351" s="165"/>
      <c r="BD351" s="165"/>
      <c r="BE351" s="165"/>
      <c r="BF351" s="165"/>
      <c r="BG351" s="165"/>
      <c r="BH351" s="165"/>
    </row>
    <row r="352" spans="1:60" outlineLevel="1" x14ac:dyDescent="0.2">
      <c r="A352" s="167"/>
      <c r="B352" s="177"/>
      <c r="C352" s="199" t="s">
        <v>548</v>
      </c>
      <c r="D352" s="180"/>
      <c r="E352" s="184"/>
      <c r="F352" s="188"/>
      <c r="G352" s="188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189"/>
      <c r="S352" s="188"/>
      <c r="T352" s="166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 t="s">
        <v>140</v>
      </c>
      <c r="AF352" s="165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  <c r="AZ352" s="165"/>
      <c r="BA352" s="165"/>
      <c r="BB352" s="165"/>
      <c r="BC352" s="165"/>
      <c r="BD352" s="165"/>
      <c r="BE352" s="165"/>
      <c r="BF352" s="165"/>
      <c r="BG352" s="165"/>
      <c r="BH352" s="165"/>
    </row>
    <row r="353" spans="1:60" outlineLevel="1" x14ac:dyDescent="0.2">
      <c r="A353" s="167"/>
      <c r="B353" s="177"/>
      <c r="C353" s="199" t="s">
        <v>549</v>
      </c>
      <c r="D353" s="180"/>
      <c r="E353" s="184">
        <v>7.2</v>
      </c>
      <c r="F353" s="188"/>
      <c r="G353" s="188"/>
      <c r="H353" s="188"/>
      <c r="I353" s="188"/>
      <c r="J353" s="188"/>
      <c r="K353" s="188"/>
      <c r="L353" s="188"/>
      <c r="M353" s="188"/>
      <c r="N353" s="188"/>
      <c r="O353" s="188"/>
      <c r="P353" s="188"/>
      <c r="Q353" s="188"/>
      <c r="R353" s="189"/>
      <c r="S353" s="188"/>
      <c r="T353" s="166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 t="s">
        <v>140</v>
      </c>
      <c r="AF353" s="165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  <c r="AZ353" s="165"/>
      <c r="BA353" s="165"/>
      <c r="BB353" s="165"/>
      <c r="BC353" s="165"/>
      <c r="BD353" s="165"/>
      <c r="BE353" s="165"/>
      <c r="BF353" s="165"/>
      <c r="BG353" s="165"/>
      <c r="BH353" s="165"/>
    </row>
    <row r="354" spans="1:60" outlineLevel="1" x14ac:dyDescent="0.2">
      <c r="A354" s="167"/>
      <c r="B354" s="177"/>
      <c r="C354" s="199" t="s">
        <v>550</v>
      </c>
      <c r="D354" s="180"/>
      <c r="E354" s="184">
        <v>4.4000000000000004</v>
      </c>
      <c r="F354" s="188"/>
      <c r="G354" s="188"/>
      <c r="H354" s="188"/>
      <c r="I354" s="188"/>
      <c r="J354" s="188"/>
      <c r="K354" s="188"/>
      <c r="L354" s="188"/>
      <c r="M354" s="188"/>
      <c r="N354" s="188"/>
      <c r="O354" s="188"/>
      <c r="P354" s="188"/>
      <c r="Q354" s="188"/>
      <c r="R354" s="189"/>
      <c r="S354" s="188"/>
      <c r="T354" s="166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 t="s">
        <v>140</v>
      </c>
      <c r="AF354" s="165"/>
      <c r="AG354" s="165"/>
      <c r="AH354" s="165"/>
      <c r="AI354" s="165"/>
      <c r="AJ354" s="165"/>
      <c r="AK354" s="165"/>
      <c r="AL354" s="165"/>
      <c r="AM354" s="165"/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  <c r="AZ354" s="165"/>
      <c r="BA354" s="165"/>
      <c r="BB354" s="165"/>
      <c r="BC354" s="165"/>
      <c r="BD354" s="165"/>
      <c r="BE354" s="165"/>
      <c r="BF354" s="165"/>
      <c r="BG354" s="165"/>
      <c r="BH354" s="165"/>
    </row>
    <row r="355" spans="1:60" outlineLevel="1" x14ac:dyDescent="0.2">
      <c r="A355" s="167"/>
      <c r="B355" s="177"/>
      <c r="C355" s="199" t="s">
        <v>551</v>
      </c>
      <c r="D355" s="180"/>
      <c r="E355" s="184"/>
      <c r="F355" s="188"/>
      <c r="G355" s="188"/>
      <c r="H355" s="188"/>
      <c r="I355" s="188"/>
      <c r="J355" s="188"/>
      <c r="K355" s="188"/>
      <c r="L355" s="188"/>
      <c r="M355" s="188"/>
      <c r="N355" s="188"/>
      <c r="O355" s="188"/>
      <c r="P355" s="188"/>
      <c r="Q355" s="188"/>
      <c r="R355" s="189"/>
      <c r="S355" s="188"/>
      <c r="T355" s="166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 t="s">
        <v>140</v>
      </c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  <c r="AZ355" s="165"/>
      <c r="BA355" s="165"/>
      <c r="BB355" s="165"/>
      <c r="BC355" s="165"/>
      <c r="BD355" s="165"/>
      <c r="BE355" s="165"/>
      <c r="BF355" s="165"/>
      <c r="BG355" s="165"/>
      <c r="BH355" s="165"/>
    </row>
    <row r="356" spans="1:60" outlineLevel="1" x14ac:dyDescent="0.2">
      <c r="A356" s="167"/>
      <c r="B356" s="177"/>
      <c r="C356" s="199" t="s">
        <v>552</v>
      </c>
      <c r="D356" s="180"/>
      <c r="E356" s="184">
        <v>1.4</v>
      </c>
      <c r="F356" s="188"/>
      <c r="G356" s="188"/>
      <c r="H356" s="188"/>
      <c r="I356" s="188"/>
      <c r="J356" s="188"/>
      <c r="K356" s="188"/>
      <c r="L356" s="188"/>
      <c r="M356" s="188"/>
      <c r="N356" s="188"/>
      <c r="O356" s="188"/>
      <c r="P356" s="188"/>
      <c r="Q356" s="188"/>
      <c r="R356" s="189"/>
      <c r="S356" s="188"/>
      <c r="T356" s="166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 t="s">
        <v>140</v>
      </c>
      <c r="AF356" s="165"/>
      <c r="AG356" s="165"/>
      <c r="AH356" s="165"/>
      <c r="AI356" s="165"/>
      <c r="AJ356" s="165"/>
      <c r="AK356" s="165"/>
      <c r="AL356" s="165"/>
      <c r="AM356" s="165"/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  <c r="AZ356" s="165"/>
      <c r="BA356" s="165"/>
      <c r="BB356" s="165"/>
      <c r="BC356" s="165"/>
      <c r="BD356" s="165"/>
      <c r="BE356" s="165"/>
      <c r="BF356" s="165"/>
      <c r="BG356" s="165"/>
      <c r="BH356" s="165"/>
    </row>
    <row r="357" spans="1:60" outlineLevel="1" x14ac:dyDescent="0.2">
      <c r="A357" s="167"/>
      <c r="B357" s="177"/>
      <c r="C357" s="199" t="s">
        <v>553</v>
      </c>
      <c r="D357" s="180"/>
      <c r="E357" s="184">
        <v>1.35</v>
      </c>
      <c r="F357" s="188"/>
      <c r="G357" s="188"/>
      <c r="H357" s="188"/>
      <c r="I357" s="188"/>
      <c r="J357" s="188"/>
      <c r="K357" s="188"/>
      <c r="L357" s="188"/>
      <c r="M357" s="188"/>
      <c r="N357" s="188"/>
      <c r="O357" s="188"/>
      <c r="P357" s="188"/>
      <c r="Q357" s="188"/>
      <c r="R357" s="189"/>
      <c r="S357" s="188"/>
      <c r="T357" s="166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 t="s">
        <v>140</v>
      </c>
      <c r="AF357" s="165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  <c r="AZ357" s="165"/>
      <c r="BA357" s="165"/>
      <c r="BB357" s="165"/>
      <c r="BC357" s="165"/>
      <c r="BD357" s="165"/>
      <c r="BE357" s="165"/>
      <c r="BF357" s="165"/>
      <c r="BG357" s="165"/>
      <c r="BH357" s="165"/>
    </row>
    <row r="358" spans="1:60" outlineLevel="1" x14ac:dyDescent="0.2">
      <c r="A358" s="167">
        <v>96</v>
      </c>
      <c r="B358" s="177" t="s">
        <v>554</v>
      </c>
      <c r="C358" s="198" t="s">
        <v>555</v>
      </c>
      <c r="D358" s="179" t="s">
        <v>177</v>
      </c>
      <c r="E358" s="183">
        <v>29.475000000000001</v>
      </c>
      <c r="F358" s="188"/>
      <c r="G358" s="188">
        <f>ROUND(E358*F358,2)</f>
        <v>0</v>
      </c>
      <c r="H358" s="188">
        <v>0</v>
      </c>
      <c r="I358" s="188">
        <f>ROUND(E358*H358,2)</f>
        <v>0</v>
      </c>
      <c r="J358" s="188">
        <v>110.5</v>
      </c>
      <c r="K358" s="188">
        <f>ROUND(E358*J358,2)</f>
        <v>3256.99</v>
      </c>
      <c r="L358" s="188">
        <v>21</v>
      </c>
      <c r="M358" s="188">
        <f>G358*(1+L358/100)</f>
        <v>0</v>
      </c>
      <c r="N358" s="188">
        <v>0</v>
      </c>
      <c r="O358" s="188">
        <f>ROUND(E358*N358,2)</f>
        <v>0</v>
      </c>
      <c r="P358" s="188">
        <v>6.8000000000000005E-2</v>
      </c>
      <c r="Q358" s="188">
        <f>ROUND(E358*P358,2)</f>
        <v>2</v>
      </c>
      <c r="R358" s="189" t="s">
        <v>441</v>
      </c>
      <c r="S358" s="188" t="s">
        <v>137</v>
      </c>
      <c r="T358" s="166" t="s">
        <v>997</v>
      </c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 t="s">
        <v>138</v>
      </c>
      <c r="AF358" s="165"/>
      <c r="AG358" s="165"/>
      <c r="AH358" s="165"/>
      <c r="AI358" s="165"/>
      <c r="AJ358" s="165"/>
      <c r="AK358" s="165"/>
      <c r="AL358" s="165"/>
      <c r="AM358" s="165"/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  <c r="AZ358" s="165"/>
      <c r="BA358" s="165"/>
      <c r="BB358" s="165"/>
      <c r="BC358" s="165"/>
      <c r="BD358" s="165"/>
      <c r="BE358" s="165"/>
      <c r="BF358" s="165"/>
      <c r="BG358" s="165"/>
      <c r="BH358" s="165"/>
    </row>
    <row r="359" spans="1:60" outlineLevel="1" x14ac:dyDescent="0.2">
      <c r="A359" s="167"/>
      <c r="B359" s="177"/>
      <c r="C359" s="199" t="s">
        <v>556</v>
      </c>
      <c r="D359" s="180"/>
      <c r="E359" s="184">
        <v>5.25</v>
      </c>
      <c r="F359" s="188"/>
      <c r="G359" s="188"/>
      <c r="H359" s="188"/>
      <c r="I359" s="188"/>
      <c r="J359" s="188"/>
      <c r="K359" s="188"/>
      <c r="L359" s="188"/>
      <c r="M359" s="188"/>
      <c r="N359" s="188"/>
      <c r="O359" s="188"/>
      <c r="P359" s="188"/>
      <c r="Q359" s="188"/>
      <c r="R359" s="189"/>
      <c r="S359" s="188"/>
      <c r="T359" s="166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 t="s">
        <v>140</v>
      </c>
      <c r="AF359" s="165"/>
      <c r="AG359" s="165"/>
      <c r="AH359" s="165"/>
      <c r="AI359" s="165"/>
      <c r="AJ359" s="165"/>
      <c r="AK359" s="165"/>
      <c r="AL359" s="165"/>
      <c r="AM359" s="165"/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  <c r="AZ359" s="165"/>
      <c r="BA359" s="165"/>
      <c r="BB359" s="165"/>
      <c r="BC359" s="165"/>
      <c r="BD359" s="165"/>
      <c r="BE359" s="165"/>
      <c r="BF359" s="165"/>
      <c r="BG359" s="165"/>
      <c r="BH359" s="165"/>
    </row>
    <row r="360" spans="1:60" outlineLevel="1" x14ac:dyDescent="0.2">
      <c r="A360" s="167"/>
      <c r="B360" s="177"/>
      <c r="C360" s="199" t="s">
        <v>234</v>
      </c>
      <c r="D360" s="180"/>
      <c r="E360" s="184"/>
      <c r="F360" s="188"/>
      <c r="G360" s="188"/>
      <c r="H360" s="188"/>
      <c r="I360" s="188"/>
      <c r="J360" s="188"/>
      <c r="K360" s="188"/>
      <c r="L360" s="188"/>
      <c r="M360" s="188"/>
      <c r="N360" s="188"/>
      <c r="O360" s="188"/>
      <c r="P360" s="188"/>
      <c r="Q360" s="188"/>
      <c r="R360" s="189"/>
      <c r="S360" s="188"/>
      <c r="T360" s="166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 t="s">
        <v>140</v>
      </c>
      <c r="AF360" s="165"/>
      <c r="AG360" s="165"/>
      <c r="AH360" s="165"/>
      <c r="AI360" s="165"/>
      <c r="AJ360" s="165"/>
      <c r="AK360" s="165"/>
      <c r="AL360" s="165"/>
      <c r="AM360" s="165"/>
      <c r="AN360" s="165"/>
      <c r="AO360" s="165"/>
      <c r="AP360" s="165"/>
      <c r="AQ360" s="165"/>
      <c r="AR360" s="165"/>
      <c r="AS360" s="165"/>
      <c r="AT360" s="165"/>
      <c r="AU360" s="165"/>
      <c r="AV360" s="165"/>
      <c r="AW360" s="165"/>
      <c r="AX360" s="165"/>
      <c r="AY360" s="165"/>
      <c r="AZ360" s="165"/>
      <c r="BA360" s="165"/>
      <c r="BB360" s="165"/>
      <c r="BC360" s="165"/>
      <c r="BD360" s="165"/>
      <c r="BE360" s="165"/>
      <c r="BF360" s="165"/>
      <c r="BG360" s="165"/>
      <c r="BH360" s="165"/>
    </row>
    <row r="361" spans="1:60" outlineLevel="1" x14ac:dyDescent="0.2">
      <c r="A361" s="167"/>
      <c r="B361" s="177"/>
      <c r="C361" s="199" t="s">
        <v>557</v>
      </c>
      <c r="D361" s="180"/>
      <c r="E361" s="184">
        <v>6.6</v>
      </c>
      <c r="F361" s="188"/>
      <c r="G361" s="188"/>
      <c r="H361" s="188"/>
      <c r="I361" s="188"/>
      <c r="J361" s="188"/>
      <c r="K361" s="188"/>
      <c r="L361" s="188"/>
      <c r="M361" s="188"/>
      <c r="N361" s="188"/>
      <c r="O361" s="188"/>
      <c r="P361" s="188"/>
      <c r="Q361" s="188"/>
      <c r="R361" s="189"/>
      <c r="S361" s="188"/>
      <c r="T361" s="166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 t="s">
        <v>140</v>
      </c>
      <c r="AF361" s="165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  <c r="AZ361" s="165"/>
      <c r="BA361" s="165"/>
      <c r="BB361" s="165"/>
      <c r="BC361" s="165"/>
      <c r="BD361" s="165"/>
      <c r="BE361" s="165"/>
      <c r="BF361" s="165"/>
      <c r="BG361" s="165"/>
      <c r="BH361" s="165"/>
    </row>
    <row r="362" spans="1:60" outlineLevel="1" x14ac:dyDescent="0.2">
      <c r="A362" s="167"/>
      <c r="B362" s="177"/>
      <c r="C362" s="199" t="s">
        <v>558</v>
      </c>
      <c r="D362" s="180"/>
      <c r="E362" s="184">
        <v>9.3000000000000007</v>
      </c>
      <c r="F362" s="188"/>
      <c r="G362" s="188"/>
      <c r="H362" s="188"/>
      <c r="I362" s="188"/>
      <c r="J362" s="188"/>
      <c r="K362" s="188"/>
      <c r="L362" s="188"/>
      <c r="M362" s="188"/>
      <c r="N362" s="188"/>
      <c r="O362" s="188"/>
      <c r="P362" s="188"/>
      <c r="Q362" s="188"/>
      <c r="R362" s="189"/>
      <c r="S362" s="188"/>
      <c r="T362" s="166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 t="s">
        <v>140</v>
      </c>
      <c r="AF362" s="165"/>
      <c r="AG362" s="165"/>
      <c r="AH362" s="165"/>
      <c r="AI362" s="165"/>
      <c r="AJ362" s="165"/>
      <c r="AK362" s="165"/>
      <c r="AL362" s="165"/>
      <c r="AM362" s="165"/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  <c r="AZ362" s="165"/>
      <c r="BA362" s="165"/>
      <c r="BB362" s="165"/>
      <c r="BC362" s="165"/>
      <c r="BD362" s="165"/>
      <c r="BE362" s="165"/>
      <c r="BF362" s="165"/>
      <c r="BG362" s="165"/>
      <c r="BH362" s="165"/>
    </row>
    <row r="363" spans="1:60" outlineLevel="1" x14ac:dyDescent="0.2">
      <c r="A363" s="167"/>
      <c r="B363" s="177"/>
      <c r="C363" s="199" t="s">
        <v>559</v>
      </c>
      <c r="D363" s="180"/>
      <c r="E363" s="184">
        <v>8.3249999999999993</v>
      </c>
      <c r="F363" s="188"/>
      <c r="G363" s="188"/>
      <c r="H363" s="188"/>
      <c r="I363" s="188"/>
      <c r="J363" s="188"/>
      <c r="K363" s="188"/>
      <c r="L363" s="188"/>
      <c r="M363" s="188"/>
      <c r="N363" s="188"/>
      <c r="O363" s="188"/>
      <c r="P363" s="188"/>
      <c r="Q363" s="188"/>
      <c r="R363" s="189"/>
      <c r="S363" s="188"/>
      <c r="T363" s="166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 t="s">
        <v>140</v>
      </c>
      <c r="AF363" s="165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  <c r="AZ363" s="165"/>
      <c r="BA363" s="165"/>
      <c r="BB363" s="165"/>
      <c r="BC363" s="165"/>
      <c r="BD363" s="165"/>
      <c r="BE363" s="165"/>
      <c r="BF363" s="165"/>
      <c r="BG363" s="165"/>
      <c r="BH363" s="165"/>
    </row>
    <row r="364" spans="1:60" x14ac:dyDescent="0.2">
      <c r="A364" s="173" t="s">
        <v>131</v>
      </c>
      <c r="B364" s="178" t="s">
        <v>71</v>
      </c>
      <c r="C364" s="200" t="s">
        <v>72</v>
      </c>
      <c r="D364" s="181"/>
      <c r="E364" s="185"/>
      <c r="F364" s="190"/>
      <c r="G364" s="190">
        <f>SUM(G365:G365)</f>
        <v>0</v>
      </c>
      <c r="H364" s="190"/>
      <c r="I364" s="190">
        <f>SUM(I365:I365)</f>
        <v>0</v>
      </c>
      <c r="J364" s="190"/>
      <c r="K364" s="190">
        <f>SUM(K365:K365)</f>
        <v>26273.39</v>
      </c>
      <c r="L364" s="190"/>
      <c r="M364" s="190">
        <f>SUM(M365:M365)</f>
        <v>0</v>
      </c>
      <c r="N364" s="190"/>
      <c r="O364" s="190">
        <f>SUM(O365:O365)</f>
        <v>0</v>
      </c>
      <c r="P364" s="190"/>
      <c r="Q364" s="190">
        <f>SUM(Q365:Q365)</f>
        <v>0</v>
      </c>
      <c r="R364" s="191"/>
      <c r="S364" s="190"/>
      <c r="AE364" t="s">
        <v>132</v>
      </c>
    </row>
    <row r="365" spans="1:60" outlineLevel="1" x14ac:dyDescent="0.2">
      <c r="A365" s="167">
        <v>97</v>
      </c>
      <c r="B365" s="177" t="s">
        <v>560</v>
      </c>
      <c r="C365" s="198" t="s">
        <v>561</v>
      </c>
      <c r="D365" s="179" t="s">
        <v>153</v>
      </c>
      <c r="E365" s="183">
        <v>34.479520000000001</v>
      </c>
      <c r="F365" s="188"/>
      <c r="G365" s="188">
        <f>ROUND(E365*F365,2)</f>
        <v>0</v>
      </c>
      <c r="H365" s="188">
        <v>0</v>
      </c>
      <c r="I365" s="188">
        <f>ROUND(E365*H365,2)</f>
        <v>0</v>
      </c>
      <c r="J365" s="188">
        <v>762</v>
      </c>
      <c r="K365" s="188">
        <f>ROUND(E365*J365,2)</f>
        <v>26273.39</v>
      </c>
      <c r="L365" s="188">
        <v>21</v>
      </c>
      <c r="M365" s="188">
        <f>G365*(1+L365/100)</f>
        <v>0</v>
      </c>
      <c r="N365" s="188">
        <v>0</v>
      </c>
      <c r="O365" s="188">
        <f>ROUND(E365*N365,2)</f>
        <v>0</v>
      </c>
      <c r="P365" s="188">
        <v>0</v>
      </c>
      <c r="Q365" s="188">
        <f>ROUND(E365*P365,2)</f>
        <v>0</v>
      </c>
      <c r="R365" s="189" t="s">
        <v>159</v>
      </c>
      <c r="S365" s="188" t="s">
        <v>137</v>
      </c>
      <c r="T365" s="166" t="s">
        <v>997</v>
      </c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 t="s">
        <v>562</v>
      </c>
      <c r="AF365" s="165"/>
      <c r="AG365" s="165"/>
      <c r="AH365" s="165"/>
      <c r="AI365" s="165"/>
      <c r="AJ365" s="165"/>
      <c r="AK365" s="165"/>
      <c r="AL365" s="165"/>
      <c r="AM365" s="165"/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  <c r="AZ365" s="165"/>
      <c r="BA365" s="165"/>
      <c r="BB365" s="165"/>
      <c r="BC365" s="165"/>
      <c r="BD365" s="165"/>
      <c r="BE365" s="165"/>
      <c r="BF365" s="165"/>
      <c r="BG365" s="165"/>
      <c r="BH365" s="165"/>
    </row>
    <row r="366" spans="1:60" x14ac:dyDescent="0.2">
      <c r="A366" s="173" t="s">
        <v>131</v>
      </c>
      <c r="B366" s="178" t="s">
        <v>73</v>
      </c>
      <c r="C366" s="200" t="s">
        <v>74</v>
      </c>
      <c r="D366" s="181"/>
      <c r="E366" s="185"/>
      <c r="F366" s="190"/>
      <c r="G366" s="190">
        <f>SUM(G367:G374)</f>
        <v>0</v>
      </c>
      <c r="H366" s="190"/>
      <c r="I366" s="190">
        <f>SUM(I367:I374)</f>
        <v>1009.7</v>
      </c>
      <c r="J366" s="190"/>
      <c r="K366" s="190">
        <f>SUM(K367:K374)</f>
        <v>612.97000000000014</v>
      </c>
      <c r="L366" s="190"/>
      <c r="M366" s="190">
        <f>SUM(M367:M374)</f>
        <v>0</v>
      </c>
      <c r="N366" s="190"/>
      <c r="O366" s="190">
        <f>SUM(O367:O374)</f>
        <v>0.01</v>
      </c>
      <c r="P366" s="190"/>
      <c r="Q366" s="190">
        <f>SUM(Q367:Q374)</f>
        <v>0</v>
      </c>
      <c r="R366" s="191"/>
      <c r="S366" s="190"/>
      <c r="AE366" t="s">
        <v>132</v>
      </c>
    </row>
    <row r="367" spans="1:60" ht="22.5" outlineLevel="1" x14ac:dyDescent="0.2">
      <c r="A367" s="167">
        <v>98</v>
      </c>
      <c r="B367" s="177" t="s">
        <v>563</v>
      </c>
      <c r="C367" s="198" t="s">
        <v>564</v>
      </c>
      <c r="D367" s="179" t="s">
        <v>177</v>
      </c>
      <c r="E367" s="183">
        <v>3.2549999999999999</v>
      </c>
      <c r="F367" s="188"/>
      <c r="G367" s="188">
        <f>ROUND(E367*F367,2)</f>
        <v>0</v>
      </c>
      <c r="H367" s="188">
        <v>0</v>
      </c>
      <c r="I367" s="188">
        <f>ROUND(E367*H367,2)</f>
        <v>0</v>
      </c>
      <c r="J367" s="188">
        <v>77.900000000000006</v>
      </c>
      <c r="K367" s="188">
        <f>ROUND(E367*J367,2)</f>
        <v>253.56</v>
      </c>
      <c r="L367" s="188">
        <v>21</v>
      </c>
      <c r="M367" s="188">
        <f>G367*(1+L367/100)</f>
        <v>0</v>
      </c>
      <c r="N367" s="188">
        <v>0</v>
      </c>
      <c r="O367" s="188">
        <f>ROUND(E367*N367,2)</f>
        <v>0</v>
      </c>
      <c r="P367" s="188">
        <v>0</v>
      </c>
      <c r="Q367" s="188">
        <f>ROUND(E367*P367,2)</f>
        <v>0</v>
      </c>
      <c r="R367" s="189"/>
      <c r="S367" s="188" t="s">
        <v>154</v>
      </c>
      <c r="T367" s="166" t="s">
        <v>997</v>
      </c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 t="s">
        <v>138</v>
      </c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  <c r="AZ367" s="165"/>
      <c r="BA367" s="165"/>
      <c r="BB367" s="165"/>
      <c r="BC367" s="165"/>
      <c r="BD367" s="165"/>
      <c r="BE367" s="165"/>
      <c r="BF367" s="165"/>
      <c r="BG367" s="165"/>
      <c r="BH367" s="165"/>
    </row>
    <row r="368" spans="1:60" outlineLevel="1" x14ac:dyDescent="0.2">
      <c r="A368" s="167"/>
      <c r="B368" s="177"/>
      <c r="C368" s="199" t="s">
        <v>565</v>
      </c>
      <c r="D368" s="180"/>
      <c r="E368" s="184">
        <v>3.2549999999999999</v>
      </c>
      <c r="F368" s="188"/>
      <c r="G368" s="188"/>
      <c r="H368" s="188"/>
      <c r="I368" s="188"/>
      <c r="J368" s="188"/>
      <c r="K368" s="188"/>
      <c r="L368" s="188"/>
      <c r="M368" s="188"/>
      <c r="N368" s="188"/>
      <c r="O368" s="188"/>
      <c r="P368" s="188"/>
      <c r="Q368" s="188"/>
      <c r="R368" s="189"/>
      <c r="S368" s="188"/>
      <c r="T368" s="166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 t="s">
        <v>140</v>
      </c>
      <c r="AF368" s="165"/>
      <c r="AG368" s="165"/>
      <c r="AH368" s="165"/>
      <c r="AI368" s="165"/>
      <c r="AJ368" s="165"/>
      <c r="AK368" s="165"/>
      <c r="AL368" s="165"/>
      <c r="AM368" s="165"/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  <c r="AZ368" s="165"/>
      <c r="BA368" s="165"/>
      <c r="BB368" s="165"/>
      <c r="BC368" s="165"/>
      <c r="BD368" s="165"/>
      <c r="BE368" s="165"/>
      <c r="BF368" s="165"/>
      <c r="BG368" s="165"/>
      <c r="BH368" s="165"/>
    </row>
    <row r="369" spans="1:60" outlineLevel="1" x14ac:dyDescent="0.2">
      <c r="A369" s="167">
        <v>99</v>
      </c>
      <c r="B369" s="177" t="s">
        <v>566</v>
      </c>
      <c r="C369" s="198" t="s">
        <v>567</v>
      </c>
      <c r="D369" s="179" t="s">
        <v>177</v>
      </c>
      <c r="E369" s="183">
        <v>3.2549999999999999</v>
      </c>
      <c r="F369" s="188"/>
      <c r="G369" s="188">
        <f>ROUND(E369*F369,2)</f>
        <v>0</v>
      </c>
      <c r="H369" s="188">
        <v>0</v>
      </c>
      <c r="I369" s="188">
        <f>ROUND(E369*H369,2)</f>
        <v>0</v>
      </c>
      <c r="J369" s="188">
        <v>48.7</v>
      </c>
      <c r="K369" s="188">
        <f>ROUND(E369*J369,2)</f>
        <v>158.52000000000001</v>
      </c>
      <c r="L369" s="188">
        <v>21</v>
      </c>
      <c r="M369" s="188">
        <f>G369*(1+L369/100)</f>
        <v>0</v>
      </c>
      <c r="N369" s="188">
        <v>0</v>
      </c>
      <c r="O369" s="188">
        <f>ROUND(E369*N369,2)</f>
        <v>0</v>
      </c>
      <c r="P369" s="188">
        <v>0</v>
      </c>
      <c r="Q369" s="188">
        <f>ROUND(E369*P369,2)</f>
        <v>0</v>
      </c>
      <c r="R369" s="189"/>
      <c r="S369" s="188" t="s">
        <v>154</v>
      </c>
      <c r="T369" s="166" t="s">
        <v>997</v>
      </c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 t="s">
        <v>138</v>
      </c>
      <c r="AF369" s="165"/>
      <c r="AG369" s="165"/>
      <c r="AH369" s="165"/>
      <c r="AI369" s="165"/>
      <c r="AJ369" s="165"/>
      <c r="AK369" s="165"/>
      <c r="AL369" s="165"/>
      <c r="AM369" s="165"/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  <c r="AZ369" s="165"/>
      <c r="BA369" s="165"/>
      <c r="BB369" s="165"/>
      <c r="BC369" s="165"/>
      <c r="BD369" s="165"/>
      <c r="BE369" s="165"/>
      <c r="BF369" s="165"/>
      <c r="BG369" s="165"/>
      <c r="BH369" s="165"/>
    </row>
    <row r="370" spans="1:60" outlineLevel="1" x14ac:dyDescent="0.2">
      <c r="A370" s="167">
        <v>100</v>
      </c>
      <c r="B370" s="177" t="s">
        <v>568</v>
      </c>
      <c r="C370" s="198" t="s">
        <v>569</v>
      </c>
      <c r="D370" s="179" t="s">
        <v>177</v>
      </c>
      <c r="E370" s="183">
        <v>3.2549999999999999</v>
      </c>
      <c r="F370" s="188"/>
      <c r="G370" s="188">
        <f>ROUND(E370*F370,2)</f>
        <v>0</v>
      </c>
      <c r="H370" s="188">
        <v>0</v>
      </c>
      <c r="I370" s="188">
        <f>ROUND(E370*H370,2)</f>
        <v>0</v>
      </c>
      <c r="J370" s="188">
        <v>57.7</v>
      </c>
      <c r="K370" s="188">
        <f>ROUND(E370*J370,2)</f>
        <v>187.81</v>
      </c>
      <c r="L370" s="188">
        <v>21</v>
      </c>
      <c r="M370" s="188">
        <f>G370*(1+L370/100)</f>
        <v>0</v>
      </c>
      <c r="N370" s="188">
        <v>0</v>
      </c>
      <c r="O370" s="188">
        <f>ROUND(E370*N370,2)</f>
        <v>0</v>
      </c>
      <c r="P370" s="188">
        <v>0</v>
      </c>
      <c r="Q370" s="188">
        <f>ROUND(E370*P370,2)</f>
        <v>0</v>
      </c>
      <c r="R370" s="189"/>
      <c r="S370" s="188" t="s">
        <v>154</v>
      </c>
      <c r="T370" s="166" t="s">
        <v>997</v>
      </c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 t="s">
        <v>138</v>
      </c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  <c r="AZ370" s="165"/>
      <c r="BA370" s="165"/>
      <c r="BB370" s="165"/>
      <c r="BC370" s="165"/>
      <c r="BD370" s="165"/>
      <c r="BE370" s="165"/>
      <c r="BF370" s="165"/>
      <c r="BG370" s="165"/>
      <c r="BH370" s="165"/>
    </row>
    <row r="371" spans="1:60" outlineLevel="1" x14ac:dyDescent="0.2">
      <c r="A371" s="167">
        <v>101</v>
      </c>
      <c r="B371" s="177" t="s">
        <v>570</v>
      </c>
      <c r="C371" s="198" t="s">
        <v>571</v>
      </c>
      <c r="D371" s="179" t="s">
        <v>177</v>
      </c>
      <c r="E371" s="183">
        <v>4.03</v>
      </c>
      <c r="F371" s="188"/>
      <c r="G371" s="188">
        <f>ROUND(E371*F371,2)</f>
        <v>0</v>
      </c>
      <c r="H371" s="188">
        <v>190</v>
      </c>
      <c r="I371" s="188">
        <f>ROUND(E371*H371,2)</f>
        <v>765.7</v>
      </c>
      <c r="J371" s="188">
        <v>0</v>
      </c>
      <c r="K371" s="188">
        <f>ROUND(E371*J371,2)</f>
        <v>0</v>
      </c>
      <c r="L371" s="188">
        <v>21</v>
      </c>
      <c r="M371" s="188">
        <f>G371*(1+L371/100)</f>
        <v>0</v>
      </c>
      <c r="N371" s="188">
        <v>2.3E-3</v>
      </c>
      <c r="O371" s="188">
        <f>ROUND(E371*N371,2)</f>
        <v>0.01</v>
      </c>
      <c r="P371" s="188">
        <v>0</v>
      </c>
      <c r="Q371" s="188">
        <f>ROUND(E371*P371,2)</f>
        <v>0</v>
      </c>
      <c r="R371" s="189" t="s">
        <v>197</v>
      </c>
      <c r="S371" s="188" t="s">
        <v>137</v>
      </c>
      <c r="T371" s="166" t="s">
        <v>998</v>
      </c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 t="s">
        <v>198</v>
      </c>
      <c r="AF371" s="165"/>
      <c r="AG371" s="165"/>
      <c r="AH371" s="165"/>
      <c r="AI371" s="165"/>
      <c r="AJ371" s="165"/>
      <c r="AK371" s="165"/>
      <c r="AL371" s="165"/>
      <c r="AM371" s="165"/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  <c r="AZ371" s="165"/>
      <c r="BA371" s="165"/>
      <c r="BB371" s="165"/>
      <c r="BC371" s="165"/>
      <c r="BD371" s="165"/>
      <c r="BE371" s="165"/>
      <c r="BF371" s="165"/>
      <c r="BG371" s="165"/>
      <c r="BH371" s="165"/>
    </row>
    <row r="372" spans="1:60" outlineLevel="1" x14ac:dyDescent="0.2">
      <c r="A372" s="167"/>
      <c r="B372" s="177"/>
      <c r="C372" s="199" t="s">
        <v>572</v>
      </c>
      <c r="D372" s="180"/>
      <c r="E372" s="184">
        <v>4.03</v>
      </c>
      <c r="F372" s="188"/>
      <c r="G372" s="188"/>
      <c r="H372" s="188"/>
      <c r="I372" s="188"/>
      <c r="J372" s="188"/>
      <c r="K372" s="188"/>
      <c r="L372" s="188"/>
      <c r="M372" s="188"/>
      <c r="N372" s="188"/>
      <c r="O372" s="188"/>
      <c r="P372" s="188"/>
      <c r="Q372" s="188"/>
      <c r="R372" s="189"/>
      <c r="S372" s="188"/>
      <c r="T372" s="166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 t="s">
        <v>140</v>
      </c>
      <c r="AF372" s="165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  <c r="AZ372" s="165"/>
      <c r="BA372" s="165"/>
      <c r="BB372" s="165"/>
      <c r="BC372" s="165"/>
      <c r="BD372" s="165"/>
      <c r="BE372" s="165"/>
      <c r="BF372" s="165"/>
      <c r="BG372" s="165"/>
      <c r="BH372" s="165"/>
    </row>
    <row r="373" spans="1:60" outlineLevel="1" x14ac:dyDescent="0.2">
      <c r="A373" s="167">
        <v>102</v>
      </c>
      <c r="B373" s="177" t="s">
        <v>573</v>
      </c>
      <c r="C373" s="198" t="s">
        <v>574</v>
      </c>
      <c r="D373" s="179" t="s">
        <v>177</v>
      </c>
      <c r="E373" s="183">
        <v>8</v>
      </c>
      <c r="F373" s="188"/>
      <c r="G373" s="188">
        <f>ROUND(E373*F373,2)</f>
        <v>0</v>
      </c>
      <c r="H373" s="188">
        <v>30.5</v>
      </c>
      <c r="I373" s="188">
        <f>ROUND(E373*H373,2)</f>
        <v>244</v>
      </c>
      <c r="J373" s="188">
        <v>0</v>
      </c>
      <c r="K373" s="188">
        <f>ROUND(E373*J373,2)</f>
        <v>0</v>
      </c>
      <c r="L373" s="188">
        <v>21</v>
      </c>
      <c r="M373" s="188">
        <f>G373*(1+L373/100)</f>
        <v>0</v>
      </c>
      <c r="N373" s="188">
        <v>2.9999999999999997E-4</v>
      </c>
      <c r="O373" s="188">
        <f>ROUND(E373*N373,2)</f>
        <v>0</v>
      </c>
      <c r="P373" s="188">
        <v>0</v>
      </c>
      <c r="Q373" s="188">
        <f>ROUND(E373*P373,2)</f>
        <v>0</v>
      </c>
      <c r="R373" s="189" t="s">
        <v>197</v>
      </c>
      <c r="S373" s="188" t="s">
        <v>137</v>
      </c>
      <c r="T373" s="166" t="s">
        <v>998</v>
      </c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 t="s">
        <v>198</v>
      </c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  <c r="AZ373" s="165"/>
      <c r="BA373" s="165"/>
      <c r="BB373" s="165"/>
      <c r="BC373" s="165"/>
      <c r="BD373" s="165"/>
      <c r="BE373" s="165"/>
      <c r="BF373" s="165"/>
      <c r="BG373" s="165"/>
      <c r="BH373" s="165"/>
    </row>
    <row r="374" spans="1:60" outlineLevel="1" x14ac:dyDescent="0.2">
      <c r="A374" s="167">
        <v>103</v>
      </c>
      <c r="B374" s="177" t="s">
        <v>575</v>
      </c>
      <c r="C374" s="198" t="s">
        <v>576</v>
      </c>
      <c r="D374" s="179" t="s">
        <v>153</v>
      </c>
      <c r="E374" s="183">
        <v>1.167E-2</v>
      </c>
      <c r="F374" s="188"/>
      <c r="G374" s="188">
        <f>ROUND(E374*F374,2)</f>
        <v>0</v>
      </c>
      <c r="H374" s="188">
        <v>0</v>
      </c>
      <c r="I374" s="188">
        <f>ROUND(E374*H374,2)</f>
        <v>0</v>
      </c>
      <c r="J374" s="188">
        <v>1121</v>
      </c>
      <c r="K374" s="188">
        <f>ROUND(E374*J374,2)</f>
        <v>13.08</v>
      </c>
      <c r="L374" s="188">
        <v>21</v>
      </c>
      <c r="M374" s="188">
        <f>G374*(1+L374/100)</f>
        <v>0</v>
      </c>
      <c r="N374" s="188">
        <v>0</v>
      </c>
      <c r="O374" s="188">
        <f>ROUND(E374*N374,2)</f>
        <v>0</v>
      </c>
      <c r="P374" s="188">
        <v>0</v>
      </c>
      <c r="Q374" s="188">
        <f>ROUND(E374*P374,2)</f>
        <v>0</v>
      </c>
      <c r="R374" s="189" t="s">
        <v>577</v>
      </c>
      <c r="S374" s="188" t="s">
        <v>137</v>
      </c>
      <c r="T374" s="166" t="s">
        <v>997</v>
      </c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 t="s">
        <v>562</v>
      </c>
      <c r="AF374" s="165"/>
      <c r="AG374" s="165"/>
      <c r="AH374" s="165"/>
      <c r="AI374" s="165"/>
      <c r="AJ374" s="165"/>
      <c r="AK374" s="165"/>
      <c r="AL374" s="165"/>
      <c r="AM374" s="165"/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  <c r="AZ374" s="165"/>
      <c r="BA374" s="165"/>
      <c r="BB374" s="165"/>
      <c r="BC374" s="165"/>
      <c r="BD374" s="165"/>
      <c r="BE374" s="165"/>
      <c r="BF374" s="165"/>
      <c r="BG374" s="165"/>
      <c r="BH374" s="165"/>
    </row>
    <row r="375" spans="1:60" x14ac:dyDescent="0.2">
      <c r="A375" s="173" t="s">
        <v>131</v>
      </c>
      <c r="B375" s="178" t="s">
        <v>83</v>
      </c>
      <c r="C375" s="200" t="s">
        <v>84</v>
      </c>
      <c r="D375" s="181"/>
      <c r="E375" s="185"/>
      <c r="F375" s="190"/>
      <c r="G375" s="190">
        <f>SUM(G376:G382)</f>
        <v>0</v>
      </c>
      <c r="H375" s="190"/>
      <c r="I375" s="190">
        <f>SUM(I376:I382)</f>
        <v>29406.19</v>
      </c>
      <c r="J375" s="190"/>
      <c r="K375" s="190">
        <f>SUM(K376:K382)</f>
        <v>36122.01</v>
      </c>
      <c r="L375" s="190"/>
      <c r="M375" s="190">
        <f>SUM(M376:M382)</f>
        <v>0</v>
      </c>
      <c r="N375" s="190"/>
      <c r="O375" s="190">
        <f>SUM(O376:O382)</f>
        <v>1.55</v>
      </c>
      <c r="P375" s="190"/>
      <c r="Q375" s="190">
        <f>SUM(Q376:Q382)</f>
        <v>0</v>
      </c>
      <c r="R375" s="191"/>
      <c r="S375" s="190"/>
      <c r="AE375" t="s">
        <v>132</v>
      </c>
    </row>
    <row r="376" spans="1:60" outlineLevel="1" x14ac:dyDescent="0.2">
      <c r="A376" s="167">
        <v>104</v>
      </c>
      <c r="B376" s="177" t="s">
        <v>578</v>
      </c>
      <c r="C376" s="198" t="s">
        <v>579</v>
      </c>
      <c r="D376" s="179" t="s">
        <v>177</v>
      </c>
      <c r="E376" s="183">
        <v>232.46</v>
      </c>
      <c r="F376" s="188"/>
      <c r="G376" s="188">
        <f>ROUND(E376*F376,2)</f>
        <v>0</v>
      </c>
      <c r="H376" s="188">
        <v>0</v>
      </c>
      <c r="I376" s="188">
        <f>ROUND(E376*H376,2)</f>
        <v>0</v>
      </c>
      <c r="J376" s="188">
        <v>146</v>
      </c>
      <c r="K376" s="188">
        <f>ROUND(E376*J376,2)</f>
        <v>33939.160000000003</v>
      </c>
      <c r="L376" s="188">
        <v>21</v>
      </c>
      <c r="M376" s="188">
        <f>G376*(1+L376/100)</f>
        <v>0</v>
      </c>
      <c r="N376" s="188">
        <v>0</v>
      </c>
      <c r="O376" s="188">
        <f>ROUND(E376*N376,2)</f>
        <v>0</v>
      </c>
      <c r="P376" s="188">
        <v>0</v>
      </c>
      <c r="Q376" s="188">
        <f>ROUND(E376*P376,2)</f>
        <v>0</v>
      </c>
      <c r="R376" s="189" t="s">
        <v>580</v>
      </c>
      <c r="S376" s="188" t="s">
        <v>137</v>
      </c>
      <c r="T376" s="166" t="s">
        <v>997</v>
      </c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 t="s">
        <v>138</v>
      </c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  <c r="AZ376" s="165"/>
      <c r="BA376" s="165"/>
      <c r="BB376" s="165"/>
      <c r="BC376" s="165"/>
      <c r="BD376" s="165"/>
      <c r="BE376" s="165"/>
      <c r="BF376" s="165"/>
      <c r="BG376" s="165"/>
      <c r="BH376" s="165"/>
    </row>
    <row r="377" spans="1:60" outlineLevel="1" x14ac:dyDescent="0.2">
      <c r="A377" s="167"/>
      <c r="B377" s="177"/>
      <c r="C377" s="199" t="s">
        <v>581</v>
      </c>
      <c r="D377" s="180"/>
      <c r="E377" s="184"/>
      <c r="F377" s="188"/>
      <c r="G377" s="188"/>
      <c r="H377" s="188"/>
      <c r="I377" s="188"/>
      <c r="J377" s="188"/>
      <c r="K377" s="188"/>
      <c r="L377" s="188"/>
      <c r="M377" s="188"/>
      <c r="N377" s="188"/>
      <c r="O377" s="188"/>
      <c r="P377" s="188"/>
      <c r="Q377" s="188"/>
      <c r="R377" s="189"/>
      <c r="S377" s="188"/>
      <c r="T377" s="166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 t="s">
        <v>140</v>
      </c>
      <c r="AF377" s="165"/>
      <c r="AG377" s="165"/>
      <c r="AH377" s="165"/>
      <c r="AI377" s="165"/>
      <c r="AJ377" s="165"/>
      <c r="AK377" s="165"/>
      <c r="AL377" s="165"/>
      <c r="AM377" s="165"/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  <c r="AZ377" s="165"/>
      <c r="BA377" s="165"/>
      <c r="BB377" s="165"/>
      <c r="BC377" s="165"/>
      <c r="BD377" s="165"/>
      <c r="BE377" s="165"/>
      <c r="BF377" s="165"/>
      <c r="BG377" s="165"/>
      <c r="BH377" s="165"/>
    </row>
    <row r="378" spans="1:60" outlineLevel="1" x14ac:dyDescent="0.2">
      <c r="A378" s="167"/>
      <c r="B378" s="177"/>
      <c r="C378" s="199" t="s">
        <v>582</v>
      </c>
      <c r="D378" s="180"/>
      <c r="E378" s="184">
        <v>101.74</v>
      </c>
      <c r="F378" s="188"/>
      <c r="G378" s="188"/>
      <c r="H378" s="188"/>
      <c r="I378" s="188"/>
      <c r="J378" s="188"/>
      <c r="K378" s="188"/>
      <c r="L378" s="188"/>
      <c r="M378" s="188"/>
      <c r="N378" s="188"/>
      <c r="O378" s="188"/>
      <c r="P378" s="188"/>
      <c r="Q378" s="188"/>
      <c r="R378" s="189"/>
      <c r="S378" s="188"/>
      <c r="T378" s="166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 t="s">
        <v>140</v>
      </c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  <c r="AZ378" s="165"/>
      <c r="BA378" s="165"/>
      <c r="BB378" s="165"/>
      <c r="BC378" s="165"/>
      <c r="BD378" s="165"/>
      <c r="BE378" s="165"/>
      <c r="BF378" s="165"/>
      <c r="BG378" s="165"/>
      <c r="BH378" s="165"/>
    </row>
    <row r="379" spans="1:60" outlineLevel="1" x14ac:dyDescent="0.2">
      <c r="A379" s="167"/>
      <c r="B379" s="177"/>
      <c r="C379" s="199" t="s">
        <v>583</v>
      </c>
      <c r="D379" s="180"/>
      <c r="E379" s="184">
        <v>130.72</v>
      </c>
      <c r="F379" s="188"/>
      <c r="G379" s="188"/>
      <c r="H379" s="188"/>
      <c r="I379" s="188"/>
      <c r="J379" s="188"/>
      <c r="K379" s="188"/>
      <c r="L379" s="188"/>
      <c r="M379" s="188"/>
      <c r="N379" s="188"/>
      <c r="O379" s="188"/>
      <c r="P379" s="188"/>
      <c r="Q379" s="188"/>
      <c r="R379" s="189"/>
      <c r="S379" s="188"/>
      <c r="T379" s="166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 t="s">
        <v>140</v>
      </c>
      <c r="AF379" s="165"/>
      <c r="AG379" s="165"/>
      <c r="AH379" s="165"/>
      <c r="AI379" s="165"/>
      <c r="AJ379" s="165"/>
      <c r="AK379" s="165"/>
      <c r="AL379" s="165"/>
      <c r="AM379" s="165"/>
      <c r="AN379" s="165"/>
      <c r="AO379" s="165"/>
      <c r="AP379" s="165"/>
      <c r="AQ379" s="165"/>
      <c r="AR379" s="165"/>
      <c r="AS379" s="165"/>
      <c r="AT379" s="165"/>
      <c r="AU379" s="165"/>
      <c r="AV379" s="165"/>
      <c r="AW379" s="165"/>
      <c r="AX379" s="165"/>
      <c r="AY379" s="165"/>
      <c r="AZ379" s="165"/>
      <c r="BA379" s="165"/>
      <c r="BB379" s="165"/>
      <c r="BC379" s="165"/>
      <c r="BD379" s="165"/>
      <c r="BE379" s="165"/>
      <c r="BF379" s="165"/>
      <c r="BG379" s="165"/>
      <c r="BH379" s="165"/>
    </row>
    <row r="380" spans="1:60" outlineLevel="1" x14ac:dyDescent="0.2">
      <c r="A380" s="167">
        <v>105</v>
      </c>
      <c r="B380" s="177" t="s">
        <v>584</v>
      </c>
      <c r="C380" s="198" t="s">
        <v>585</v>
      </c>
      <c r="D380" s="179" t="s">
        <v>177</v>
      </c>
      <c r="E380" s="183">
        <v>255.70599999999999</v>
      </c>
      <c r="F380" s="188"/>
      <c r="G380" s="188">
        <f>ROUND(E380*F380,2)</f>
        <v>0</v>
      </c>
      <c r="H380" s="188">
        <v>115</v>
      </c>
      <c r="I380" s="188">
        <f>ROUND(E380*H380,2)</f>
        <v>29406.19</v>
      </c>
      <c r="J380" s="188">
        <v>0</v>
      </c>
      <c r="K380" s="188">
        <f>ROUND(E380*J380,2)</f>
        <v>0</v>
      </c>
      <c r="L380" s="188">
        <v>21</v>
      </c>
      <c r="M380" s="188">
        <f>G380*(1+L380/100)</f>
        <v>0</v>
      </c>
      <c r="N380" s="188">
        <v>6.0499999999999998E-3</v>
      </c>
      <c r="O380" s="188">
        <f>ROUND(E380*N380,2)</f>
        <v>1.55</v>
      </c>
      <c r="P380" s="188">
        <v>0</v>
      </c>
      <c r="Q380" s="188">
        <f>ROUND(E380*P380,2)</f>
        <v>0</v>
      </c>
      <c r="R380" s="189" t="s">
        <v>197</v>
      </c>
      <c r="S380" s="188" t="s">
        <v>137</v>
      </c>
      <c r="T380" s="166" t="s">
        <v>998</v>
      </c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 t="s">
        <v>198</v>
      </c>
      <c r="AF380" s="165"/>
      <c r="AG380" s="165"/>
      <c r="AH380" s="165"/>
      <c r="AI380" s="165"/>
      <c r="AJ380" s="165"/>
      <c r="AK380" s="165"/>
      <c r="AL380" s="165"/>
      <c r="AM380" s="165"/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  <c r="AZ380" s="165"/>
      <c r="BA380" s="165"/>
      <c r="BB380" s="165"/>
      <c r="BC380" s="165"/>
      <c r="BD380" s="165"/>
      <c r="BE380" s="165"/>
      <c r="BF380" s="165"/>
      <c r="BG380" s="165"/>
      <c r="BH380" s="165"/>
    </row>
    <row r="381" spans="1:60" outlineLevel="1" x14ac:dyDescent="0.2">
      <c r="A381" s="167"/>
      <c r="B381" s="177"/>
      <c r="C381" s="199" t="s">
        <v>586</v>
      </c>
      <c r="D381" s="180"/>
      <c r="E381" s="184">
        <v>255.70599999999999</v>
      </c>
      <c r="F381" s="188"/>
      <c r="G381" s="188"/>
      <c r="H381" s="188"/>
      <c r="I381" s="188"/>
      <c r="J381" s="188"/>
      <c r="K381" s="188"/>
      <c r="L381" s="188"/>
      <c r="M381" s="188"/>
      <c r="N381" s="188"/>
      <c r="O381" s="188"/>
      <c r="P381" s="188"/>
      <c r="Q381" s="188"/>
      <c r="R381" s="189"/>
      <c r="S381" s="188"/>
      <c r="T381" s="166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 t="s">
        <v>140</v>
      </c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  <c r="AZ381" s="165"/>
      <c r="BA381" s="165"/>
      <c r="BB381" s="165"/>
      <c r="BC381" s="165"/>
      <c r="BD381" s="165"/>
      <c r="BE381" s="165"/>
      <c r="BF381" s="165"/>
      <c r="BG381" s="165"/>
      <c r="BH381" s="165"/>
    </row>
    <row r="382" spans="1:60" ht="22.5" outlineLevel="1" x14ac:dyDescent="0.2">
      <c r="A382" s="167">
        <v>106</v>
      </c>
      <c r="B382" s="177" t="s">
        <v>587</v>
      </c>
      <c r="C382" s="198" t="s">
        <v>588</v>
      </c>
      <c r="D382" s="179" t="s">
        <v>153</v>
      </c>
      <c r="E382" s="183">
        <v>1.5470200000000001</v>
      </c>
      <c r="F382" s="188"/>
      <c r="G382" s="188">
        <f>ROUND(E382*F382,2)</f>
        <v>0</v>
      </c>
      <c r="H382" s="188">
        <v>0</v>
      </c>
      <c r="I382" s="188">
        <f>ROUND(E382*H382,2)</f>
        <v>0</v>
      </c>
      <c r="J382" s="188">
        <v>1411</v>
      </c>
      <c r="K382" s="188">
        <f>ROUND(E382*J382,2)</f>
        <v>2182.85</v>
      </c>
      <c r="L382" s="188">
        <v>21</v>
      </c>
      <c r="M382" s="188">
        <f>G382*(1+L382/100)</f>
        <v>0</v>
      </c>
      <c r="N382" s="188">
        <v>0</v>
      </c>
      <c r="O382" s="188">
        <f>ROUND(E382*N382,2)</f>
        <v>0</v>
      </c>
      <c r="P382" s="188">
        <v>0</v>
      </c>
      <c r="Q382" s="188">
        <f>ROUND(E382*P382,2)</f>
        <v>0</v>
      </c>
      <c r="R382" s="189" t="s">
        <v>580</v>
      </c>
      <c r="S382" s="188" t="s">
        <v>137</v>
      </c>
      <c r="T382" s="166" t="s">
        <v>997</v>
      </c>
      <c r="U382" s="165"/>
      <c r="V382" s="165"/>
      <c r="W382" s="165"/>
      <c r="X382" s="165"/>
      <c r="Y382" s="165"/>
      <c r="Z382" s="165"/>
      <c r="AA382" s="165"/>
      <c r="AB382" s="165"/>
      <c r="AC382" s="165"/>
      <c r="AD382" s="165"/>
      <c r="AE382" s="165" t="s">
        <v>562</v>
      </c>
      <c r="AF382" s="165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  <c r="AZ382" s="165"/>
      <c r="BA382" s="165"/>
      <c r="BB382" s="165"/>
      <c r="BC382" s="165"/>
      <c r="BD382" s="165"/>
      <c r="BE382" s="165"/>
      <c r="BF382" s="165"/>
      <c r="BG382" s="165"/>
      <c r="BH382" s="165"/>
    </row>
    <row r="383" spans="1:60" x14ac:dyDescent="0.2">
      <c r="A383" s="173" t="s">
        <v>131</v>
      </c>
      <c r="B383" s="178" t="s">
        <v>85</v>
      </c>
      <c r="C383" s="200" t="s">
        <v>86</v>
      </c>
      <c r="D383" s="181"/>
      <c r="E383" s="185"/>
      <c r="F383" s="190"/>
      <c r="G383" s="190">
        <f>SUM(G384:G396)</f>
        <v>0</v>
      </c>
      <c r="H383" s="190"/>
      <c r="I383" s="190">
        <f>SUM(I384:I396)</f>
        <v>3511.26</v>
      </c>
      <c r="J383" s="190"/>
      <c r="K383" s="190">
        <f>SUM(K384:K396)</f>
        <v>13256.99</v>
      </c>
      <c r="L383" s="190"/>
      <c r="M383" s="190">
        <f>SUM(M384:M396)</f>
        <v>0</v>
      </c>
      <c r="N383" s="190"/>
      <c r="O383" s="190">
        <f>SUM(O384:O396)</f>
        <v>0.03</v>
      </c>
      <c r="P383" s="190"/>
      <c r="Q383" s="190">
        <f>SUM(Q384:Q396)</f>
        <v>0</v>
      </c>
      <c r="R383" s="191"/>
      <c r="S383" s="190"/>
      <c r="AE383" t="s">
        <v>132</v>
      </c>
    </row>
    <row r="384" spans="1:60" outlineLevel="1" x14ac:dyDescent="0.2">
      <c r="A384" s="167">
        <v>107</v>
      </c>
      <c r="B384" s="177" t="s">
        <v>589</v>
      </c>
      <c r="C384" s="198" t="s">
        <v>590</v>
      </c>
      <c r="D384" s="179" t="s">
        <v>211</v>
      </c>
      <c r="E384" s="183">
        <v>4</v>
      </c>
      <c r="F384" s="188"/>
      <c r="G384" s="188">
        <f>ROUND(E384*F384,2)</f>
        <v>0</v>
      </c>
      <c r="H384" s="188">
        <v>44.07</v>
      </c>
      <c r="I384" s="188">
        <f>ROUND(E384*H384,2)</f>
        <v>176.28</v>
      </c>
      <c r="J384" s="188">
        <v>287.43</v>
      </c>
      <c r="K384" s="188">
        <f>ROUND(E384*J384,2)</f>
        <v>1149.72</v>
      </c>
      <c r="L384" s="188">
        <v>21</v>
      </c>
      <c r="M384" s="188">
        <f>G384*(1+L384/100)</f>
        <v>0</v>
      </c>
      <c r="N384" s="188">
        <v>1.6299999999999999E-3</v>
      </c>
      <c r="O384" s="188">
        <f>ROUND(E384*N384,2)</f>
        <v>0.01</v>
      </c>
      <c r="P384" s="188">
        <v>0</v>
      </c>
      <c r="Q384" s="188">
        <f>ROUND(E384*P384,2)</f>
        <v>0</v>
      </c>
      <c r="R384" s="189" t="s">
        <v>591</v>
      </c>
      <c r="S384" s="188" t="s">
        <v>137</v>
      </c>
      <c r="T384" s="166" t="s">
        <v>997</v>
      </c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 t="s">
        <v>138</v>
      </c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</row>
    <row r="385" spans="1:60" outlineLevel="1" x14ac:dyDescent="0.2">
      <c r="A385" s="167"/>
      <c r="B385" s="177"/>
      <c r="C385" s="199" t="s">
        <v>592</v>
      </c>
      <c r="D385" s="180"/>
      <c r="E385" s="184">
        <v>4</v>
      </c>
      <c r="F385" s="188"/>
      <c r="G385" s="188"/>
      <c r="H385" s="188"/>
      <c r="I385" s="188"/>
      <c r="J385" s="188"/>
      <c r="K385" s="188"/>
      <c r="L385" s="188"/>
      <c r="M385" s="188"/>
      <c r="N385" s="188"/>
      <c r="O385" s="188"/>
      <c r="P385" s="188"/>
      <c r="Q385" s="188"/>
      <c r="R385" s="189"/>
      <c r="S385" s="188"/>
      <c r="T385" s="166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 t="s">
        <v>140</v>
      </c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</row>
    <row r="386" spans="1:60" outlineLevel="1" x14ac:dyDescent="0.2">
      <c r="A386" s="167">
        <v>108</v>
      </c>
      <c r="B386" s="177" t="s">
        <v>593</v>
      </c>
      <c r="C386" s="198" t="s">
        <v>594</v>
      </c>
      <c r="D386" s="179" t="s">
        <v>211</v>
      </c>
      <c r="E386" s="183">
        <v>1.75</v>
      </c>
      <c r="F386" s="188"/>
      <c r="G386" s="188">
        <f>ROUND(E386*F386,2)</f>
        <v>0</v>
      </c>
      <c r="H386" s="188">
        <v>100.9</v>
      </c>
      <c r="I386" s="188">
        <f>ROUND(E386*H386,2)</f>
        <v>176.58</v>
      </c>
      <c r="J386" s="188">
        <v>396.6</v>
      </c>
      <c r="K386" s="188">
        <f>ROUND(E386*J386,2)</f>
        <v>694.05</v>
      </c>
      <c r="L386" s="188">
        <v>21</v>
      </c>
      <c r="M386" s="188">
        <f>G386*(1+L386/100)</f>
        <v>0</v>
      </c>
      <c r="N386" s="188">
        <v>3.4499999999999999E-3</v>
      </c>
      <c r="O386" s="188">
        <f>ROUND(E386*N386,2)</f>
        <v>0.01</v>
      </c>
      <c r="P386" s="188">
        <v>0</v>
      </c>
      <c r="Q386" s="188">
        <f>ROUND(E386*P386,2)</f>
        <v>0</v>
      </c>
      <c r="R386" s="189" t="s">
        <v>591</v>
      </c>
      <c r="S386" s="188" t="s">
        <v>137</v>
      </c>
      <c r="T386" s="166" t="s">
        <v>997</v>
      </c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  <c r="AE386" s="165" t="s">
        <v>138</v>
      </c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  <c r="AZ386" s="165"/>
      <c r="BA386" s="165"/>
      <c r="BB386" s="165"/>
      <c r="BC386" s="165"/>
      <c r="BD386" s="165"/>
      <c r="BE386" s="165"/>
      <c r="BF386" s="165"/>
      <c r="BG386" s="165"/>
      <c r="BH386" s="165"/>
    </row>
    <row r="387" spans="1:60" outlineLevel="1" x14ac:dyDescent="0.2">
      <c r="A387" s="167"/>
      <c r="B387" s="177"/>
      <c r="C387" s="199" t="s">
        <v>595</v>
      </c>
      <c r="D387" s="180"/>
      <c r="E387" s="184">
        <v>1.75</v>
      </c>
      <c r="F387" s="188"/>
      <c r="G387" s="188"/>
      <c r="H387" s="188"/>
      <c r="I387" s="188"/>
      <c r="J387" s="188"/>
      <c r="K387" s="188"/>
      <c r="L387" s="188"/>
      <c r="M387" s="188"/>
      <c r="N387" s="188"/>
      <c r="O387" s="188"/>
      <c r="P387" s="188"/>
      <c r="Q387" s="188"/>
      <c r="R387" s="189"/>
      <c r="S387" s="188"/>
      <c r="T387" s="166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 t="s">
        <v>140</v>
      </c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</row>
    <row r="388" spans="1:60" ht="22.5" outlineLevel="1" x14ac:dyDescent="0.2">
      <c r="A388" s="167">
        <v>109</v>
      </c>
      <c r="B388" s="177" t="s">
        <v>596</v>
      </c>
      <c r="C388" s="198" t="s">
        <v>597</v>
      </c>
      <c r="D388" s="179" t="s">
        <v>211</v>
      </c>
      <c r="E388" s="183">
        <v>0.6</v>
      </c>
      <c r="F388" s="188"/>
      <c r="G388" s="188">
        <f>ROUND(E388*F388,2)</f>
        <v>0</v>
      </c>
      <c r="H388" s="188">
        <v>0</v>
      </c>
      <c r="I388" s="188">
        <f>ROUND(E388*H388,2)</f>
        <v>0</v>
      </c>
      <c r="J388" s="188">
        <v>52.7</v>
      </c>
      <c r="K388" s="188">
        <f>ROUND(E388*J388,2)</f>
        <v>31.62</v>
      </c>
      <c r="L388" s="188">
        <v>21</v>
      </c>
      <c r="M388" s="188">
        <f>G388*(1+L388/100)</f>
        <v>0</v>
      </c>
      <c r="N388" s="188">
        <v>0</v>
      </c>
      <c r="O388" s="188">
        <f>ROUND(E388*N388,2)</f>
        <v>0</v>
      </c>
      <c r="P388" s="188">
        <v>1.3500000000000001E-3</v>
      </c>
      <c r="Q388" s="188">
        <f>ROUND(E388*P388,2)</f>
        <v>0</v>
      </c>
      <c r="R388" s="189" t="s">
        <v>591</v>
      </c>
      <c r="S388" s="188" t="s">
        <v>137</v>
      </c>
      <c r="T388" s="166" t="s">
        <v>997</v>
      </c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 t="s">
        <v>138</v>
      </c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</row>
    <row r="389" spans="1:60" outlineLevel="1" x14ac:dyDescent="0.2">
      <c r="A389" s="167"/>
      <c r="B389" s="177"/>
      <c r="C389" s="199" t="s">
        <v>598</v>
      </c>
      <c r="D389" s="180"/>
      <c r="E389" s="184">
        <v>0.6</v>
      </c>
      <c r="F389" s="188"/>
      <c r="G389" s="188"/>
      <c r="H389" s="188"/>
      <c r="I389" s="188"/>
      <c r="J389" s="188"/>
      <c r="K389" s="188"/>
      <c r="L389" s="188"/>
      <c r="M389" s="188"/>
      <c r="N389" s="188"/>
      <c r="O389" s="188"/>
      <c r="P389" s="188"/>
      <c r="Q389" s="188"/>
      <c r="R389" s="189"/>
      <c r="S389" s="188"/>
      <c r="T389" s="166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 t="s">
        <v>140</v>
      </c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  <c r="AZ389" s="165"/>
      <c r="BA389" s="165"/>
      <c r="BB389" s="165"/>
      <c r="BC389" s="165"/>
      <c r="BD389" s="165"/>
      <c r="BE389" s="165"/>
      <c r="BF389" s="165"/>
      <c r="BG389" s="165"/>
      <c r="BH389" s="165"/>
    </row>
    <row r="390" spans="1:60" outlineLevel="1" x14ac:dyDescent="0.2">
      <c r="A390" s="167">
        <v>110</v>
      </c>
      <c r="B390" s="177" t="s">
        <v>599</v>
      </c>
      <c r="C390" s="198" t="s">
        <v>600</v>
      </c>
      <c r="D390" s="179" t="s">
        <v>211</v>
      </c>
      <c r="E390" s="183">
        <v>138.80000000000001</v>
      </c>
      <c r="F390" s="188"/>
      <c r="G390" s="188">
        <f>ROUND(E390*F390,2)</f>
        <v>0</v>
      </c>
      <c r="H390" s="188">
        <v>18</v>
      </c>
      <c r="I390" s="188">
        <f>ROUND(E390*H390,2)</f>
        <v>2498.4</v>
      </c>
      <c r="J390" s="188">
        <v>82</v>
      </c>
      <c r="K390" s="188">
        <f>ROUND(E390*J390,2)</f>
        <v>11381.6</v>
      </c>
      <c r="L390" s="188">
        <v>21</v>
      </c>
      <c r="M390" s="188">
        <f>G390*(1+L390/100)</f>
        <v>0</v>
      </c>
      <c r="N390" s="188">
        <v>6.9999999999999994E-5</v>
      </c>
      <c r="O390" s="188">
        <f>ROUND(E390*N390,2)</f>
        <v>0.01</v>
      </c>
      <c r="P390" s="188">
        <v>0</v>
      </c>
      <c r="Q390" s="188">
        <f>ROUND(E390*P390,2)</f>
        <v>0</v>
      </c>
      <c r="R390" s="189"/>
      <c r="S390" s="188" t="s">
        <v>154</v>
      </c>
      <c r="T390" s="166" t="s">
        <v>998</v>
      </c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 t="s">
        <v>138</v>
      </c>
      <c r="AF390" s="165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/>
      <c r="BF390" s="165"/>
      <c r="BG390" s="165"/>
      <c r="BH390" s="165"/>
    </row>
    <row r="391" spans="1:60" outlineLevel="1" x14ac:dyDescent="0.2">
      <c r="A391" s="167"/>
      <c r="B391" s="177"/>
      <c r="C391" s="199" t="s">
        <v>601</v>
      </c>
      <c r="D391" s="180"/>
      <c r="E391" s="184"/>
      <c r="F391" s="188"/>
      <c r="G391" s="188"/>
      <c r="H391" s="188"/>
      <c r="I391" s="188"/>
      <c r="J391" s="188"/>
      <c r="K391" s="188"/>
      <c r="L391" s="188"/>
      <c r="M391" s="188"/>
      <c r="N391" s="188"/>
      <c r="O391" s="188"/>
      <c r="P391" s="188"/>
      <c r="Q391" s="188"/>
      <c r="R391" s="189"/>
      <c r="S391" s="188"/>
      <c r="T391" s="166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 t="s">
        <v>140</v>
      </c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5"/>
      <c r="BH391" s="165"/>
    </row>
    <row r="392" spans="1:60" outlineLevel="1" x14ac:dyDescent="0.2">
      <c r="A392" s="167"/>
      <c r="B392" s="177"/>
      <c r="C392" s="199" t="s">
        <v>602</v>
      </c>
      <c r="D392" s="180"/>
      <c r="E392" s="184">
        <v>100</v>
      </c>
      <c r="F392" s="188"/>
      <c r="G392" s="188"/>
      <c r="H392" s="188"/>
      <c r="I392" s="188"/>
      <c r="J392" s="188"/>
      <c r="K392" s="188"/>
      <c r="L392" s="188"/>
      <c r="M392" s="188"/>
      <c r="N392" s="188"/>
      <c r="O392" s="188"/>
      <c r="P392" s="188"/>
      <c r="Q392" s="188"/>
      <c r="R392" s="189"/>
      <c r="S392" s="188"/>
      <c r="T392" s="166"/>
      <c r="U392" s="165"/>
      <c r="V392" s="165"/>
      <c r="W392" s="165"/>
      <c r="X392" s="165"/>
      <c r="Y392" s="165"/>
      <c r="Z392" s="165"/>
      <c r="AA392" s="165"/>
      <c r="AB392" s="165"/>
      <c r="AC392" s="165"/>
      <c r="AD392" s="165"/>
      <c r="AE392" s="165" t="s">
        <v>140</v>
      </c>
      <c r="AF392" s="165"/>
      <c r="AG392" s="165"/>
      <c r="AH392" s="165"/>
      <c r="AI392" s="165"/>
      <c r="AJ392" s="165"/>
      <c r="AK392" s="165"/>
      <c r="AL392" s="165"/>
      <c r="AM392" s="165"/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  <c r="AZ392" s="165"/>
      <c r="BA392" s="165"/>
      <c r="BB392" s="165"/>
      <c r="BC392" s="165"/>
      <c r="BD392" s="165"/>
      <c r="BE392" s="165"/>
      <c r="BF392" s="165"/>
      <c r="BG392" s="165"/>
      <c r="BH392" s="165"/>
    </row>
    <row r="393" spans="1:60" outlineLevel="1" x14ac:dyDescent="0.2">
      <c r="A393" s="167"/>
      <c r="B393" s="177"/>
      <c r="C393" s="199" t="s">
        <v>603</v>
      </c>
      <c r="D393" s="180"/>
      <c r="E393" s="184">
        <v>20</v>
      </c>
      <c r="F393" s="188"/>
      <c r="G393" s="188"/>
      <c r="H393" s="188"/>
      <c r="I393" s="188"/>
      <c r="J393" s="188"/>
      <c r="K393" s="188"/>
      <c r="L393" s="188"/>
      <c r="M393" s="188"/>
      <c r="N393" s="188"/>
      <c r="O393" s="188"/>
      <c r="P393" s="188"/>
      <c r="Q393" s="188"/>
      <c r="R393" s="189"/>
      <c r="S393" s="188"/>
      <c r="T393" s="166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 t="s">
        <v>140</v>
      </c>
      <c r="AF393" s="165"/>
      <c r="AG393" s="165"/>
      <c r="AH393" s="165"/>
      <c r="AI393" s="165"/>
      <c r="AJ393" s="165"/>
      <c r="AK393" s="165"/>
      <c r="AL393" s="165"/>
      <c r="AM393" s="165"/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  <c r="AZ393" s="165"/>
      <c r="BA393" s="165"/>
      <c r="BB393" s="165"/>
      <c r="BC393" s="165"/>
      <c r="BD393" s="165"/>
      <c r="BE393" s="165"/>
      <c r="BF393" s="165"/>
      <c r="BG393" s="165"/>
      <c r="BH393" s="165"/>
    </row>
    <row r="394" spans="1:60" outlineLevel="1" x14ac:dyDescent="0.2">
      <c r="A394" s="167"/>
      <c r="B394" s="177"/>
      <c r="C394" s="199" t="s">
        <v>604</v>
      </c>
      <c r="D394" s="180"/>
      <c r="E394" s="184">
        <v>8.4</v>
      </c>
      <c r="F394" s="188"/>
      <c r="G394" s="188"/>
      <c r="H394" s="188"/>
      <c r="I394" s="188"/>
      <c r="J394" s="188"/>
      <c r="K394" s="188"/>
      <c r="L394" s="188"/>
      <c r="M394" s="188"/>
      <c r="N394" s="188"/>
      <c r="O394" s="188"/>
      <c r="P394" s="188"/>
      <c r="Q394" s="188"/>
      <c r="R394" s="189"/>
      <c r="S394" s="188"/>
      <c r="T394" s="166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 t="s">
        <v>140</v>
      </c>
      <c r="AF394" s="165"/>
      <c r="AG394" s="165"/>
      <c r="AH394" s="165"/>
      <c r="AI394" s="165"/>
      <c r="AJ394" s="165"/>
      <c r="AK394" s="165"/>
      <c r="AL394" s="165"/>
      <c r="AM394" s="165"/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  <c r="AZ394" s="165"/>
      <c r="BA394" s="165"/>
      <c r="BB394" s="165"/>
      <c r="BC394" s="165"/>
      <c r="BD394" s="165"/>
      <c r="BE394" s="165"/>
      <c r="BF394" s="165"/>
      <c r="BG394" s="165"/>
      <c r="BH394" s="165"/>
    </row>
    <row r="395" spans="1:60" outlineLevel="1" x14ac:dyDescent="0.2">
      <c r="A395" s="167"/>
      <c r="B395" s="177"/>
      <c r="C395" s="199" t="s">
        <v>605</v>
      </c>
      <c r="D395" s="180"/>
      <c r="E395" s="184">
        <v>10.4</v>
      </c>
      <c r="F395" s="188"/>
      <c r="G395" s="188"/>
      <c r="H395" s="188"/>
      <c r="I395" s="188"/>
      <c r="J395" s="188"/>
      <c r="K395" s="188"/>
      <c r="L395" s="188"/>
      <c r="M395" s="188"/>
      <c r="N395" s="188"/>
      <c r="O395" s="188"/>
      <c r="P395" s="188"/>
      <c r="Q395" s="188"/>
      <c r="R395" s="189"/>
      <c r="S395" s="188"/>
      <c r="T395" s="166"/>
      <c r="U395" s="165"/>
      <c r="V395" s="165"/>
      <c r="W395" s="165"/>
      <c r="X395" s="165"/>
      <c r="Y395" s="165"/>
      <c r="Z395" s="165"/>
      <c r="AA395" s="165"/>
      <c r="AB395" s="165"/>
      <c r="AC395" s="165"/>
      <c r="AD395" s="165"/>
      <c r="AE395" s="165" t="s">
        <v>140</v>
      </c>
      <c r="AF395" s="165"/>
      <c r="AG395" s="165"/>
      <c r="AH395" s="165"/>
      <c r="AI395" s="165"/>
      <c r="AJ395" s="165"/>
      <c r="AK395" s="165"/>
      <c r="AL395" s="165"/>
      <c r="AM395" s="165"/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  <c r="AZ395" s="165"/>
      <c r="BA395" s="165"/>
      <c r="BB395" s="165"/>
      <c r="BC395" s="165"/>
      <c r="BD395" s="165"/>
      <c r="BE395" s="165"/>
      <c r="BF395" s="165"/>
      <c r="BG395" s="165"/>
      <c r="BH395" s="165"/>
    </row>
    <row r="396" spans="1:60" outlineLevel="1" x14ac:dyDescent="0.2">
      <c r="A396" s="167">
        <v>111</v>
      </c>
      <c r="B396" s="177" t="s">
        <v>606</v>
      </c>
      <c r="C396" s="198" t="s">
        <v>607</v>
      </c>
      <c r="D396" s="179" t="s">
        <v>211</v>
      </c>
      <c r="E396" s="183">
        <v>4</v>
      </c>
      <c r="F396" s="188"/>
      <c r="G396" s="188">
        <f>ROUND(E396*F396,2)</f>
        <v>0</v>
      </c>
      <c r="H396" s="188">
        <v>165</v>
      </c>
      <c r="I396" s="188">
        <f>ROUND(E396*H396,2)</f>
        <v>660</v>
      </c>
      <c r="J396" s="188">
        <v>0</v>
      </c>
      <c r="K396" s="188">
        <f>ROUND(E396*J396,2)</f>
        <v>0</v>
      </c>
      <c r="L396" s="188">
        <v>21</v>
      </c>
      <c r="M396" s="188">
        <f>G396*(1+L396/100)</f>
        <v>0</v>
      </c>
      <c r="N396" s="188">
        <v>0</v>
      </c>
      <c r="O396" s="188">
        <f>ROUND(E396*N396,2)</f>
        <v>0</v>
      </c>
      <c r="P396" s="188">
        <v>0</v>
      </c>
      <c r="Q396" s="188">
        <f>ROUND(E396*P396,2)</f>
        <v>0</v>
      </c>
      <c r="R396" s="189"/>
      <c r="S396" s="188" t="s">
        <v>154</v>
      </c>
      <c r="T396" s="166" t="s">
        <v>998</v>
      </c>
      <c r="U396" s="165"/>
      <c r="V396" s="165"/>
      <c r="W396" s="165"/>
      <c r="X396" s="165"/>
      <c r="Y396" s="165"/>
      <c r="Z396" s="165"/>
      <c r="AA396" s="165"/>
      <c r="AB396" s="165"/>
      <c r="AC396" s="165"/>
      <c r="AD396" s="165"/>
      <c r="AE396" s="165" t="s">
        <v>198</v>
      </c>
      <c r="AF396" s="165"/>
      <c r="AG396" s="165"/>
      <c r="AH396" s="165"/>
      <c r="AI396" s="165"/>
      <c r="AJ396" s="165"/>
      <c r="AK396" s="165"/>
      <c r="AL396" s="165"/>
      <c r="AM396" s="165"/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  <c r="AZ396" s="165"/>
      <c r="BA396" s="165"/>
      <c r="BB396" s="165"/>
      <c r="BC396" s="165"/>
      <c r="BD396" s="165"/>
      <c r="BE396" s="165"/>
      <c r="BF396" s="165"/>
      <c r="BG396" s="165"/>
      <c r="BH396" s="165"/>
    </row>
    <row r="397" spans="1:60" x14ac:dyDescent="0.2">
      <c r="A397" s="173" t="s">
        <v>131</v>
      </c>
      <c r="B397" s="178" t="s">
        <v>87</v>
      </c>
      <c r="C397" s="200" t="s">
        <v>88</v>
      </c>
      <c r="D397" s="181"/>
      <c r="E397" s="185"/>
      <c r="F397" s="190"/>
      <c r="G397" s="190">
        <f>SUM(G398:G421)</f>
        <v>0</v>
      </c>
      <c r="H397" s="190"/>
      <c r="I397" s="190">
        <f>SUM(I398:I421)</f>
        <v>86106.5</v>
      </c>
      <c r="J397" s="190"/>
      <c r="K397" s="190">
        <f>SUM(K398:K421)</f>
        <v>6910.32</v>
      </c>
      <c r="L397" s="190"/>
      <c r="M397" s="190">
        <f>SUM(M398:M421)</f>
        <v>0</v>
      </c>
      <c r="N397" s="190"/>
      <c r="O397" s="190">
        <f>SUM(O398:O421)</f>
        <v>0.4</v>
      </c>
      <c r="P397" s="190"/>
      <c r="Q397" s="190">
        <f>SUM(Q398:Q421)</f>
        <v>0</v>
      </c>
      <c r="R397" s="191"/>
      <c r="S397" s="190"/>
      <c r="AE397" t="s">
        <v>132</v>
      </c>
    </row>
    <row r="398" spans="1:60" outlineLevel="1" x14ac:dyDescent="0.2">
      <c r="A398" s="167">
        <v>112</v>
      </c>
      <c r="B398" s="177" t="s">
        <v>608</v>
      </c>
      <c r="C398" s="198" t="s">
        <v>609</v>
      </c>
      <c r="D398" s="179" t="s">
        <v>158</v>
      </c>
      <c r="E398" s="183">
        <v>1</v>
      </c>
      <c r="F398" s="188"/>
      <c r="G398" s="188">
        <f>ROUND(E398*F398,2)</f>
        <v>0</v>
      </c>
      <c r="H398" s="188">
        <v>190</v>
      </c>
      <c r="I398" s="188">
        <f>ROUND(E398*H398,2)</f>
        <v>190</v>
      </c>
      <c r="J398" s="188">
        <v>165</v>
      </c>
      <c r="K398" s="188">
        <f>ROUND(E398*J398,2)</f>
        <v>165</v>
      </c>
      <c r="L398" s="188">
        <v>21</v>
      </c>
      <c r="M398" s="188">
        <f>G398*(1+L398/100)</f>
        <v>0</v>
      </c>
      <c r="N398" s="188">
        <v>1.58E-3</v>
      </c>
      <c r="O398" s="188">
        <f>ROUND(E398*N398,2)</f>
        <v>0</v>
      </c>
      <c r="P398" s="188">
        <v>0</v>
      </c>
      <c r="Q398" s="188">
        <f>ROUND(E398*P398,2)</f>
        <v>0</v>
      </c>
      <c r="R398" s="189" t="s">
        <v>610</v>
      </c>
      <c r="S398" s="188" t="s">
        <v>137</v>
      </c>
      <c r="T398" s="166" t="s">
        <v>997</v>
      </c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 t="s">
        <v>138</v>
      </c>
      <c r="AF398" s="165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  <c r="AZ398" s="165"/>
      <c r="BA398" s="165"/>
      <c r="BB398" s="165"/>
      <c r="BC398" s="165"/>
      <c r="BD398" s="165"/>
      <c r="BE398" s="165"/>
      <c r="BF398" s="165"/>
      <c r="BG398" s="165"/>
      <c r="BH398" s="165"/>
    </row>
    <row r="399" spans="1:60" outlineLevel="1" x14ac:dyDescent="0.2">
      <c r="A399" s="167"/>
      <c r="B399" s="177"/>
      <c r="C399" s="199" t="s">
        <v>611</v>
      </c>
      <c r="D399" s="180"/>
      <c r="E399" s="184">
        <v>1</v>
      </c>
      <c r="F399" s="188"/>
      <c r="G399" s="188"/>
      <c r="H399" s="188"/>
      <c r="I399" s="188"/>
      <c r="J399" s="188"/>
      <c r="K399" s="188"/>
      <c r="L399" s="188"/>
      <c r="M399" s="188"/>
      <c r="N399" s="188"/>
      <c r="O399" s="188"/>
      <c r="P399" s="188"/>
      <c r="Q399" s="188"/>
      <c r="R399" s="189"/>
      <c r="S399" s="188"/>
      <c r="T399" s="166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 t="s">
        <v>140</v>
      </c>
      <c r="AF399" s="165"/>
      <c r="AG399" s="165"/>
      <c r="AH399" s="165"/>
      <c r="AI399" s="165"/>
      <c r="AJ399" s="165"/>
      <c r="AK399" s="165"/>
      <c r="AL399" s="165"/>
      <c r="AM399" s="165"/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  <c r="AZ399" s="165"/>
      <c r="BA399" s="165"/>
      <c r="BB399" s="165"/>
      <c r="BC399" s="165"/>
      <c r="BD399" s="165"/>
      <c r="BE399" s="165"/>
      <c r="BF399" s="165"/>
      <c r="BG399" s="165"/>
      <c r="BH399" s="165"/>
    </row>
    <row r="400" spans="1:60" outlineLevel="1" x14ac:dyDescent="0.2">
      <c r="A400" s="167">
        <v>113</v>
      </c>
      <c r="B400" s="177" t="s">
        <v>612</v>
      </c>
      <c r="C400" s="198" t="s">
        <v>613</v>
      </c>
      <c r="D400" s="179" t="s">
        <v>158</v>
      </c>
      <c r="E400" s="183">
        <v>1</v>
      </c>
      <c r="F400" s="188"/>
      <c r="G400" s="188">
        <f>ROUND(E400*F400,2)</f>
        <v>0</v>
      </c>
      <c r="H400" s="188">
        <v>289</v>
      </c>
      <c r="I400" s="188">
        <f>ROUND(E400*H400,2)</f>
        <v>289</v>
      </c>
      <c r="J400" s="188">
        <v>302</v>
      </c>
      <c r="K400" s="188">
        <f>ROUND(E400*J400,2)</f>
        <v>302</v>
      </c>
      <c r="L400" s="188">
        <v>21</v>
      </c>
      <c r="M400" s="188">
        <f>G400*(1+L400/100)</f>
        <v>0</v>
      </c>
      <c r="N400" s="188">
        <v>2.3700000000000001E-3</v>
      </c>
      <c r="O400" s="188">
        <f>ROUND(E400*N400,2)</f>
        <v>0</v>
      </c>
      <c r="P400" s="188">
        <v>0</v>
      </c>
      <c r="Q400" s="188">
        <f>ROUND(E400*P400,2)</f>
        <v>0</v>
      </c>
      <c r="R400" s="189" t="s">
        <v>610</v>
      </c>
      <c r="S400" s="188" t="s">
        <v>137</v>
      </c>
      <c r="T400" s="166" t="s">
        <v>997</v>
      </c>
      <c r="U400" s="165"/>
      <c r="V400" s="165"/>
      <c r="W400" s="165"/>
      <c r="X400" s="165"/>
      <c r="Y400" s="165"/>
      <c r="Z400" s="165"/>
      <c r="AA400" s="165"/>
      <c r="AB400" s="165"/>
      <c r="AC400" s="165"/>
      <c r="AD400" s="165"/>
      <c r="AE400" s="165" t="s">
        <v>138</v>
      </c>
      <c r="AF400" s="165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  <c r="AZ400" s="165"/>
      <c r="BA400" s="165"/>
      <c r="BB400" s="165"/>
      <c r="BC400" s="165"/>
      <c r="BD400" s="165"/>
      <c r="BE400" s="165"/>
      <c r="BF400" s="165"/>
      <c r="BG400" s="165"/>
      <c r="BH400" s="165"/>
    </row>
    <row r="401" spans="1:60" outlineLevel="1" x14ac:dyDescent="0.2">
      <c r="A401" s="167"/>
      <c r="B401" s="177"/>
      <c r="C401" s="199" t="s">
        <v>614</v>
      </c>
      <c r="D401" s="180"/>
      <c r="E401" s="184">
        <v>1</v>
      </c>
      <c r="F401" s="188"/>
      <c r="G401" s="188"/>
      <c r="H401" s="188"/>
      <c r="I401" s="188"/>
      <c r="J401" s="188"/>
      <c r="K401" s="188"/>
      <c r="L401" s="188"/>
      <c r="M401" s="188"/>
      <c r="N401" s="188"/>
      <c r="O401" s="188"/>
      <c r="P401" s="188"/>
      <c r="Q401" s="188"/>
      <c r="R401" s="189"/>
      <c r="S401" s="188"/>
      <c r="T401" s="166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 t="s">
        <v>140</v>
      </c>
      <c r="AF401" s="165"/>
      <c r="AG401" s="165"/>
      <c r="AH401" s="165"/>
      <c r="AI401" s="165"/>
      <c r="AJ401" s="165"/>
      <c r="AK401" s="165"/>
      <c r="AL401" s="165"/>
      <c r="AM401" s="165"/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  <c r="AZ401" s="165"/>
      <c r="BA401" s="165"/>
      <c r="BB401" s="165"/>
      <c r="BC401" s="165"/>
      <c r="BD401" s="165"/>
      <c r="BE401" s="165"/>
      <c r="BF401" s="165"/>
      <c r="BG401" s="165"/>
      <c r="BH401" s="165"/>
    </row>
    <row r="402" spans="1:60" outlineLevel="1" x14ac:dyDescent="0.2">
      <c r="A402" s="167">
        <v>114</v>
      </c>
      <c r="B402" s="177" t="s">
        <v>615</v>
      </c>
      <c r="C402" s="198" t="s">
        <v>616</v>
      </c>
      <c r="D402" s="179" t="s">
        <v>158</v>
      </c>
      <c r="E402" s="183">
        <v>3</v>
      </c>
      <c r="F402" s="188"/>
      <c r="G402" s="188">
        <f>ROUND(E402*F402,2)</f>
        <v>0</v>
      </c>
      <c r="H402" s="188">
        <v>0</v>
      </c>
      <c r="I402" s="188">
        <f>ROUND(E402*H402,2)</f>
        <v>0</v>
      </c>
      <c r="J402" s="188">
        <v>643</v>
      </c>
      <c r="K402" s="188">
        <f>ROUND(E402*J402,2)</f>
        <v>1929</v>
      </c>
      <c r="L402" s="188">
        <v>21</v>
      </c>
      <c r="M402" s="188">
        <f>G402*(1+L402/100)</f>
        <v>0</v>
      </c>
      <c r="N402" s="188">
        <v>0</v>
      </c>
      <c r="O402" s="188">
        <f>ROUND(E402*N402,2)</f>
        <v>0</v>
      </c>
      <c r="P402" s="188">
        <v>0</v>
      </c>
      <c r="Q402" s="188">
        <f>ROUND(E402*P402,2)</f>
        <v>0</v>
      </c>
      <c r="R402" s="189" t="s">
        <v>610</v>
      </c>
      <c r="S402" s="188" t="s">
        <v>137</v>
      </c>
      <c r="T402" s="166" t="s">
        <v>997</v>
      </c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 t="s">
        <v>138</v>
      </c>
      <c r="AF402" s="165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  <c r="AZ402" s="165"/>
      <c r="BA402" s="165"/>
      <c r="BB402" s="165"/>
      <c r="BC402" s="165"/>
      <c r="BD402" s="165"/>
      <c r="BE402" s="165"/>
      <c r="BF402" s="165"/>
      <c r="BG402" s="165"/>
      <c r="BH402" s="165"/>
    </row>
    <row r="403" spans="1:60" outlineLevel="1" x14ac:dyDescent="0.2">
      <c r="A403" s="167"/>
      <c r="B403" s="177"/>
      <c r="C403" s="199" t="s">
        <v>617</v>
      </c>
      <c r="D403" s="180"/>
      <c r="E403" s="184">
        <v>3</v>
      </c>
      <c r="F403" s="188"/>
      <c r="G403" s="188"/>
      <c r="H403" s="188"/>
      <c r="I403" s="188"/>
      <c r="J403" s="188"/>
      <c r="K403" s="188"/>
      <c r="L403" s="188"/>
      <c r="M403" s="188"/>
      <c r="N403" s="188"/>
      <c r="O403" s="188"/>
      <c r="P403" s="188"/>
      <c r="Q403" s="188"/>
      <c r="R403" s="189"/>
      <c r="S403" s="188"/>
      <c r="T403" s="166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 t="s">
        <v>140</v>
      </c>
      <c r="AF403" s="165"/>
      <c r="AG403" s="165"/>
      <c r="AH403" s="165"/>
      <c r="AI403" s="165"/>
      <c r="AJ403" s="165"/>
      <c r="AK403" s="165"/>
      <c r="AL403" s="165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  <c r="AZ403" s="165"/>
      <c r="BA403" s="165"/>
      <c r="BB403" s="165"/>
      <c r="BC403" s="165"/>
      <c r="BD403" s="165"/>
      <c r="BE403" s="165"/>
      <c r="BF403" s="165"/>
      <c r="BG403" s="165"/>
      <c r="BH403" s="165"/>
    </row>
    <row r="404" spans="1:60" outlineLevel="1" x14ac:dyDescent="0.2">
      <c r="A404" s="167">
        <v>115</v>
      </c>
      <c r="B404" s="177" t="s">
        <v>618</v>
      </c>
      <c r="C404" s="198" t="s">
        <v>619</v>
      </c>
      <c r="D404" s="179" t="s">
        <v>158</v>
      </c>
      <c r="E404" s="183">
        <v>1</v>
      </c>
      <c r="F404" s="188"/>
      <c r="G404" s="188">
        <f>ROUND(E404*F404,2)</f>
        <v>0</v>
      </c>
      <c r="H404" s="188">
        <v>0</v>
      </c>
      <c r="I404" s="188">
        <f>ROUND(E404*H404,2)</f>
        <v>0</v>
      </c>
      <c r="J404" s="188">
        <v>1109</v>
      </c>
      <c r="K404" s="188">
        <f>ROUND(E404*J404,2)</f>
        <v>1109</v>
      </c>
      <c r="L404" s="188">
        <v>21</v>
      </c>
      <c r="M404" s="188">
        <f>G404*(1+L404/100)</f>
        <v>0</v>
      </c>
      <c r="N404" s="188">
        <v>0</v>
      </c>
      <c r="O404" s="188">
        <f>ROUND(E404*N404,2)</f>
        <v>0</v>
      </c>
      <c r="P404" s="188">
        <v>0</v>
      </c>
      <c r="Q404" s="188">
        <f>ROUND(E404*P404,2)</f>
        <v>0</v>
      </c>
      <c r="R404" s="189" t="s">
        <v>610</v>
      </c>
      <c r="S404" s="188" t="s">
        <v>137</v>
      </c>
      <c r="T404" s="166" t="s">
        <v>997</v>
      </c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 t="s">
        <v>138</v>
      </c>
      <c r="AF404" s="165"/>
      <c r="AG404" s="165"/>
      <c r="AH404" s="165"/>
      <c r="AI404" s="165"/>
      <c r="AJ404" s="165"/>
      <c r="AK404" s="165"/>
      <c r="AL404" s="165"/>
      <c r="AM404" s="165"/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  <c r="AZ404" s="165"/>
      <c r="BA404" s="165"/>
      <c r="BB404" s="165"/>
      <c r="BC404" s="165"/>
      <c r="BD404" s="165"/>
      <c r="BE404" s="165"/>
      <c r="BF404" s="165"/>
      <c r="BG404" s="165"/>
      <c r="BH404" s="165"/>
    </row>
    <row r="405" spans="1:60" outlineLevel="1" x14ac:dyDescent="0.2">
      <c r="A405" s="167"/>
      <c r="B405" s="177"/>
      <c r="C405" s="199" t="s">
        <v>620</v>
      </c>
      <c r="D405" s="180"/>
      <c r="E405" s="184">
        <v>1</v>
      </c>
      <c r="F405" s="188"/>
      <c r="G405" s="188"/>
      <c r="H405" s="188"/>
      <c r="I405" s="188"/>
      <c r="J405" s="188"/>
      <c r="K405" s="188"/>
      <c r="L405" s="188"/>
      <c r="M405" s="188"/>
      <c r="N405" s="188"/>
      <c r="O405" s="188"/>
      <c r="P405" s="188"/>
      <c r="Q405" s="188"/>
      <c r="R405" s="189"/>
      <c r="S405" s="188"/>
      <c r="T405" s="166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 t="s">
        <v>140</v>
      </c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  <c r="AZ405" s="165"/>
      <c r="BA405" s="165"/>
      <c r="BB405" s="165"/>
      <c r="BC405" s="165"/>
      <c r="BD405" s="165"/>
      <c r="BE405" s="165"/>
      <c r="BF405" s="165"/>
      <c r="BG405" s="165"/>
      <c r="BH405" s="165"/>
    </row>
    <row r="406" spans="1:60" outlineLevel="1" x14ac:dyDescent="0.2">
      <c r="A406" s="167">
        <v>116</v>
      </c>
      <c r="B406" s="177" t="s">
        <v>621</v>
      </c>
      <c r="C406" s="198" t="s">
        <v>622</v>
      </c>
      <c r="D406" s="179" t="s">
        <v>158</v>
      </c>
      <c r="E406" s="183">
        <v>1</v>
      </c>
      <c r="F406" s="188"/>
      <c r="G406" s="188">
        <f t="shared" ref="G406:G419" si="0">ROUND(E406*F406,2)</f>
        <v>0</v>
      </c>
      <c r="H406" s="188">
        <v>0</v>
      </c>
      <c r="I406" s="188">
        <f t="shared" ref="I406:I419" si="1">ROUND(E406*H406,2)</f>
        <v>0</v>
      </c>
      <c r="J406" s="188">
        <v>179</v>
      </c>
      <c r="K406" s="188">
        <f t="shared" ref="K406:K419" si="2">ROUND(E406*J406,2)</f>
        <v>179</v>
      </c>
      <c r="L406" s="188">
        <v>21</v>
      </c>
      <c r="M406" s="188">
        <f t="shared" ref="M406:M419" si="3">G406*(1+L406/100)</f>
        <v>0</v>
      </c>
      <c r="N406" s="188">
        <v>1.0000000000000001E-5</v>
      </c>
      <c r="O406" s="188">
        <f t="shared" ref="O406:O419" si="4">ROUND(E406*N406,2)</f>
        <v>0</v>
      </c>
      <c r="P406" s="188">
        <v>0</v>
      </c>
      <c r="Q406" s="188">
        <f t="shared" ref="Q406:Q419" si="5">ROUND(E406*P406,2)</f>
        <v>0</v>
      </c>
      <c r="R406" s="189" t="s">
        <v>610</v>
      </c>
      <c r="S406" s="188" t="s">
        <v>137</v>
      </c>
      <c r="T406" s="166" t="s">
        <v>997</v>
      </c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 t="s">
        <v>138</v>
      </c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  <c r="AZ406" s="165"/>
      <c r="BA406" s="165"/>
      <c r="BB406" s="165"/>
      <c r="BC406" s="165"/>
      <c r="BD406" s="165"/>
      <c r="BE406" s="165"/>
      <c r="BF406" s="165"/>
      <c r="BG406" s="165"/>
      <c r="BH406" s="165"/>
    </row>
    <row r="407" spans="1:60" outlineLevel="1" x14ac:dyDescent="0.2">
      <c r="A407" s="167">
        <v>117</v>
      </c>
      <c r="B407" s="177" t="s">
        <v>623</v>
      </c>
      <c r="C407" s="198" t="s">
        <v>624</v>
      </c>
      <c r="D407" s="179" t="s">
        <v>158</v>
      </c>
      <c r="E407" s="183">
        <v>1</v>
      </c>
      <c r="F407" s="188"/>
      <c r="G407" s="188">
        <f t="shared" si="0"/>
        <v>0</v>
      </c>
      <c r="H407" s="188">
        <v>0</v>
      </c>
      <c r="I407" s="188">
        <f t="shared" si="1"/>
        <v>0</v>
      </c>
      <c r="J407" s="188">
        <v>242</v>
      </c>
      <c r="K407" s="188">
        <f t="shared" si="2"/>
        <v>242</v>
      </c>
      <c r="L407" s="188">
        <v>21</v>
      </c>
      <c r="M407" s="188">
        <f t="shared" si="3"/>
        <v>0</v>
      </c>
      <c r="N407" s="188">
        <v>1.0000000000000001E-5</v>
      </c>
      <c r="O407" s="188">
        <f t="shared" si="4"/>
        <v>0</v>
      </c>
      <c r="P407" s="188">
        <v>0</v>
      </c>
      <c r="Q407" s="188">
        <f t="shared" si="5"/>
        <v>0</v>
      </c>
      <c r="R407" s="189" t="s">
        <v>610</v>
      </c>
      <c r="S407" s="188" t="s">
        <v>137</v>
      </c>
      <c r="T407" s="166" t="s">
        <v>997</v>
      </c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 t="s">
        <v>138</v>
      </c>
      <c r="AF407" s="165"/>
      <c r="AG407" s="165"/>
      <c r="AH407" s="165"/>
      <c r="AI407" s="165"/>
      <c r="AJ407" s="165"/>
      <c r="AK407" s="165"/>
      <c r="AL407" s="165"/>
      <c r="AM407" s="165"/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  <c r="AZ407" s="165"/>
      <c r="BA407" s="165"/>
      <c r="BB407" s="165"/>
      <c r="BC407" s="165"/>
      <c r="BD407" s="165"/>
      <c r="BE407" s="165"/>
      <c r="BF407" s="165"/>
      <c r="BG407" s="165"/>
      <c r="BH407" s="165"/>
    </row>
    <row r="408" spans="1:60" outlineLevel="1" x14ac:dyDescent="0.2">
      <c r="A408" s="167">
        <v>118</v>
      </c>
      <c r="B408" s="177" t="s">
        <v>625</v>
      </c>
      <c r="C408" s="198" t="s">
        <v>626</v>
      </c>
      <c r="D408" s="179" t="s">
        <v>158</v>
      </c>
      <c r="E408" s="183">
        <v>3</v>
      </c>
      <c r="F408" s="188"/>
      <c r="G408" s="188">
        <f t="shared" si="0"/>
        <v>0</v>
      </c>
      <c r="H408" s="188">
        <v>0</v>
      </c>
      <c r="I408" s="188">
        <f t="shared" si="1"/>
        <v>0</v>
      </c>
      <c r="J408" s="188">
        <v>119.5</v>
      </c>
      <c r="K408" s="188">
        <f t="shared" si="2"/>
        <v>358.5</v>
      </c>
      <c r="L408" s="188">
        <v>21</v>
      </c>
      <c r="M408" s="188">
        <f t="shared" si="3"/>
        <v>0</v>
      </c>
      <c r="N408" s="188">
        <v>1.0000000000000001E-5</v>
      </c>
      <c r="O408" s="188">
        <f t="shared" si="4"/>
        <v>0</v>
      </c>
      <c r="P408" s="188">
        <v>0</v>
      </c>
      <c r="Q408" s="188">
        <f t="shared" si="5"/>
        <v>0</v>
      </c>
      <c r="R408" s="189" t="s">
        <v>610</v>
      </c>
      <c r="S408" s="188" t="s">
        <v>137</v>
      </c>
      <c r="T408" s="166" t="s">
        <v>997</v>
      </c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 t="s">
        <v>138</v>
      </c>
      <c r="AF408" s="165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  <c r="AZ408" s="165"/>
      <c r="BA408" s="165"/>
      <c r="BB408" s="165"/>
      <c r="BC408" s="165"/>
      <c r="BD408" s="165"/>
      <c r="BE408" s="165"/>
      <c r="BF408" s="165"/>
      <c r="BG408" s="165"/>
      <c r="BH408" s="165"/>
    </row>
    <row r="409" spans="1:60" outlineLevel="1" x14ac:dyDescent="0.2">
      <c r="A409" s="167">
        <v>119</v>
      </c>
      <c r="B409" s="177" t="s">
        <v>627</v>
      </c>
      <c r="C409" s="198" t="s">
        <v>628</v>
      </c>
      <c r="D409" s="179" t="s">
        <v>158</v>
      </c>
      <c r="E409" s="183">
        <v>1</v>
      </c>
      <c r="F409" s="188"/>
      <c r="G409" s="188">
        <f t="shared" si="0"/>
        <v>0</v>
      </c>
      <c r="H409" s="188">
        <v>0</v>
      </c>
      <c r="I409" s="188">
        <f t="shared" si="1"/>
        <v>0</v>
      </c>
      <c r="J409" s="188">
        <v>163</v>
      </c>
      <c r="K409" s="188">
        <f t="shared" si="2"/>
        <v>163</v>
      </c>
      <c r="L409" s="188">
        <v>21</v>
      </c>
      <c r="M409" s="188">
        <f t="shared" si="3"/>
        <v>0</v>
      </c>
      <c r="N409" s="188">
        <v>2.0000000000000002E-5</v>
      </c>
      <c r="O409" s="188">
        <f t="shared" si="4"/>
        <v>0</v>
      </c>
      <c r="P409" s="188">
        <v>0</v>
      </c>
      <c r="Q409" s="188">
        <f t="shared" si="5"/>
        <v>0</v>
      </c>
      <c r="R409" s="189" t="s">
        <v>610</v>
      </c>
      <c r="S409" s="188" t="s">
        <v>137</v>
      </c>
      <c r="T409" s="166" t="s">
        <v>997</v>
      </c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 t="s">
        <v>138</v>
      </c>
      <c r="AF409" s="165"/>
      <c r="AG409" s="165"/>
      <c r="AH409" s="165"/>
      <c r="AI409" s="165"/>
      <c r="AJ409" s="165"/>
      <c r="AK409" s="165"/>
      <c r="AL409" s="165"/>
      <c r="AM409" s="165"/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  <c r="AZ409" s="165"/>
      <c r="BA409" s="165"/>
      <c r="BB409" s="165"/>
      <c r="BC409" s="165"/>
      <c r="BD409" s="165"/>
      <c r="BE409" s="165"/>
      <c r="BF409" s="165"/>
      <c r="BG409" s="165"/>
      <c r="BH409" s="165"/>
    </row>
    <row r="410" spans="1:60" ht="22.5" outlineLevel="1" x14ac:dyDescent="0.2">
      <c r="A410" s="167">
        <v>120</v>
      </c>
      <c r="B410" s="177" t="s">
        <v>629</v>
      </c>
      <c r="C410" s="198" t="s">
        <v>630</v>
      </c>
      <c r="D410" s="179" t="s">
        <v>158</v>
      </c>
      <c r="E410" s="183">
        <v>1</v>
      </c>
      <c r="F410" s="188"/>
      <c r="G410" s="188">
        <f t="shared" si="0"/>
        <v>0</v>
      </c>
      <c r="H410" s="188">
        <v>0</v>
      </c>
      <c r="I410" s="188">
        <f t="shared" si="1"/>
        <v>0</v>
      </c>
      <c r="J410" s="188">
        <v>2000</v>
      </c>
      <c r="K410" s="188">
        <f t="shared" si="2"/>
        <v>2000</v>
      </c>
      <c r="L410" s="188">
        <v>21</v>
      </c>
      <c r="M410" s="188">
        <f t="shared" si="3"/>
        <v>0</v>
      </c>
      <c r="N410" s="188">
        <v>0</v>
      </c>
      <c r="O410" s="188">
        <f t="shared" si="4"/>
        <v>0</v>
      </c>
      <c r="P410" s="188">
        <v>0</v>
      </c>
      <c r="Q410" s="188">
        <f t="shared" si="5"/>
        <v>0</v>
      </c>
      <c r="R410" s="189"/>
      <c r="S410" s="188" t="s">
        <v>154</v>
      </c>
      <c r="T410" s="166" t="s">
        <v>998</v>
      </c>
      <c r="U410" s="165"/>
      <c r="V410" s="165"/>
      <c r="W410" s="165"/>
      <c r="X410" s="165"/>
      <c r="Y410" s="165"/>
      <c r="Z410" s="165"/>
      <c r="AA410" s="165"/>
      <c r="AB410" s="165"/>
      <c r="AC410" s="165"/>
      <c r="AD410" s="165"/>
      <c r="AE410" s="165" t="s">
        <v>138</v>
      </c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65"/>
      <c r="AZ410" s="165"/>
      <c r="BA410" s="165"/>
      <c r="BB410" s="165"/>
      <c r="BC410" s="165"/>
      <c r="BD410" s="165"/>
      <c r="BE410" s="165"/>
      <c r="BF410" s="165"/>
      <c r="BG410" s="165"/>
      <c r="BH410" s="165"/>
    </row>
    <row r="411" spans="1:60" ht="22.5" outlineLevel="1" x14ac:dyDescent="0.2">
      <c r="A411" s="167">
        <v>121</v>
      </c>
      <c r="B411" s="177" t="s">
        <v>631</v>
      </c>
      <c r="C411" s="198" t="s">
        <v>632</v>
      </c>
      <c r="D411" s="179" t="s">
        <v>158</v>
      </c>
      <c r="E411" s="183">
        <v>1</v>
      </c>
      <c r="F411" s="188"/>
      <c r="G411" s="188">
        <f t="shared" si="0"/>
        <v>0</v>
      </c>
      <c r="H411" s="188">
        <v>13500</v>
      </c>
      <c r="I411" s="188">
        <f t="shared" si="1"/>
        <v>13500</v>
      </c>
      <c r="J411" s="188">
        <v>0</v>
      </c>
      <c r="K411" s="188">
        <f t="shared" si="2"/>
        <v>0</v>
      </c>
      <c r="L411" s="188">
        <v>21</v>
      </c>
      <c r="M411" s="188">
        <f t="shared" si="3"/>
        <v>0</v>
      </c>
      <c r="N411" s="188">
        <v>0.08</v>
      </c>
      <c r="O411" s="188">
        <f t="shared" si="4"/>
        <v>0.08</v>
      </c>
      <c r="P411" s="188">
        <v>0</v>
      </c>
      <c r="Q411" s="188">
        <f t="shared" si="5"/>
        <v>0</v>
      </c>
      <c r="R411" s="189"/>
      <c r="S411" s="188" t="s">
        <v>154</v>
      </c>
      <c r="T411" s="166" t="s">
        <v>998</v>
      </c>
      <c r="U411" s="165"/>
      <c r="V411" s="165"/>
      <c r="W411" s="165"/>
      <c r="X411" s="165"/>
      <c r="Y411" s="165"/>
      <c r="Z411" s="165"/>
      <c r="AA411" s="165"/>
      <c r="AB411" s="165"/>
      <c r="AC411" s="165"/>
      <c r="AD411" s="165"/>
      <c r="AE411" s="165" t="s">
        <v>198</v>
      </c>
      <c r="AF411" s="165"/>
      <c r="AG411" s="165"/>
      <c r="AH411" s="165"/>
      <c r="AI411" s="165"/>
      <c r="AJ411" s="165"/>
      <c r="AK411" s="165"/>
      <c r="AL411" s="165"/>
      <c r="AM411" s="165"/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  <c r="AZ411" s="165"/>
      <c r="BA411" s="165"/>
      <c r="BB411" s="165"/>
      <c r="BC411" s="165"/>
      <c r="BD411" s="165"/>
      <c r="BE411" s="165"/>
      <c r="BF411" s="165"/>
      <c r="BG411" s="165"/>
      <c r="BH411" s="165"/>
    </row>
    <row r="412" spans="1:60" ht="22.5" outlineLevel="1" x14ac:dyDescent="0.2">
      <c r="A412" s="167">
        <v>122</v>
      </c>
      <c r="B412" s="177" t="s">
        <v>633</v>
      </c>
      <c r="C412" s="198" t="s">
        <v>634</v>
      </c>
      <c r="D412" s="179" t="s">
        <v>158</v>
      </c>
      <c r="E412" s="183">
        <v>1</v>
      </c>
      <c r="F412" s="188"/>
      <c r="G412" s="188">
        <f t="shared" si="0"/>
        <v>0</v>
      </c>
      <c r="H412" s="188">
        <v>7800</v>
      </c>
      <c r="I412" s="188">
        <f t="shared" si="1"/>
        <v>7800</v>
      </c>
      <c r="J412" s="188">
        <v>0</v>
      </c>
      <c r="K412" s="188">
        <f t="shared" si="2"/>
        <v>0</v>
      </c>
      <c r="L412" s="188">
        <v>21</v>
      </c>
      <c r="M412" s="188">
        <f t="shared" si="3"/>
        <v>0</v>
      </c>
      <c r="N412" s="188">
        <v>0.03</v>
      </c>
      <c r="O412" s="188">
        <f t="shared" si="4"/>
        <v>0.03</v>
      </c>
      <c r="P412" s="188">
        <v>0</v>
      </c>
      <c r="Q412" s="188">
        <f t="shared" si="5"/>
        <v>0</v>
      </c>
      <c r="R412" s="189"/>
      <c r="S412" s="188" t="s">
        <v>154</v>
      </c>
      <c r="T412" s="166" t="s">
        <v>998</v>
      </c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 t="s">
        <v>198</v>
      </c>
      <c r="AF412" s="165"/>
      <c r="AG412" s="165"/>
      <c r="AH412" s="165"/>
      <c r="AI412" s="165"/>
      <c r="AJ412" s="165"/>
      <c r="AK412" s="165"/>
      <c r="AL412" s="165"/>
      <c r="AM412" s="165"/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  <c r="AZ412" s="165"/>
      <c r="BA412" s="165"/>
      <c r="BB412" s="165"/>
      <c r="BC412" s="165"/>
      <c r="BD412" s="165"/>
      <c r="BE412" s="165"/>
      <c r="BF412" s="165"/>
      <c r="BG412" s="165"/>
      <c r="BH412" s="165"/>
    </row>
    <row r="413" spans="1:60" ht="22.5" outlineLevel="1" x14ac:dyDescent="0.2">
      <c r="A413" s="167">
        <v>123</v>
      </c>
      <c r="B413" s="177" t="s">
        <v>635</v>
      </c>
      <c r="C413" s="198" t="s">
        <v>636</v>
      </c>
      <c r="D413" s="179" t="s">
        <v>158</v>
      </c>
      <c r="E413" s="183">
        <v>1</v>
      </c>
      <c r="F413" s="188"/>
      <c r="G413" s="188">
        <f t="shared" si="0"/>
        <v>0</v>
      </c>
      <c r="H413" s="188">
        <v>58000</v>
      </c>
      <c r="I413" s="188">
        <f t="shared" si="1"/>
        <v>58000</v>
      </c>
      <c r="J413" s="188">
        <v>0</v>
      </c>
      <c r="K413" s="188">
        <f t="shared" si="2"/>
        <v>0</v>
      </c>
      <c r="L413" s="188">
        <v>21</v>
      </c>
      <c r="M413" s="188">
        <f t="shared" si="3"/>
        <v>0</v>
      </c>
      <c r="N413" s="188">
        <v>0.25</v>
      </c>
      <c r="O413" s="188">
        <f t="shared" si="4"/>
        <v>0.25</v>
      </c>
      <c r="P413" s="188">
        <v>0</v>
      </c>
      <c r="Q413" s="188">
        <f t="shared" si="5"/>
        <v>0</v>
      </c>
      <c r="R413" s="189"/>
      <c r="S413" s="188" t="s">
        <v>154</v>
      </c>
      <c r="T413" s="166" t="s">
        <v>998</v>
      </c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 t="s">
        <v>198</v>
      </c>
      <c r="AF413" s="165"/>
      <c r="AG413" s="165"/>
      <c r="AH413" s="165"/>
      <c r="AI413" s="165"/>
      <c r="AJ413" s="165"/>
      <c r="AK413" s="165"/>
      <c r="AL413" s="165"/>
      <c r="AM413" s="165"/>
      <c r="AN413" s="165"/>
      <c r="AO413" s="165"/>
      <c r="AP413" s="165"/>
      <c r="AQ413" s="165"/>
      <c r="AR413" s="165"/>
      <c r="AS413" s="165"/>
      <c r="AT413" s="165"/>
      <c r="AU413" s="165"/>
      <c r="AV413" s="165"/>
      <c r="AW413" s="165"/>
      <c r="AX413" s="165"/>
      <c r="AY413" s="165"/>
      <c r="AZ413" s="165"/>
      <c r="BA413" s="165"/>
      <c r="BB413" s="165"/>
      <c r="BC413" s="165"/>
      <c r="BD413" s="165"/>
      <c r="BE413" s="165"/>
      <c r="BF413" s="165"/>
      <c r="BG413" s="165"/>
      <c r="BH413" s="165"/>
    </row>
    <row r="414" spans="1:60" outlineLevel="1" x14ac:dyDescent="0.2">
      <c r="A414" s="167">
        <v>124</v>
      </c>
      <c r="B414" s="177" t="s">
        <v>637</v>
      </c>
      <c r="C414" s="198" t="s">
        <v>638</v>
      </c>
      <c r="D414" s="179" t="s">
        <v>158</v>
      </c>
      <c r="E414" s="183">
        <v>1</v>
      </c>
      <c r="F414" s="188"/>
      <c r="G414" s="188">
        <f t="shared" si="0"/>
        <v>0</v>
      </c>
      <c r="H414" s="188">
        <v>2200</v>
      </c>
      <c r="I414" s="188">
        <f t="shared" si="1"/>
        <v>2200</v>
      </c>
      <c r="J414" s="188">
        <v>0</v>
      </c>
      <c r="K414" s="188">
        <f t="shared" si="2"/>
        <v>0</v>
      </c>
      <c r="L414" s="188">
        <v>21</v>
      </c>
      <c r="M414" s="188">
        <f t="shared" si="3"/>
        <v>0</v>
      </c>
      <c r="N414" s="188">
        <v>1.38E-2</v>
      </c>
      <c r="O414" s="188">
        <f t="shared" si="4"/>
        <v>0.01</v>
      </c>
      <c r="P414" s="188">
        <v>0</v>
      </c>
      <c r="Q414" s="188">
        <f t="shared" si="5"/>
        <v>0</v>
      </c>
      <c r="R414" s="189" t="s">
        <v>197</v>
      </c>
      <c r="S414" s="188" t="s">
        <v>137</v>
      </c>
      <c r="T414" s="166" t="s">
        <v>998</v>
      </c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 t="s">
        <v>198</v>
      </c>
      <c r="AF414" s="165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  <c r="AZ414" s="165"/>
      <c r="BA414" s="165"/>
      <c r="BB414" s="165"/>
      <c r="BC414" s="165"/>
      <c r="BD414" s="165"/>
      <c r="BE414" s="165"/>
      <c r="BF414" s="165"/>
      <c r="BG414" s="165"/>
      <c r="BH414" s="165"/>
    </row>
    <row r="415" spans="1:60" outlineLevel="1" x14ac:dyDescent="0.2">
      <c r="A415" s="167">
        <v>125</v>
      </c>
      <c r="B415" s="177" t="s">
        <v>639</v>
      </c>
      <c r="C415" s="198" t="s">
        <v>640</v>
      </c>
      <c r="D415" s="179" t="s">
        <v>158</v>
      </c>
      <c r="E415" s="183">
        <v>1</v>
      </c>
      <c r="F415" s="188"/>
      <c r="G415" s="188">
        <f t="shared" si="0"/>
        <v>0</v>
      </c>
      <c r="H415" s="188">
        <v>2800</v>
      </c>
      <c r="I415" s="188">
        <f t="shared" si="1"/>
        <v>2800</v>
      </c>
      <c r="J415" s="188">
        <v>0</v>
      </c>
      <c r="K415" s="188">
        <f t="shared" si="2"/>
        <v>0</v>
      </c>
      <c r="L415" s="188">
        <v>21</v>
      </c>
      <c r="M415" s="188">
        <f t="shared" si="3"/>
        <v>0</v>
      </c>
      <c r="N415" s="188">
        <v>2.0500000000000001E-2</v>
      </c>
      <c r="O415" s="188">
        <f t="shared" si="4"/>
        <v>0.02</v>
      </c>
      <c r="P415" s="188">
        <v>0</v>
      </c>
      <c r="Q415" s="188">
        <f t="shared" si="5"/>
        <v>0</v>
      </c>
      <c r="R415" s="189" t="s">
        <v>197</v>
      </c>
      <c r="S415" s="188" t="s">
        <v>137</v>
      </c>
      <c r="T415" s="166" t="s">
        <v>998</v>
      </c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 t="s">
        <v>198</v>
      </c>
      <c r="AF415" s="165"/>
      <c r="AG415" s="165"/>
      <c r="AH415" s="165"/>
      <c r="AI415" s="165"/>
      <c r="AJ415" s="165"/>
      <c r="AK415" s="165"/>
      <c r="AL415" s="165"/>
      <c r="AM415" s="165"/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  <c r="AZ415" s="165"/>
      <c r="BA415" s="165"/>
      <c r="BB415" s="165"/>
      <c r="BC415" s="165"/>
      <c r="BD415" s="165"/>
      <c r="BE415" s="165"/>
      <c r="BF415" s="165"/>
      <c r="BG415" s="165"/>
      <c r="BH415" s="165"/>
    </row>
    <row r="416" spans="1:60" outlineLevel="1" x14ac:dyDescent="0.2">
      <c r="A416" s="167">
        <v>126</v>
      </c>
      <c r="B416" s="177" t="s">
        <v>641</v>
      </c>
      <c r="C416" s="198" t="s">
        <v>642</v>
      </c>
      <c r="D416" s="179" t="s">
        <v>158</v>
      </c>
      <c r="E416" s="183">
        <v>1</v>
      </c>
      <c r="F416" s="188"/>
      <c r="G416" s="188">
        <f t="shared" si="0"/>
        <v>0</v>
      </c>
      <c r="H416" s="188">
        <v>110</v>
      </c>
      <c r="I416" s="188">
        <f t="shared" si="1"/>
        <v>110</v>
      </c>
      <c r="J416" s="188">
        <v>0</v>
      </c>
      <c r="K416" s="188">
        <f t="shared" si="2"/>
        <v>0</v>
      </c>
      <c r="L416" s="188">
        <v>21</v>
      </c>
      <c r="M416" s="188">
        <f t="shared" si="3"/>
        <v>0</v>
      </c>
      <c r="N416" s="188">
        <v>8.0000000000000004E-4</v>
      </c>
      <c r="O416" s="188">
        <f t="shared" si="4"/>
        <v>0</v>
      </c>
      <c r="P416" s="188">
        <v>0</v>
      </c>
      <c r="Q416" s="188">
        <f t="shared" si="5"/>
        <v>0</v>
      </c>
      <c r="R416" s="189" t="s">
        <v>197</v>
      </c>
      <c r="S416" s="188" t="s">
        <v>137</v>
      </c>
      <c r="T416" s="166" t="s">
        <v>998</v>
      </c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 t="s">
        <v>198</v>
      </c>
      <c r="AF416" s="165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  <c r="AZ416" s="165"/>
      <c r="BA416" s="165"/>
      <c r="BB416" s="165"/>
      <c r="BC416" s="165"/>
      <c r="BD416" s="165"/>
      <c r="BE416" s="165"/>
      <c r="BF416" s="165"/>
      <c r="BG416" s="165"/>
      <c r="BH416" s="165"/>
    </row>
    <row r="417" spans="1:60" outlineLevel="1" x14ac:dyDescent="0.2">
      <c r="A417" s="167">
        <v>127</v>
      </c>
      <c r="B417" s="177" t="s">
        <v>643</v>
      </c>
      <c r="C417" s="198" t="s">
        <v>644</v>
      </c>
      <c r="D417" s="179" t="s">
        <v>158</v>
      </c>
      <c r="E417" s="183">
        <v>2</v>
      </c>
      <c r="F417" s="188"/>
      <c r="G417" s="188">
        <f t="shared" si="0"/>
        <v>0</v>
      </c>
      <c r="H417" s="188">
        <v>160</v>
      </c>
      <c r="I417" s="188">
        <f t="shared" si="1"/>
        <v>320</v>
      </c>
      <c r="J417" s="188">
        <v>0</v>
      </c>
      <c r="K417" s="188">
        <f t="shared" si="2"/>
        <v>0</v>
      </c>
      <c r="L417" s="188">
        <v>21</v>
      </c>
      <c r="M417" s="188">
        <f t="shared" si="3"/>
        <v>0</v>
      </c>
      <c r="N417" s="188">
        <v>1.07E-3</v>
      </c>
      <c r="O417" s="188">
        <f t="shared" si="4"/>
        <v>0</v>
      </c>
      <c r="P417" s="188">
        <v>0</v>
      </c>
      <c r="Q417" s="188">
        <f t="shared" si="5"/>
        <v>0</v>
      </c>
      <c r="R417" s="189" t="s">
        <v>197</v>
      </c>
      <c r="S417" s="188" t="s">
        <v>137</v>
      </c>
      <c r="T417" s="166" t="s">
        <v>998</v>
      </c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 t="s">
        <v>198</v>
      </c>
      <c r="AF417" s="165"/>
      <c r="AG417" s="165"/>
      <c r="AH417" s="165"/>
      <c r="AI417" s="165"/>
      <c r="AJ417" s="165"/>
      <c r="AK417" s="165"/>
      <c r="AL417" s="165"/>
      <c r="AM417" s="165"/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  <c r="AZ417" s="165"/>
      <c r="BA417" s="165"/>
      <c r="BB417" s="165"/>
      <c r="BC417" s="165"/>
      <c r="BD417" s="165"/>
      <c r="BE417" s="165"/>
      <c r="BF417" s="165"/>
      <c r="BG417" s="165"/>
      <c r="BH417" s="165"/>
    </row>
    <row r="418" spans="1:60" outlineLevel="1" x14ac:dyDescent="0.2">
      <c r="A418" s="167">
        <v>128</v>
      </c>
      <c r="B418" s="177" t="s">
        <v>645</v>
      </c>
      <c r="C418" s="198" t="s">
        <v>646</v>
      </c>
      <c r="D418" s="179" t="s">
        <v>158</v>
      </c>
      <c r="E418" s="183">
        <v>1</v>
      </c>
      <c r="F418" s="188"/>
      <c r="G418" s="188">
        <f t="shared" si="0"/>
        <v>0</v>
      </c>
      <c r="H418" s="188">
        <v>250</v>
      </c>
      <c r="I418" s="188">
        <f t="shared" si="1"/>
        <v>250</v>
      </c>
      <c r="J418" s="188">
        <v>0</v>
      </c>
      <c r="K418" s="188">
        <f t="shared" si="2"/>
        <v>0</v>
      </c>
      <c r="L418" s="188">
        <v>21</v>
      </c>
      <c r="M418" s="188">
        <f t="shared" si="3"/>
        <v>0</v>
      </c>
      <c r="N418" s="188">
        <v>1.81E-3</v>
      </c>
      <c r="O418" s="188">
        <f t="shared" si="4"/>
        <v>0</v>
      </c>
      <c r="P418" s="188">
        <v>0</v>
      </c>
      <c r="Q418" s="188">
        <f t="shared" si="5"/>
        <v>0</v>
      </c>
      <c r="R418" s="189"/>
      <c r="S418" s="188" t="s">
        <v>154</v>
      </c>
      <c r="T418" s="166" t="s">
        <v>998</v>
      </c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 t="s">
        <v>198</v>
      </c>
      <c r="AF418" s="165"/>
      <c r="AG418" s="165"/>
      <c r="AH418" s="165"/>
      <c r="AI418" s="165"/>
      <c r="AJ418" s="165"/>
      <c r="AK418" s="165"/>
      <c r="AL418" s="165"/>
      <c r="AM418" s="165"/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  <c r="AZ418" s="165"/>
      <c r="BA418" s="165"/>
      <c r="BB418" s="165"/>
      <c r="BC418" s="165"/>
      <c r="BD418" s="165"/>
      <c r="BE418" s="165"/>
      <c r="BF418" s="165"/>
      <c r="BG418" s="165"/>
      <c r="BH418" s="165"/>
    </row>
    <row r="419" spans="1:60" outlineLevel="1" x14ac:dyDescent="0.2">
      <c r="A419" s="167">
        <v>129</v>
      </c>
      <c r="B419" s="177" t="s">
        <v>647</v>
      </c>
      <c r="C419" s="198" t="s">
        <v>648</v>
      </c>
      <c r="D419" s="179" t="s">
        <v>211</v>
      </c>
      <c r="E419" s="183">
        <v>1.75</v>
      </c>
      <c r="F419" s="188"/>
      <c r="G419" s="188">
        <f t="shared" si="0"/>
        <v>0</v>
      </c>
      <c r="H419" s="188">
        <v>370</v>
      </c>
      <c r="I419" s="188">
        <f t="shared" si="1"/>
        <v>647.5</v>
      </c>
      <c r="J419" s="188">
        <v>0</v>
      </c>
      <c r="K419" s="188">
        <f t="shared" si="2"/>
        <v>0</v>
      </c>
      <c r="L419" s="188">
        <v>21</v>
      </c>
      <c r="M419" s="188">
        <f t="shared" si="3"/>
        <v>0</v>
      </c>
      <c r="N419" s="188">
        <v>4.13E-3</v>
      </c>
      <c r="O419" s="188">
        <f t="shared" si="4"/>
        <v>0.01</v>
      </c>
      <c r="P419" s="188">
        <v>0</v>
      </c>
      <c r="Q419" s="188">
        <f t="shared" si="5"/>
        <v>0</v>
      </c>
      <c r="R419" s="189"/>
      <c r="S419" s="188" t="s">
        <v>154</v>
      </c>
      <c r="T419" s="166" t="s">
        <v>998</v>
      </c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 t="s">
        <v>198</v>
      </c>
      <c r="AF419" s="165"/>
      <c r="AG419" s="165"/>
      <c r="AH419" s="165"/>
      <c r="AI419" s="165"/>
      <c r="AJ419" s="165"/>
      <c r="AK419" s="165"/>
      <c r="AL419" s="165"/>
      <c r="AM419" s="165"/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  <c r="AZ419" s="165"/>
      <c r="BA419" s="165"/>
      <c r="BB419" s="165"/>
      <c r="BC419" s="165"/>
      <c r="BD419" s="165"/>
      <c r="BE419" s="165"/>
      <c r="BF419" s="165"/>
      <c r="BG419" s="165"/>
      <c r="BH419" s="165"/>
    </row>
    <row r="420" spans="1:60" outlineLevel="1" x14ac:dyDescent="0.2">
      <c r="A420" s="167"/>
      <c r="B420" s="177"/>
      <c r="C420" s="199" t="s">
        <v>595</v>
      </c>
      <c r="D420" s="180"/>
      <c r="E420" s="184">
        <v>1.75</v>
      </c>
      <c r="F420" s="188"/>
      <c r="G420" s="188"/>
      <c r="H420" s="188"/>
      <c r="I420" s="188"/>
      <c r="J420" s="188"/>
      <c r="K420" s="188"/>
      <c r="L420" s="188"/>
      <c r="M420" s="188"/>
      <c r="N420" s="188"/>
      <c r="O420" s="188"/>
      <c r="P420" s="188"/>
      <c r="Q420" s="188"/>
      <c r="R420" s="189"/>
      <c r="S420" s="188"/>
      <c r="T420" s="166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 t="s">
        <v>140</v>
      </c>
      <c r="AF420" s="165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  <c r="AZ420" s="165"/>
      <c r="BA420" s="165"/>
      <c r="BB420" s="165"/>
      <c r="BC420" s="165"/>
      <c r="BD420" s="165"/>
      <c r="BE420" s="165"/>
      <c r="BF420" s="165"/>
      <c r="BG420" s="165"/>
      <c r="BH420" s="165"/>
    </row>
    <row r="421" spans="1:60" outlineLevel="1" x14ac:dyDescent="0.2">
      <c r="A421" s="167">
        <v>130</v>
      </c>
      <c r="B421" s="177" t="s">
        <v>649</v>
      </c>
      <c r="C421" s="198" t="s">
        <v>650</v>
      </c>
      <c r="D421" s="179" t="s">
        <v>153</v>
      </c>
      <c r="E421" s="183">
        <v>0.4103</v>
      </c>
      <c r="F421" s="188"/>
      <c r="G421" s="188">
        <f>ROUND(E421*F421,2)</f>
        <v>0</v>
      </c>
      <c r="H421" s="188">
        <v>0</v>
      </c>
      <c r="I421" s="188">
        <f>ROUND(E421*H421,2)</f>
        <v>0</v>
      </c>
      <c r="J421" s="188">
        <v>1128</v>
      </c>
      <c r="K421" s="188">
        <f>ROUND(E421*J421,2)</f>
        <v>462.82</v>
      </c>
      <c r="L421" s="188">
        <v>21</v>
      </c>
      <c r="M421" s="188">
        <f>G421*(1+L421/100)</f>
        <v>0</v>
      </c>
      <c r="N421" s="188">
        <v>0</v>
      </c>
      <c r="O421" s="188">
        <f>ROUND(E421*N421,2)</f>
        <v>0</v>
      </c>
      <c r="P421" s="188">
        <v>0</v>
      </c>
      <c r="Q421" s="188">
        <f>ROUND(E421*P421,2)</f>
        <v>0</v>
      </c>
      <c r="R421" s="189" t="s">
        <v>610</v>
      </c>
      <c r="S421" s="188" t="s">
        <v>137</v>
      </c>
      <c r="T421" s="166" t="s">
        <v>997</v>
      </c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 t="s">
        <v>562</v>
      </c>
      <c r="AF421" s="165"/>
      <c r="AG421" s="165"/>
      <c r="AH421" s="165"/>
      <c r="AI421" s="165"/>
      <c r="AJ421" s="165"/>
      <c r="AK421" s="165"/>
      <c r="AL421" s="165"/>
      <c r="AM421" s="165"/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  <c r="AZ421" s="165"/>
      <c r="BA421" s="165"/>
      <c r="BB421" s="165"/>
      <c r="BC421" s="165"/>
      <c r="BD421" s="165"/>
      <c r="BE421" s="165"/>
      <c r="BF421" s="165"/>
      <c r="BG421" s="165"/>
      <c r="BH421" s="165"/>
    </row>
    <row r="422" spans="1:60" x14ac:dyDescent="0.2">
      <c r="A422" s="173" t="s">
        <v>131</v>
      </c>
      <c r="B422" s="178" t="s">
        <v>89</v>
      </c>
      <c r="C422" s="200" t="s">
        <v>90</v>
      </c>
      <c r="D422" s="181"/>
      <c r="E422" s="185"/>
      <c r="F422" s="190"/>
      <c r="G422" s="190">
        <f>SUM(G423:G432)</f>
        <v>0</v>
      </c>
      <c r="H422" s="190"/>
      <c r="I422" s="190">
        <f>SUM(I423:I432)</f>
        <v>131.76</v>
      </c>
      <c r="J422" s="190"/>
      <c r="K422" s="190">
        <f>SUM(K423:K432)</f>
        <v>22492.190000000002</v>
      </c>
      <c r="L422" s="190"/>
      <c r="M422" s="190">
        <f>SUM(M423:M432)</f>
        <v>0</v>
      </c>
      <c r="N422" s="190"/>
      <c r="O422" s="190">
        <f>SUM(O423:O432)</f>
        <v>0.01</v>
      </c>
      <c r="P422" s="190"/>
      <c r="Q422" s="190">
        <f>SUM(Q423:Q432)</f>
        <v>0.08</v>
      </c>
      <c r="R422" s="191"/>
      <c r="S422" s="190"/>
      <c r="AE422" t="s">
        <v>132</v>
      </c>
    </row>
    <row r="423" spans="1:60" outlineLevel="1" x14ac:dyDescent="0.2">
      <c r="A423" s="167">
        <v>131</v>
      </c>
      <c r="B423" s="177" t="s">
        <v>651</v>
      </c>
      <c r="C423" s="198" t="s">
        <v>652</v>
      </c>
      <c r="D423" s="179" t="s">
        <v>177</v>
      </c>
      <c r="E423" s="183">
        <v>1</v>
      </c>
      <c r="F423" s="188"/>
      <c r="G423" s="188">
        <f>ROUND(E423*F423,2)</f>
        <v>0</v>
      </c>
      <c r="H423" s="188">
        <v>0</v>
      </c>
      <c r="I423" s="188">
        <f>ROUND(E423*H423,2)</f>
        <v>0</v>
      </c>
      <c r="J423" s="188">
        <v>226.5</v>
      </c>
      <c r="K423" s="188">
        <f>ROUND(E423*J423,2)</f>
        <v>226.5</v>
      </c>
      <c r="L423" s="188">
        <v>21</v>
      </c>
      <c r="M423" s="188">
        <f>G423*(1+L423/100)</f>
        <v>0</v>
      </c>
      <c r="N423" s="188">
        <v>0</v>
      </c>
      <c r="O423" s="188">
        <f>ROUND(E423*N423,2)</f>
        <v>0</v>
      </c>
      <c r="P423" s="188">
        <v>5.0000000000000001E-3</v>
      </c>
      <c r="Q423" s="188">
        <f>ROUND(E423*P423,2)</f>
        <v>0.01</v>
      </c>
      <c r="R423" s="189" t="s">
        <v>653</v>
      </c>
      <c r="S423" s="188" t="s">
        <v>137</v>
      </c>
      <c r="T423" s="166" t="s">
        <v>997</v>
      </c>
      <c r="U423" s="165"/>
      <c r="V423" s="165"/>
      <c r="W423" s="165"/>
      <c r="X423" s="165"/>
      <c r="Y423" s="165"/>
      <c r="Z423" s="165"/>
      <c r="AA423" s="165"/>
      <c r="AB423" s="165"/>
      <c r="AC423" s="165"/>
      <c r="AD423" s="165"/>
      <c r="AE423" s="165" t="s">
        <v>138</v>
      </c>
      <c r="AF423" s="165"/>
      <c r="AG423" s="165"/>
      <c r="AH423" s="165"/>
      <c r="AI423" s="165"/>
      <c r="AJ423" s="165"/>
      <c r="AK423" s="165"/>
      <c r="AL423" s="165"/>
      <c r="AM423" s="165"/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  <c r="AZ423" s="165"/>
      <c r="BA423" s="165"/>
      <c r="BB423" s="165"/>
      <c r="BC423" s="165"/>
      <c r="BD423" s="165"/>
      <c r="BE423" s="165"/>
      <c r="BF423" s="165"/>
      <c r="BG423" s="165"/>
      <c r="BH423" s="165"/>
    </row>
    <row r="424" spans="1:60" outlineLevel="1" x14ac:dyDescent="0.2">
      <c r="A424" s="167">
        <v>132</v>
      </c>
      <c r="B424" s="177" t="s">
        <v>654</v>
      </c>
      <c r="C424" s="198" t="s">
        <v>655</v>
      </c>
      <c r="D424" s="179" t="s">
        <v>177</v>
      </c>
      <c r="E424" s="183">
        <v>1</v>
      </c>
      <c r="F424" s="188"/>
      <c r="G424" s="188">
        <f>ROUND(E424*F424,2)</f>
        <v>0</v>
      </c>
      <c r="H424" s="188">
        <v>0</v>
      </c>
      <c r="I424" s="188">
        <f>ROUND(E424*H424,2)</f>
        <v>0</v>
      </c>
      <c r="J424" s="188">
        <v>48.7</v>
      </c>
      <c r="K424" s="188">
        <f>ROUND(E424*J424,2)</f>
        <v>48.7</v>
      </c>
      <c r="L424" s="188">
        <v>21</v>
      </c>
      <c r="M424" s="188">
        <f>G424*(1+L424/100)</f>
        <v>0</v>
      </c>
      <c r="N424" s="188">
        <v>0</v>
      </c>
      <c r="O424" s="188">
        <f>ROUND(E424*N424,2)</f>
        <v>0</v>
      </c>
      <c r="P424" s="188">
        <v>2E-3</v>
      </c>
      <c r="Q424" s="188">
        <f>ROUND(E424*P424,2)</f>
        <v>0</v>
      </c>
      <c r="R424" s="189" t="s">
        <v>653</v>
      </c>
      <c r="S424" s="188" t="s">
        <v>137</v>
      </c>
      <c r="T424" s="166" t="s">
        <v>997</v>
      </c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 t="s">
        <v>138</v>
      </c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  <c r="AZ424" s="165"/>
      <c r="BA424" s="165"/>
      <c r="BB424" s="165"/>
      <c r="BC424" s="165"/>
      <c r="BD424" s="165"/>
      <c r="BE424" s="165"/>
      <c r="BF424" s="165"/>
      <c r="BG424" s="165"/>
      <c r="BH424" s="165"/>
    </row>
    <row r="425" spans="1:60" outlineLevel="1" x14ac:dyDescent="0.2">
      <c r="A425" s="167">
        <v>133</v>
      </c>
      <c r="B425" s="177" t="s">
        <v>656</v>
      </c>
      <c r="C425" s="198" t="s">
        <v>657</v>
      </c>
      <c r="D425" s="179" t="s">
        <v>158</v>
      </c>
      <c r="E425" s="183">
        <v>12</v>
      </c>
      <c r="F425" s="188"/>
      <c r="G425" s="188">
        <f>ROUND(E425*F425,2)</f>
        <v>0</v>
      </c>
      <c r="H425" s="188">
        <v>7.97</v>
      </c>
      <c r="I425" s="188">
        <f>ROUND(E425*H425,2)</f>
        <v>95.64</v>
      </c>
      <c r="J425" s="188">
        <v>143.53</v>
      </c>
      <c r="K425" s="188">
        <f>ROUND(E425*J425,2)</f>
        <v>1722.36</v>
      </c>
      <c r="L425" s="188">
        <v>21</v>
      </c>
      <c r="M425" s="188">
        <f>G425*(1+L425/100)</f>
        <v>0</v>
      </c>
      <c r="N425" s="188">
        <v>0</v>
      </c>
      <c r="O425" s="188">
        <f>ROUND(E425*N425,2)</f>
        <v>0</v>
      </c>
      <c r="P425" s="188">
        <v>1E-3</v>
      </c>
      <c r="Q425" s="188">
        <f>ROUND(E425*P425,2)</f>
        <v>0.01</v>
      </c>
      <c r="R425" s="189" t="s">
        <v>653</v>
      </c>
      <c r="S425" s="188" t="s">
        <v>137</v>
      </c>
      <c r="T425" s="166" t="s">
        <v>997</v>
      </c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 t="s">
        <v>138</v>
      </c>
      <c r="AF425" s="165"/>
      <c r="AG425" s="165"/>
      <c r="AH425" s="165"/>
      <c r="AI425" s="165"/>
      <c r="AJ425" s="165"/>
      <c r="AK425" s="165"/>
      <c r="AL425" s="165"/>
      <c r="AM425" s="165"/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  <c r="AZ425" s="165"/>
      <c r="BA425" s="165"/>
      <c r="BB425" s="165"/>
      <c r="BC425" s="165"/>
      <c r="BD425" s="165"/>
      <c r="BE425" s="165"/>
      <c r="BF425" s="165"/>
      <c r="BG425" s="165"/>
      <c r="BH425" s="165"/>
    </row>
    <row r="426" spans="1:60" outlineLevel="1" x14ac:dyDescent="0.2">
      <c r="A426" s="167"/>
      <c r="B426" s="177"/>
      <c r="C426" s="199" t="s">
        <v>486</v>
      </c>
      <c r="D426" s="180"/>
      <c r="E426" s="184">
        <v>5</v>
      </c>
      <c r="F426" s="188"/>
      <c r="G426" s="188"/>
      <c r="H426" s="188"/>
      <c r="I426" s="188"/>
      <c r="J426" s="188"/>
      <c r="K426" s="188"/>
      <c r="L426" s="188"/>
      <c r="M426" s="188"/>
      <c r="N426" s="188"/>
      <c r="O426" s="188"/>
      <c r="P426" s="188"/>
      <c r="Q426" s="188"/>
      <c r="R426" s="189"/>
      <c r="S426" s="188"/>
      <c r="T426" s="166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 t="s">
        <v>140</v>
      </c>
      <c r="AF426" s="165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  <c r="AZ426" s="165"/>
      <c r="BA426" s="165"/>
      <c r="BB426" s="165"/>
      <c r="BC426" s="165"/>
      <c r="BD426" s="165"/>
      <c r="BE426" s="165"/>
      <c r="BF426" s="165"/>
      <c r="BG426" s="165"/>
      <c r="BH426" s="165"/>
    </row>
    <row r="427" spans="1:60" outlineLevel="1" x14ac:dyDescent="0.2">
      <c r="A427" s="167"/>
      <c r="B427" s="177"/>
      <c r="C427" s="199" t="s">
        <v>487</v>
      </c>
      <c r="D427" s="180"/>
      <c r="E427" s="184">
        <v>7</v>
      </c>
      <c r="F427" s="188"/>
      <c r="G427" s="188"/>
      <c r="H427" s="188"/>
      <c r="I427" s="188"/>
      <c r="J427" s="188"/>
      <c r="K427" s="188"/>
      <c r="L427" s="188"/>
      <c r="M427" s="188"/>
      <c r="N427" s="188"/>
      <c r="O427" s="188"/>
      <c r="P427" s="188"/>
      <c r="Q427" s="188"/>
      <c r="R427" s="189"/>
      <c r="S427" s="188"/>
      <c r="T427" s="166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 t="s">
        <v>140</v>
      </c>
      <c r="AF427" s="165"/>
      <c r="AG427" s="165"/>
      <c r="AH427" s="165"/>
      <c r="AI427" s="165"/>
      <c r="AJ427" s="165"/>
      <c r="AK427" s="165"/>
      <c r="AL427" s="165"/>
      <c r="AM427" s="165"/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  <c r="AZ427" s="165"/>
      <c r="BA427" s="165"/>
      <c r="BB427" s="165"/>
      <c r="BC427" s="165"/>
      <c r="BD427" s="165"/>
      <c r="BE427" s="165"/>
      <c r="BF427" s="165"/>
      <c r="BG427" s="165"/>
      <c r="BH427" s="165"/>
    </row>
    <row r="428" spans="1:60" outlineLevel="1" x14ac:dyDescent="0.2">
      <c r="A428" s="167">
        <v>134</v>
      </c>
      <c r="B428" s="177" t="s">
        <v>658</v>
      </c>
      <c r="C428" s="198" t="s">
        <v>659</v>
      </c>
      <c r="D428" s="179" t="s">
        <v>660</v>
      </c>
      <c r="E428" s="183">
        <v>12</v>
      </c>
      <c r="F428" s="188"/>
      <c r="G428" s="188">
        <f>ROUND(E428*F428,2)</f>
        <v>0</v>
      </c>
      <c r="H428" s="188">
        <v>3.01</v>
      </c>
      <c r="I428" s="188">
        <f>ROUND(E428*H428,2)</f>
        <v>36.119999999999997</v>
      </c>
      <c r="J428" s="188">
        <v>226.49</v>
      </c>
      <c r="K428" s="188">
        <f>ROUND(E428*J428,2)</f>
        <v>2717.88</v>
      </c>
      <c r="L428" s="188">
        <v>21</v>
      </c>
      <c r="M428" s="188">
        <f>G428*(1+L428/100)</f>
        <v>0</v>
      </c>
      <c r="N428" s="188">
        <v>1.0000000000000001E-5</v>
      </c>
      <c r="O428" s="188">
        <f>ROUND(E428*N428,2)</f>
        <v>0</v>
      </c>
      <c r="P428" s="188">
        <v>5.0000000000000001E-3</v>
      </c>
      <c r="Q428" s="188">
        <f>ROUND(E428*P428,2)</f>
        <v>0.06</v>
      </c>
      <c r="R428" s="189" t="s">
        <v>653</v>
      </c>
      <c r="S428" s="188" t="s">
        <v>137</v>
      </c>
      <c r="T428" s="166" t="s">
        <v>997</v>
      </c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  <c r="AE428" s="165" t="s">
        <v>138</v>
      </c>
      <c r="AF428" s="165"/>
      <c r="AG428" s="165"/>
      <c r="AH428" s="165"/>
      <c r="AI428" s="165"/>
      <c r="AJ428" s="165"/>
      <c r="AK428" s="165"/>
      <c r="AL428" s="165"/>
      <c r="AM428" s="165"/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  <c r="AZ428" s="165"/>
      <c r="BA428" s="165"/>
      <c r="BB428" s="165"/>
      <c r="BC428" s="165"/>
      <c r="BD428" s="165"/>
      <c r="BE428" s="165"/>
      <c r="BF428" s="165"/>
      <c r="BG428" s="165"/>
      <c r="BH428" s="165"/>
    </row>
    <row r="429" spans="1:60" outlineLevel="1" x14ac:dyDescent="0.2">
      <c r="A429" s="167">
        <v>135</v>
      </c>
      <c r="B429" s="177" t="s">
        <v>661</v>
      </c>
      <c r="C429" s="198" t="s">
        <v>662</v>
      </c>
      <c r="D429" s="179" t="s">
        <v>663</v>
      </c>
      <c r="E429" s="183">
        <v>218.5</v>
      </c>
      <c r="F429" s="188"/>
      <c r="G429" s="188">
        <f>ROUND(E429*F429,2)</f>
        <v>0</v>
      </c>
      <c r="H429" s="188">
        <v>0</v>
      </c>
      <c r="I429" s="188">
        <f>ROUND(E429*H429,2)</f>
        <v>0</v>
      </c>
      <c r="J429" s="188">
        <v>55.5</v>
      </c>
      <c r="K429" s="188">
        <f>ROUND(E429*J429,2)</f>
        <v>12126.75</v>
      </c>
      <c r="L429" s="188">
        <v>21</v>
      </c>
      <c r="M429" s="188">
        <f>G429*(1+L429/100)</f>
        <v>0</v>
      </c>
      <c r="N429" s="188">
        <v>5.0000000000000002E-5</v>
      </c>
      <c r="O429" s="188">
        <f>ROUND(E429*N429,2)</f>
        <v>0.01</v>
      </c>
      <c r="P429" s="188">
        <v>0</v>
      </c>
      <c r="Q429" s="188">
        <f>ROUND(E429*P429,2)</f>
        <v>0</v>
      </c>
      <c r="R429" s="189" t="s">
        <v>653</v>
      </c>
      <c r="S429" s="188" t="s">
        <v>137</v>
      </c>
      <c r="T429" s="166" t="s">
        <v>997</v>
      </c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 t="s">
        <v>138</v>
      </c>
      <c r="AF429" s="165"/>
      <c r="AG429" s="165"/>
      <c r="AH429" s="165"/>
      <c r="AI429" s="165"/>
      <c r="AJ429" s="165"/>
      <c r="AK429" s="165"/>
      <c r="AL429" s="165"/>
      <c r="AM429" s="165"/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  <c r="AZ429" s="165"/>
      <c r="BA429" s="165"/>
      <c r="BB429" s="165"/>
      <c r="BC429" s="165"/>
      <c r="BD429" s="165"/>
      <c r="BE429" s="165"/>
      <c r="BF429" s="165"/>
      <c r="BG429" s="165"/>
      <c r="BH429" s="165"/>
    </row>
    <row r="430" spans="1:60" outlineLevel="1" x14ac:dyDescent="0.2">
      <c r="A430" s="167"/>
      <c r="B430" s="177"/>
      <c r="C430" s="199" t="s">
        <v>664</v>
      </c>
      <c r="D430" s="180"/>
      <c r="E430" s="184">
        <v>218.5</v>
      </c>
      <c r="F430" s="188"/>
      <c r="G430" s="188"/>
      <c r="H430" s="188"/>
      <c r="I430" s="188"/>
      <c r="J430" s="188"/>
      <c r="K430" s="188"/>
      <c r="L430" s="188"/>
      <c r="M430" s="188"/>
      <c r="N430" s="188"/>
      <c r="O430" s="188"/>
      <c r="P430" s="188"/>
      <c r="Q430" s="188"/>
      <c r="R430" s="189"/>
      <c r="S430" s="188"/>
      <c r="T430" s="166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 t="s">
        <v>140</v>
      </c>
      <c r="AF430" s="165"/>
      <c r="AG430" s="165"/>
      <c r="AH430" s="165"/>
      <c r="AI430" s="165"/>
      <c r="AJ430" s="165"/>
      <c r="AK430" s="165"/>
      <c r="AL430" s="165"/>
      <c r="AM430" s="165"/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  <c r="AZ430" s="165"/>
      <c r="BA430" s="165"/>
      <c r="BB430" s="165"/>
      <c r="BC430" s="165"/>
      <c r="BD430" s="165"/>
      <c r="BE430" s="165"/>
      <c r="BF430" s="165"/>
      <c r="BG430" s="165"/>
      <c r="BH430" s="165"/>
    </row>
    <row r="431" spans="1:60" outlineLevel="1" x14ac:dyDescent="0.2">
      <c r="A431" s="167">
        <v>136</v>
      </c>
      <c r="B431" s="177" t="s">
        <v>665</v>
      </c>
      <c r="C431" s="198" t="s">
        <v>666</v>
      </c>
      <c r="D431" s="179" t="s">
        <v>158</v>
      </c>
      <c r="E431" s="183">
        <v>11</v>
      </c>
      <c r="F431" s="188"/>
      <c r="G431" s="188">
        <f>ROUND(E431*F431,2)</f>
        <v>0</v>
      </c>
      <c r="H431" s="188">
        <v>0</v>
      </c>
      <c r="I431" s="188">
        <f>ROUND(E431*H431,2)</f>
        <v>0</v>
      </c>
      <c r="J431" s="188">
        <v>450</v>
      </c>
      <c r="K431" s="188">
        <f>ROUND(E431*J431,2)</f>
        <v>4950</v>
      </c>
      <c r="L431" s="188">
        <v>21</v>
      </c>
      <c r="M431" s="188">
        <f>G431*(1+L431/100)</f>
        <v>0</v>
      </c>
      <c r="N431" s="188">
        <v>0</v>
      </c>
      <c r="O431" s="188">
        <f>ROUND(E431*N431,2)</f>
        <v>0</v>
      </c>
      <c r="P431" s="188">
        <v>0</v>
      </c>
      <c r="Q431" s="188">
        <f>ROUND(E431*P431,2)</f>
        <v>0</v>
      </c>
      <c r="R431" s="189"/>
      <c r="S431" s="188" t="s">
        <v>154</v>
      </c>
      <c r="T431" s="166" t="s">
        <v>998</v>
      </c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  <c r="AE431" s="165" t="s">
        <v>138</v>
      </c>
      <c r="AF431" s="165"/>
      <c r="AG431" s="165"/>
      <c r="AH431" s="165"/>
      <c r="AI431" s="165"/>
      <c r="AJ431" s="165"/>
      <c r="AK431" s="165"/>
      <c r="AL431" s="165"/>
      <c r="AM431" s="165"/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165"/>
      <c r="AZ431" s="165"/>
      <c r="BA431" s="165"/>
      <c r="BB431" s="165"/>
      <c r="BC431" s="165"/>
      <c r="BD431" s="165"/>
      <c r="BE431" s="165"/>
      <c r="BF431" s="165"/>
      <c r="BG431" s="165"/>
      <c r="BH431" s="165"/>
    </row>
    <row r="432" spans="1:60" outlineLevel="1" x14ac:dyDescent="0.2">
      <c r="A432" s="167">
        <v>137</v>
      </c>
      <c r="B432" s="177" t="s">
        <v>667</v>
      </c>
      <c r="C432" s="198" t="s">
        <v>668</v>
      </c>
      <c r="D432" s="179" t="s">
        <v>158</v>
      </c>
      <c r="E432" s="183">
        <v>1</v>
      </c>
      <c r="F432" s="188"/>
      <c r="G432" s="188">
        <f>ROUND(E432*F432,2)</f>
        <v>0</v>
      </c>
      <c r="H432" s="188">
        <v>0</v>
      </c>
      <c r="I432" s="188">
        <f>ROUND(E432*H432,2)</f>
        <v>0</v>
      </c>
      <c r="J432" s="188">
        <v>700</v>
      </c>
      <c r="K432" s="188">
        <f>ROUND(E432*J432,2)</f>
        <v>700</v>
      </c>
      <c r="L432" s="188">
        <v>21</v>
      </c>
      <c r="M432" s="188">
        <f>G432*(1+L432/100)</f>
        <v>0</v>
      </c>
      <c r="N432" s="188">
        <v>0</v>
      </c>
      <c r="O432" s="188">
        <f>ROUND(E432*N432,2)</f>
        <v>0</v>
      </c>
      <c r="P432" s="188">
        <v>0</v>
      </c>
      <c r="Q432" s="188">
        <f>ROUND(E432*P432,2)</f>
        <v>0</v>
      </c>
      <c r="R432" s="189"/>
      <c r="S432" s="188" t="s">
        <v>154</v>
      </c>
      <c r="T432" s="166" t="s">
        <v>998</v>
      </c>
      <c r="U432" s="165"/>
      <c r="V432" s="165"/>
      <c r="W432" s="165"/>
      <c r="X432" s="165"/>
      <c r="Y432" s="165"/>
      <c r="Z432" s="165"/>
      <c r="AA432" s="165"/>
      <c r="AB432" s="165"/>
      <c r="AC432" s="165"/>
      <c r="AD432" s="165"/>
      <c r="AE432" s="165" t="s">
        <v>138</v>
      </c>
      <c r="AF432" s="165"/>
      <c r="AG432" s="165"/>
      <c r="AH432" s="165"/>
      <c r="AI432" s="165"/>
      <c r="AJ432" s="165"/>
      <c r="AK432" s="165"/>
      <c r="AL432" s="165"/>
      <c r="AM432" s="165"/>
      <c r="AN432" s="165"/>
      <c r="AO432" s="165"/>
      <c r="AP432" s="165"/>
      <c r="AQ432" s="165"/>
      <c r="AR432" s="165"/>
      <c r="AS432" s="165"/>
      <c r="AT432" s="165"/>
      <c r="AU432" s="165"/>
      <c r="AV432" s="165"/>
      <c r="AW432" s="165"/>
      <c r="AX432" s="165"/>
      <c r="AY432" s="165"/>
      <c r="AZ432" s="165"/>
      <c r="BA432" s="165"/>
      <c r="BB432" s="165"/>
      <c r="BC432" s="165"/>
      <c r="BD432" s="165"/>
      <c r="BE432" s="165"/>
      <c r="BF432" s="165"/>
      <c r="BG432" s="165"/>
      <c r="BH432" s="165"/>
    </row>
    <row r="433" spans="1:60" x14ac:dyDescent="0.2">
      <c r="A433" s="173" t="s">
        <v>131</v>
      </c>
      <c r="B433" s="178" t="s">
        <v>91</v>
      </c>
      <c r="C433" s="200" t="s">
        <v>92</v>
      </c>
      <c r="D433" s="181"/>
      <c r="E433" s="185"/>
      <c r="F433" s="190"/>
      <c r="G433" s="190">
        <f>SUM(G434:G477)</f>
        <v>0</v>
      </c>
      <c r="H433" s="190"/>
      <c r="I433" s="190">
        <f>SUM(I434:I477)</f>
        <v>27201.7</v>
      </c>
      <c r="J433" s="190"/>
      <c r="K433" s="190">
        <f>SUM(K434:K477)</f>
        <v>33255.68</v>
      </c>
      <c r="L433" s="190"/>
      <c r="M433" s="190">
        <f>SUM(M434:M477)</f>
        <v>0</v>
      </c>
      <c r="N433" s="190"/>
      <c r="O433" s="190">
        <f>SUM(O434:O477)</f>
        <v>2.09</v>
      </c>
      <c r="P433" s="190"/>
      <c r="Q433" s="190">
        <f>SUM(Q434:Q477)</f>
        <v>0</v>
      </c>
      <c r="R433" s="191"/>
      <c r="S433" s="190"/>
      <c r="AE433" t="s">
        <v>132</v>
      </c>
    </row>
    <row r="434" spans="1:60" outlineLevel="1" x14ac:dyDescent="0.2">
      <c r="A434" s="167">
        <v>138</v>
      </c>
      <c r="B434" s="177" t="s">
        <v>669</v>
      </c>
      <c r="C434" s="198" t="s">
        <v>670</v>
      </c>
      <c r="D434" s="179" t="s">
        <v>211</v>
      </c>
      <c r="E434" s="183">
        <v>11.1</v>
      </c>
      <c r="F434" s="188"/>
      <c r="G434" s="188">
        <f>ROUND(E434*F434,2)</f>
        <v>0</v>
      </c>
      <c r="H434" s="188">
        <v>0</v>
      </c>
      <c r="I434" s="188">
        <f>ROUND(E434*H434,2)</f>
        <v>0</v>
      </c>
      <c r="J434" s="188">
        <v>297.5</v>
      </c>
      <c r="K434" s="188">
        <f>ROUND(E434*J434,2)</f>
        <v>3302.25</v>
      </c>
      <c r="L434" s="188">
        <v>21</v>
      </c>
      <c r="M434" s="188">
        <f>G434*(1+L434/100)</f>
        <v>0</v>
      </c>
      <c r="N434" s="188">
        <v>2.4399999999999999E-3</v>
      </c>
      <c r="O434" s="188">
        <f>ROUND(E434*N434,2)</f>
        <v>0.03</v>
      </c>
      <c r="P434" s="188">
        <v>0</v>
      </c>
      <c r="Q434" s="188">
        <f>ROUND(E434*P434,2)</f>
        <v>0</v>
      </c>
      <c r="R434" s="189" t="s">
        <v>671</v>
      </c>
      <c r="S434" s="188" t="s">
        <v>137</v>
      </c>
      <c r="T434" s="166" t="s">
        <v>997</v>
      </c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 t="s">
        <v>138</v>
      </c>
      <c r="AF434" s="165"/>
      <c r="AG434" s="165"/>
      <c r="AH434" s="165"/>
      <c r="AI434" s="165"/>
      <c r="AJ434" s="165"/>
      <c r="AK434" s="165"/>
      <c r="AL434" s="165"/>
      <c r="AM434" s="165"/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  <c r="AZ434" s="165"/>
      <c r="BA434" s="165"/>
      <c r="BB434" s="165"/>
      <c r="BC434" s="165"/>
      <c r="BD434" s="165"/>
      <c r="BE434" s="165"/>
      <c r="BF434" s="165"/>
      <c r="BG434" s="165"/>
      <c r="BH434" s="165"/>
    </row>
    <row r="435" spans="1:60" outlineLevel="1" x14ac:dyDescent="0.2">
      <c r="A435" s="167"/>
      <c r="B435" s="177"/>
      <c r="C435" s="199" t="s">
        <v>212</v>
      </c>
      <c r="D435" s="180"/>
      <c r="E435" s="184">
        <v>11.1</v>
      </c>
      <c r="F435" s="188"/>
      <c r="G435" s="188"/>
      <c r="H435" s="188"/>
      <c r="I435" s="188"/>
      <c r="J435" s="188"/>
      <c r="K435" s="188"/>
      <c r="L435" s="188"/>
      <c r="M435" s="188"/>
      <c r="N435" s="188"/>
      <c r="O435" s="188"/>
      <c r="P435" s="188"/>
      <c r="Q435" s="188"/>
      <c r="R435" s="189"/>
      <c r="S435" s="188"/>
      <c r="T435" s="166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 t="s">
        <v>140</v>
      </c>
      <c r="AF435" s="165"/>
      <c r="AG435" s="165"/>
      <c r="AH435" s="165"/>
      <c r="AI435" s="165"/>
      <c r="AJ435" s="165"/>
      <c r="AK435" s="165"/>
      <c r="AL435" s="165"/>
      <c r="AM435" s="165"/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  <c r="AZ435" s="165"/>
      <c r="BA435" s="165"/>
      <c r="BB435" s="165"/>
      <c r="BC435" s="165"/>
      <c r="BD435" s="165"/>
      <c r="BE435" s="165"/>
      <c r="BF435" s="165"/>
      <c r="BG435" s="165"/>
      <c r="BH435" s="165"/>
    </row>
    <row r="436" spans="1:60" outlineLevel="1" x14ac:dyDescent="0.2">
      <c r="A436" s="167">
        <v>139</v>
      </c>
      <c r="B436" s="177" t="s">
        <v>672</v>
      </c>
      <c r="C436" s="198" t="s">
        <v>673</v>
      </c>
      <c r="D436" s="179" t="s">
        <v>211</v>
      </c>
      <c r="E436" s="183">
        <v>11.1</v>
      </c>
      <c r="F436" s="188"/>
      <c r="G436" s="188">
        <f>ROUND(E436*F436,2)</f>
        <v>0</v>
      </c>
      <c r="H436" s="188">
        <v>0</v>
      </c>
      <c r="I436" s="188">
        <f>ROUND(E436*H436,2)</f>
        <v>0</v>
      </c>
      <c r="J436" s="188">
        <v>180</v>
      </c>
      <c r="K436" s="188">
        <f>ROUND(E436*J436,2)</f>
        <v>1998</v>
      </c>
      <c r="L436" s="188">
        <v>21</v>
      </c>
      <c r="M436" s="188">
        <f>G436*(1+L436/100)</f>
        <v>0</v>
      </c>
      <c r="N436" s="188">
        <v>2.0200000000000001E-3</v>
      </c>
      <c r="O436" s="188">
        <f>ROUND(E436*N436,2)</f>
        <v>0.02</v>
      </c>
      <c r="P436" s="188">
        <v>0</v>
      </c>
      <c r="Q436" s="188">
        <f>ROUND(E436*P436,2)</f>
        <v>0</v>
      </c>
      <c r="R436" s="189" t="s">
        <v>671</v>
      </c>
      <c r="S436" s="188" t="s">
        <v>137</v>
      </c>
      <c r="T436" s="166" t="s">
        <v>997</v>
      </c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 t="s">
        <v>138</v>
      </c>
      <c r="AF436" s="165"/>
      <c r="AG436" s="165"/>
      <c r="AH436" s="165"/>
      <c r="AI436" s="165"/>
      <c r="AJ436" s="165"/>
      <c r="AK436" s="165"/>
      <c r="AL436" s="165"/>
      <c r="AM436" s="165"/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  <c r="AZ436" s="165"/>
      <c r="BA436" s="165"/>
      <c r="BB436" s="165"/>
      <c r="BC436" s="165"/>
      <c r="BD436" s="165"/>
      <c r="BE436" s="165"/>
      <c r="BF436" s="165"/>
      <c r="BG436" s="165"/>
      <c r="BH436" s="165"/>
    </row>
    <row r="437" spans="1:60" outlineLevel="1" x14ac:dyDescent="0.2">
      <c r="A437" s="167">
        <v>140</v>
      </c>
      <c r="B437" s="177" t="s">
        <v>674</v>
      </c>
      <c r="C437" s="198" t="s">
        <v>675</v>
      </c>
      <c r="D437" s="179" t="s">
        <v>211</v>
      </c>
      <c r="E437" s="183">
        <v>18.5</v>
      </c>
      <c r="F437" s="188"/>
      <c r="G437" s="188">
        <f>ROUND(E437*F437,2)</f>
        <v>0</v>
      </c>
      <c r="H437" s="188">
        <v>0</v>
      </c>
      <c r="I437" s="188">
        <f>ROUND(E437*H437,2)</f>
        <v>0</v>
      </c>
      <c r="J437" s="188">
        <v>126</v>
      </c>
      <c r="K437" s="188">
        <f>ROUND(E437*J437,2)</f>
        <v>2331</v>
      </c>
      <c r="L437" s="188">
        <v>21</v>
      </c>
      <c r="M437" s="188">
        <f>G437*(1+L437/100)</f>
        <v>0</v>
      </c>
      <c r="N437" s="188">
        <v>3.2000000000000003E-4</v>
      </c>
      <c r="O437" s="188">
        <f>ROUND(E437*N437,2)</f>
        <v>0.01</v>
      </c>
      <c r="P437" s="188">
        <v>0</v>
      </c>
      <c r="Q437" s="188">
        <f>ROUND(E437*P437,2)</f>
        <v>0</v>
      </c>
      <c r="R437" s="189" t="s">
        <v>671</v>
      </c>
      <c r="S437" s="188" t="s">
        <v>137</v>
      </c>
      <c r="T437" s="166" t="s">
        <v>997</v>
      </c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 t="s">
        <v>138</v>
      </c>
      <c r="AF437" s="165"/>
      <c r="AG437" s="165"/>
      <c r="AH437" s="165"/>
      <c r="AI437" s="165"/>
      <c r="AJ437" s="165"/>
      <c r="AK437" s="165"/>
      <c r="AL437" s="165"/>
      <c r="AM437" s="165"/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  <c r="AZ437" s="165"/>
      <c r="BA437" s="165"/>
      <c r="BB437" s="165"/>
      <c r="BC437" s="165"/>
      <c r="BD437" s="165"/>
      <c r="BE437" s="165"/>
      <c r="BF437" s="165"/>
      <c r="BG437" s="165"/>
      <c r="BH437" s="165"/>
    </row>
    <row r="438" spans="1:60" outlineLevel="1" x14ac:dyDescent="0.2">
      <c r="A438" s="167"/>
      <c r="B438" s="177"/>
      <c r="C438" s="199" t="s">
        <v>676</v>
      </c>
      <c r="D438" s="180"/>
      <c r="E438" s="184">
        <v>11.5</v>
      </c>
      <c r="F438" s="188"/>
      <c r="G438" s="188"/>
      <c r="H438" s="188"/>
      <c r="I438" s="188"/>
      <c r="J438" s="188"/>
      <c r="K438" s="188"/>
      <c r="L438" s="188"/>
      <c r="M438" s="188"/>
      <c r="N438" s="188"/>
      <c r="O438" s="188"/>
      <c r="P438" s="188"/>
      <c r="Q438" s="188"/>
      <c r="R438" s="189"/>
      <c r="S438" s="188"/>
      <c r="T438" s="166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 t="s">
        <v>140</v>
      </c>
      <c r="AF438" s="165"/>
      <c r="AG438" s="165"/>
      <c r="AH438" s="165"/>
      <c r="AI438" s="165"/>
      <c r="AJ438" s="165"/>
      <c r="AK438" s="165"/>
      <c r="AL438" s="165"/>
      <c r="AM438" s="165"/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  <c r="AZ438" s="165"/>
      <c r="BA438" s="165"/>
      <c r="BB438" s="165"/>
      <c r="BC438" s="165"/>
      <c r="BD438" s="165"/>
      <c r="BE438" s="165"/>
      <c r="BF438" s="165"/>
      <c r="BG438" s="165"/>
      <c r="BH438" s="165"/>
    </row>
    <row r="439" spans="1:60" outlineLevel="1" x14ac:dyDescent="0.2">
      <c r="A439" s="167"/>
      <c r="B439" s="177"/>
      <c r="C439" s="199" t="s">
        <v>677</v>
      </c>
      <c r="D439" s="180"/>
      <c r="E439" s="184">
        <v>3.1</v>
      </c>
      <c r="F439" s="188"/>
      <c r="G439" s="188"/>
      <c r="H439" s="188"/>
      <c r="I439" s="188"/>
      <c r="J439" s="188"/>
      <c r="K439" s="188"/>
      <c r="L439" s="188"/>
      <c r="M439" s="188"/>
      <c r="N439" s="188"/>
      <c r="O439" s="188"/>
      <c r="P439" s="188"/>
      <c r="Q439" s="188"/>
      <c r="R439" s="189"/>
      <c r="S439" s="188"/>
      <c r="T439" s="166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 t="s">
        <v>140</v>
      </c>
      <c r="AF439" s="165"/>
      <c r="AG439" s="165"/>
      <c r="AH439" s="165"/>
      <c r="AI439" s="165"/>
      <c r="AJ439" s="165"/>
      <c r="AK439" s="165"/>
      <c r="AL439" s="165"/>
      <c r="AM439" s="165"/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  <c r="AZ439" s="165"/>
      <c r="BA439" s="165"/>
      <c r="BB439" s="165"/>
      <c r="BC439" s="165"/>
      <c r="BD439" s="165"/>
      <c r="BE439" s="165"/>
      <c r="BF439" s="165"/>
      <c r="BG439" s="165"/>
      <c r="BH439" s="165"/>
    </row>
    <row r="440" spans="1:60" outlineLevel="1" x14ac:dyDescent="0.2">
      <c r="A440" s="167"/>
      <c r="B440" s="177"/>
      <c r="C440" s="199" t="s">
        <v>678</v>
      </c>
      <c r="D440" s="180"/>
      <c r="E440" s="184">
        <v>3.9</v>
      </c>
      <c r="F440" s="188"/>
      <c r="G440" s="188"/>
      <c r="H440" s="188"/>
      <c r="I440" s="188"/>
      <c r="J440" s="188"/>
      <c r="K440" s="188"/>
      <c r="L440" s="188"/>
      <c r="M440" s="188"/>
      <c r="N440" s="188"/>
      <c r="O440" s="188"/>
      <c r="P440" s="188"/>
      <c r="Q440" s="188"/>
      <c r="R440" s="189"/>
      <c r="S440" s="188"/>
      <c r="T440" s="166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 t="s">
        <v>140</v>
      </c>
      <c r="AF440" s="165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  <c r="AZ440" s="165"/>
      <c r="BA440" s="165"/>
      <c r="BB440" s="165"/>
      <c r="BC440" s="165"/>
      <c r="BD440" s="165"/>
      <c r="BE440" s="165"/>
      <c r="BF440" s="165"/>
      <c r="BG440" s="165"/>
      <c r="BH440" s="165"/>
    </row>
    <row r="441" spans="1:60" outlineLevel="1" x14ac:dyDescent="0.2">
      <c r="A441" s="167">
        <v>141</v>
      </c>
      <c r="B441" s="177" t="s">
        <v>674</v>
      </c>
      <c r="C441" s="198" t="s">
        <v>675</v>
      </c>
      <c r="D441" s="179" t="s">
        <v>211</v>
      </c>
      <c r="E441" s="183">
        <v>9.25</v>
      </c>
      <c r="F441" s="188"/>
      <c r="G441" s="188">
        <f>ROUND(E441*F441,2)</f>
        <v>0</v>
      </c>
      <c r="H441" s="188">
        <v>0</v>
      </c>
      <c r="I441" s="188">
        <f>ROUND(E441*H441,2)</f>
        <v>0</v>
      </c>
      <c r="J441" s="188">
        <v>126</v>
      </c>
      <c r="K441" s="188">
        <f>ROUND(E441*J441,2)</f>
        <v>1165.5</v>
      </c>
      <c r="L441" s="188">
        <v>21</v>
      </c>
      <c r="M441" s="188">
        <f>G441*(1+L441/100)</f>
        <v>0</v>
      </c>
      <c r="N441" s="188">
        <v>3.2000000000000003E-4</v>
      </c>
      <c r="O441" s="188">
        <f>ROUND(E441*N441,2)</f>
        <v>0</v>
      </c>
      <c r="P441" s="188">
        <v>0</v>
      </c>
      <c r="Q441" s="188">
        <f>ROUND(E441*P441,2)</f>
        <v>0</v>
      </c>
      <c r="R441" s="189" t="s">
        <v>671</v>
      </c>
      <c r="S441" s="188" t="s">
        <v>137</v>
      </c>
      <c r="T441" s="166" t="s">
        <v>997</v>
      </c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 t="s">
        <v>138</v>
      </c>
      <c r="AF441" s="165"/>
      <c r="AG441" s="165"/>
      <c r="AH441" s="165"/>
      <c r="AI441" s="165"/>
      <c r="AJ441" s="165"/>
      <c r="AK441" s="165"/>
      <c r="AL441" s="165"/>
      <c r="AM441" s="165"/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  <c r="AZ441" s="165"/>
      <c r="BA441" s="165"/>
      <c r="BB441" s="165"/>
      <c r="BC441" s="165"/>
      <c r="BD441" s="165"/>
      <c r="BE441" s="165"/>
      <c r="BF441" s="165"/>
      <c r="BG441" s="165"/>
      <c r="BH441" s="165"/>
    </row>
    <row r="442" spans="1:60" outlineLevel="1" x14ac:dyDescent="0.2">
      <c r="A442" s="167"/>
      <c r="B442" s="177"/>
      <c r="C442" s="199" t="s">
        <v>679</v>
      </c>
      <c r="D442" s="180"/>
      <c r="E442" s="184">
        <v>9.25</v>
      </c>
      <c r="F442" s="188"/>
      <c r="G442" s="188"/>
      <c r="H442" s="188"/>
      <c r="I442" s="188"/>
      <c r="J442" s="188"/>
      <c r="K442" s="188"/>
      <c r="L442" s="188"/>
      <c r="M442" s="188"/>
      <c r="N442" s="188"/>
      <c r="O442" s="188"/>
      <c r="P442" s="188"/>
      <c r="Q442" s="188"/>
      <c r="R442" s="189"/>
      <c r="S442" s="188"/>
      <c r="T442" s="166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 t="s">
        <v>140</v>
      </c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  <c r="AZ442" s="165"/>
      <c r="BA442" s="165"/>
      <c r="BB442" s="165"/>
      <c r="BC442" s="165"/>
      <c r="BD442" s="165"/>
      <c r="BE442" s="165"/>
      <c r="BF442" s="165"/>
      <c r="BG442" s="165"/>
      <c r="BH442" s="165"/>
    </row>
    <row r="443" spans="1:60" outlineLevel="1" x14ac:dyDescent="0.2">
      <c r="A443" s="167">
        <v>142</v>
      </c>
      <c r="B443" s="177" t="s">
        <v>680</v>
      </c>
      <c r="C443" s="198" t="s">
        <v>681</v>
      </c>
      <c r="D443" s="179" t="s">
        <v>211</v>
      </c>
      <c r="E443" s="183">
        <v>5.95</v>
      </c>
      <c r="F443" s="188"/>
      <c r="G443" s="188">
        <f>ROUND(E443*F443,2)</f>
        <v>0</v>
      </c>
      <c r="H443" s="188">
        <v>0</v>
      </c>
      <c r="I443" s="188">
        <f>ROUND(E443*H443,2)</f>
        <v>0</v>
      </c>
      <c r="J443" s="188">
        <v>195</v>
      </c>
      <c r="K443" s="188">
        <f>ROUND(E443*J443,2)</f>
        <v>1160.25</v>
      </c>
      <c r="L443" s="188">
        <v>21</v>
      </c>
      <c r="M443" s="188">
        <f>G443*(1+L443/100)</f>
        <v>0</v>
      </c>
      <c r="N443" s="188">
        <v>3.2000000000000003E-4</v>
      </c>
      <c r="O443" s="188">
        <f>ROUND(E443*N443,2)</f>
        <v>0</v>
      </c>
      <c r="P443" s="188">
        <v>0</v>
      </c>
      <c r="Q443" s="188">
        <f>ROUND(E443*P443,2)</f>
        <v>0</v>
      </c>
      <c r="R443" s="189" t="s">
        <v>671</v>
      </c>
      <c r="S443" s="188" t="s">
        <v>137</v>
      </c>
      <c r="T443" s="166" t="s">
        <v>997</v>
      </c>
      <c r="U443" s="165"/>
      <c r="V443" s="165"/>
      <c r="W443" s="165"/>
      <c r="X443" s="165"/>
      <c r="Y443" s="165"/>
      <c r="Z443" s="165"/>
      <c r="AA443" s="165"/>
      <c r="AB443" s="165"/>
      <c r="AC443" s="165"/>
      <c r="AD443" s="165"/>
      <c r="AE443" s="165" t="s">
        <v>138</v>
      </c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  <c r="AZ443" s="165"/>
      <c r="BA443" s="165"/>
      <c r="BB443" s="165"/>
      <c r="BC443" s="165"/>
      <c r="BD443" s="165"/>
      <c r="BE443" s="165"/>
      <c r="BF443" s="165"/>
      <c r="BG443" s="165"/>
      <c r="BH443" s="165"/>
    </row>
    <row r="444" spans="1:60" outlineLevel="1" x14ac:dyDescent="0.2">
      <c r="A444" s="167"/>
      <c r="B444" s="177"/>
      <c r="C444" s="199" t="s">
        <v>682</v>
      </c>
      <c r="D444" s="180"/>
      <c r="E444" s="184">
        <v>5.95</v>
      </c>
      <c r="F444" s="188"/>
      <c r="G444" s="188"/>
      <c r="H444" s="188"/>
      <c r="I444" s="188"/>
      <c r="J444" s="188"/>
      <c r="K444" s="188"/>
      <c r="L444" s="188"/>
      <c r="M444" s="188"/>
      <c r="N444" s="188"/>
      <c r="O444" s="188"/>
      <c r="P444" s="188"/>
      <c r="Q444" s="188"/>
      <c r="R444" s="189"/>
      <c r="S444" s="188"/>
      <c r="T444" s="166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 t="s">
        <v>140</v>
      </c>
      <c r="AF444" s="165"/>
      <c r="AG444" s="165"/>
      <c r="AH444" s="165"/>
      <c r="AI444" s="165"/>
      <c r="AJ444" s="165"/>
      <c r="AK444" s="165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  <c r="AZ444" s="165"/>
      <c r="BA444" s="165"/>
      <c r="BB444" s="165"/>
      <c r="BC444" s="165"/>
      <c r="BD444" s="165"/>
      <c r="BE444" s="165"/>
      <c r="BF444" s="165"/>
      <c r="BG444" s="165"/>
      <c r="BH444" s="165"/>
    </row>
    <row r="445" spans="1:60" outlineLevel="1" x14ac:dyDescent="0.2">
      <c r="A445" s="167">
        <v>143</v>
      </c>
      <c r="B445" s="177" t="s">
        <v>683</v>
      </c>
      <c r="C445" s="198" t="s">
        <v>684</v>
      </c>
      <c r="D445" s="179" t="s">
        <v>211</v>
      </c>
      <c r="E445" s="183">
        <v>19.899999999999999</v>
      </c>
      <c r="F445" s="188"/>
      <c r="G445" s="188">
        <f>ROUND(E445*F445,2)</f>
        <v>0</v>
      </c>
      <c r="H445" s="188">
        <v>7.02</v>
      </c>
      <c r="I445" s="188">
        <f>ROUND(E445*H445,2)</f>
        <v>139.69999999999999</v>
      </c>
      <c r="J445" s="188">
        <v>85.18</v>
      </c>
      <c r="K445" s="188">
        <f>ROUND(E445*J445,2)</f>
        <v>1695.08</v>
      </c>
      <c r="L445" s="188">
        <v>21</v>
      </c>
      <c r="M445" s="188">
        <f>G445*(1+L445/100)</f>
        <v>0</v>
      </c>
      <c r="N445" s="188">
        <v>0</v>
      </c>
      <c r="O445" s="188">
        <f>ROUND(E445*N445,2)</f>
        <v>0</v>
      </c>
      <c r="P445" s="188">
        <v>0</v>
      </c>
      <c r="Q445" s="188">
        <f>ROUND(E445*P445,2)</f>
        <v>0</v>
      </c>
      <c r="R445" s="189" t="s">
        <v>671</v>
      </c>
      <c r="S445" s="188" t="s">
        <v>137</v>
      </c>
      <c r="T445" s="166" t="s">
        <v>997</v>
      </c>
      <c r="U445" s="165"/>
      <c r="V445" s="165"/>
      <c r="W445" s="165"/>
      <c r="X445" s="165"/>
      <c r="Y445" s="165"/>
      <c r="Z445" s="165"/>
      <c r="AA445" s="165"/>
      <c r="AB445" s="165"/>
      <c r="AC445" s="165"/>
      <c r="AD445" s="165"/>
      <c r="AE445" s="165" t="s">
        <v>138</v>
      </c>
      <c r="AF445" s="165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  <c r="AZ445" s="165"/>
      <c r="BA445" s="165"/>
      <c r="BB445" s="165"/>
      <c r="BC445" s="165"/>
      <c r="BD445" s="165"/>
      <c r="BE445" s="165"/>
      <c r="BF445" s="165"/>
      <c r="BG445" s="165"/>
      <c r="BH445" s="165"/>
    </row>
    <row r="446" spans="1:60" outlineLevel="1" x14ac:dyDescent="0.2">
      <c r="A446" s="167"/>
      <c r="B446" s="177"/>
      <c r="C446" s="199" t="s">
        <v>685</v>
      </c>
      <c r="D446" s="180"/>
      <c r="E446" s="184">
        <v>11.1</v>
      </c>
      <c r="F446" s="188"/>
      <c r="G446" s="188"/>
      <c r="H446" s="188"/>
      <c r="I446" s="188"/>
      <c r="J446" s="188"/>
      <c r="K446" s="188"/>
      <c r="L446" s="188"/>
      <c r="M446" s="188"/>
      <c r="N446" s="188"/>
      <c r="O446" s="188"/>
      <c r="P446" s="188"/>
      <c r="Q446" s="188"/>
      <c r="R446" s="189"/>
      <c r="S446" s="188"/>
      <c r="T446" s="166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 t="s">
        <v>140</v>
      </c>
      <c r="AF446" s="165"/>
      <c r="AG446" s="165"/>
      <c r="AH446" s="165"/>
      <c r="AI446" s="165"/>
      <c r="AJ446" s="165"/>
      <c r="AK446" s="165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  <c r="AZ446" s="165"/>
      <c r="BA446" s="165"/>
      <c r="BB446" s="165"/>
      <c r="BC446" s="165"/>
      <c r="BD446" s="165"/>
      <c r="BE446" s="165"/>
      <c r="BF446" s="165"/>
      <c r="BG446" s="165"/>
      <c r="BH446" s="165"/>
    </row>
    <row r="447" spans="1:60" outlineLevel="1" x14ac:dyDescent="0.2">
      <c r="A447" s="167"/>
      <c r="B447" s="177"/>
      <c r="C447" s="199" t="s">
        <v>686</v>
      </c>
      <c r="D447" s="180"/>
      <c r="E447" s="184"/>
      <c r="F447" s="188"/>
      <c r="G447" s="188"/>
      <c r="H447" s="188"/>
      <c r="I447" s="188"/>
      <c r="J447" s="188"/>
      <c r="K447" s="188"/>
      <c r="L447" s="188"/>
      <c r="M447" s="188"/>
      <c r="N447" s="188"/>
      <c r="O447" s="188"/>
      <c r="P447" s="188"/>
      <c r="Q447" s="188"/>
      <c r="R447" s="189"/>
      <c r="S447" s="188"/>
      <c r="T447" s="166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 t="s">
        <v>140</v>
      </c>
      <c r="AF447" s="165"/>
      <c r="AG447" s="165"/>
      <c r="AH447" s="165"/>
      <c r="AI447" s="165"/>
      <c r="AJ447" s="165"/>
      <c r="AK447" s="165"/>
      <c r="AL447" s="165"/>
      <c r="AM447" s="165"/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  <c r="AZ447" s="165"/>
      <c r="BA447" s="165"/>
      <c r="BB447" s="165"/>
      <c r="BC447" s="165"/>
      <c r="BD447" s="165"/>
      <c r="BE447" s="165"/>
      <c r="BF447" s="165"/>
      <c r="BG447" s="165"/>
      <c r="BH447" s="165"/>
    </row>
    <row r="448" spans="1:60" outlineLevel="1" x14ac:dyDescent="0.2">
      <c r="A448" s="167"/>
      <c r="B448" s="177"/>
      <c r="C448" s="199" t="s">
        <v>687</v>
      </c>
      <c r="D448" s="180"/>
      <c r="E448" s="184">
        <v>5</v>
      </c>
      <c r="F448" s="188"/>
      <c r="G448" s="188"/>
      <c r="H448" s="188"/>
      <c r="I448" s="188"/>
      <c r="J448" s="188"/>
      <c r="K448" s="188"/>
      <c r="L448" s="188"/>
      <c r="M448" s="188"/>
      <c r="N448" s="188"/>
      <c r="O448" s="188"/>
      <c r="P448" s="188"/>
      <c r="Q448" s="188"/>
      <c r="R448" s="189"/>
      <c r="S448" s="188"/>
      <c r="T448" s="166"/>
      <c r="U448" s="165"/>
      <c r="V448" s="165"/>
      <c r="W448" s="165"/>
      <c r="X448" s="165"/>
      <c r="Y448" s="165"/>
      <c r="Z448" s="165"/>
      <c r="AA448" s="165"/>
      <c r="AB448" s="165"/>
      <c r="AC448" s="165"/>
      <c r="AD448" s="165"/>
      <c r="AE448" s="165" t="s">
        <v>140</v>
      </c>
      <c r="AF448" s="165"/>
      <c r="AG448" s="165"/>
      <c r="AH448" s="165"/>
      <c r="AI448" s="165"/>
      <c r="AJ448" s="165"/>
      <c r="AK448" s="165"/>
      <c r="AL448" s="165"/>
      <c r="AM448" s="165"/>
      <c r="AN448" s="165"/>
      <c r="AO448" s="165"/>
      <c r="AP448" s="165"/>
      <c r="AQ448" s="165"/>
      <c r="AR448" s="165"/>
      <c r="AS448" s="165"/>
      <c r="AT448" s="165"/>
      <c r="AU448" s="165"/>
      <c r="AV448" s="165"/>
      <c r="AW448" s="165"/>
      <c r="AX448" s="165"/>
      <c r="AY448" s="165"/>
      <c r="AZ448" s="165"/>
      <c r="BA448" s="165"/>
      <c r="BB448" s="165"/>
      <c r="BC448" s="165"/>
      <c r="BD448" s="165"/>
      <c r="BE448" s="165"/>
      <c r="BF448" s="165"/>
      <c r="BG448" s="165"/>
      <c r="BH448" s="165"/>
    </row>
    <row r="449" spans="1:60" outlineLevel="1" x14ac:dyDescent="0.2">
      <c r="A449" s="167"/>
      <c r="B449" s="177"/>
      <c r="C449" s="199" t="s">
        <v>688</v>
      </c>
      <c r="D449" s="180"/>
      <c r="E449" s="184">
        <v>3.8</v>
      </c>
      <c r="F449" s="188"/>
      <c r="G449" s="188"/>
      <c r="H449" s="188"/>
      <c r="I449" s="188"/>
      <c r="J449" s="188"/>
      <c r="K449" s="188"/>
      <c r="L449" s="188"/>
      <c r="M449" s="188"/>
      <c r="N449" s="188"/>
      <c r="O449" s="188"/>
      <c r="P449" s="188"/>
      <c r="Q449" s="188"/>
      <c r="R449" s="189"/>
      <c r="S449" s="188"/>
      <c r="T449" s="166"/>
      <c r="U449" s="165"/>
      <c r="V449" s="165"/>
      <c r="W449" s="165"/>
      <c r="X449" s="165"/>
      <c r="Y449" s="165"/>
      <c r="Z449" s="165"/>
      <c r="AA449" s="165"/>
      <c r="AB449" s="165"/>
      <c r="AC449" s="165"/>
      <c r="AD449" s="165"/>
      <c r="AE449" s="165" t="s">
        <v>140</v>
      </c>
      <c r="AF449" s="165"/>
      <c r="AG449" s="165"/>
      <c r="AH449" s="165"/>
      <c r="AI449" s="165"/>
      <c r="AJ449" s="165"/>
      <c r="AK449" s="165"/>
      <c r="AL449" s="165"/>
      <c r="AM449" s="165"/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  <c r="AZ449" s="165"/>
      <c r="BA449" s="165"/>
      <c r="BB449" s="165"/>
      <c r="BC449" s="165"/>
      <c r="BD449" s="165"/>
      <c r="BE449" s="165"/>
      <c r="BF449" s="165"/>
      <c r="BG449" s="165"/>
      <c r="BH449" s="165"/>
    </row>
    <row r="450" spans="1:60" outlineLevel="1" x14ac:dyDescent="0.2">
      <c r="A450" s="167">
        <v>144</v>
      </c>
      <c r="B450" s="177" t="s">
        <v>689</v>
      </c>
      <c r="C450" s="198" t="s">
        <v>690</v>
      </c>
      <c r="D450" s="179" t="s">
        <v>177</v>
      </c>
      <c r="E450" s="183">
        <v>30.54</v>
      </c>
      <c r="F450" s="188"/>
      <c r="G450" s="188">
        <f>ROUND(E450*F450,2)</f>
        <v>0</v>
      </c>
      <c r="H450" s="188">
        <v>0</v>
      </c>
      <c r="I450" s="188">
        <f>ROUND(E450*H450,2)</f>
        <v>0</v>
      </c>
      <c r="J450" s="188">
        <v>559</v>
      </c>
      <c r="K450" s="188">
        <f>ROUND(E450*J450,2)</f>
        <v>17071.86</v>
      </c>
      <c r="L450" s="188">
        <v>21</v>
      </c>
      <c r="M450" s="188">
        <f>G450*(1+L450/100)</f>
        <v>0</v>
      </c>
      <c r="N450" s="188">
        <v>4.8300000000000001E-3</v>
      </c>
      <c r="O450" s="188">
        <f>ROUND(E450*N450,2)</f>
        <v>0.15</v>
      </c>
      <c r="P450" s="188">
        <v>0</v>
      </c>
      <c r="Q450" s="188">
        <f>ROUND(E450*P450,2)</f>
        <v>0</v>
      </c>
      <c r="R450" s="189" t="s">
        <v>671</v>
      </c>
      <c r="S450" s="188" t="s">
        <v>137</v>
      </c>
      <c r="T450" s="166" t="s">
        <v>997</v>
      </c>
      <c r="U450" s="165"/>
      <c r="V450" s="165"/>
      <c r="W450" s="165"/>
      <c r="X450" s="165"/>
      <c r="Y450" s="165"/>
      <c r="Z450" s="165"/>
      <c r="AA450" s="165"/>
      <c r="AB450" s="165"/>
      <c r="AC450" s="165"/>
      <c r="AD450" s="165"/>
      <c r="AE450" s="165" t="s">
        <v>138</v>
      </c>
      <c r="AF450" s="165"/>
      <c r="AG450" s="165"/>
      <c r="AH450" s="165"/>
      <c r="AI450" s="165"/>
      <c r="AJ450" s="165"/>
      <c r="AK450" s="165"/>
      <c r="AL450" s="165"/>
      <c r="AM450" s="165"/>
      <c r="AN450" s="165"/>
      <c r="AO450" s="165"/>
      <c r="AP450" s="165"/>
      <c r="AQ450" s="165"/>
      <c r="AR450" s="165"/>
      <c r="AS450" s="165"/>
      <c r="AT450" s="165"/>
      <c r="AU450" s="165"/>
      <c r="AV450" s="165"/>
      <c r="AW450" s="165"/>
      <c r="AX450" s="165"/>
      <c r="AY450" s="165"/>
      <c r="AZ450" s="165"/>
      <c r="BA450" s="165"/>
      <c r="BB450" s="165"/>
      <c r="BC450" s="165"/>
      <c r="BD450" s="165"/>
      <c r="BE450" s="165"/>
      <c r="BF450" s="165"/>
      <c r="BG450" s="165"/>
      <c r="BH450" s="165"/>
    </row>
    <row r="451" spans="1:60" outlineLevel="1" x14ac:dyDescent="0.2">
      <c r="A451" s="167"/>
      <c r="B451" s="177"/>
      <c r="C451" s="199" t="s">
        <v>374</v>
      </c>
      <c r="D451" s="180"/>
      <c r="E451" s="184">
        <v>20.97</v>
      </c>
      <c r="F451" s="188"/>
      <c r="G451" s="188"/>
      <c r="H451" s="188"/>
      <c r="I451" s="188"/>
      <c r="J451" s="188"/>
      <c r="K451" s="188"/>
      <c r="L451" s="188"/>
      <c r="M451" s="188"/>
      <c r="N451" s="188"/>
      <c r="O451" s="188"/>
      <c r="P451" s="188"/>
      <c r="Q451" s="188"/>
      <c r="R451" s="189"/>
      <c r="S451" s="188"/>
      <c r="T451" s="166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  <c r="AE451" s="165" t="s">
        <v>140</v>
      </c>
      <c r="AF451" s="165"/>
      <c r="AG451" s="165"/>
      <c r="AH451" s="165"/>
      <c r="AI451" s="165"/>
      <c r="AJ451" s="165"/>
      <c r="AK451" s="165"/>
      <c r="AL451" s="165"/>
      <c r="AM451" s="165"/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  <c r="AZ451" s="165"/>
      <c r="BA451" s="165"/>
      <c r="BB451" s="165"/>
      <c r="BC451" s="165"/>
      <c r="BD451" s="165"/>
      <c r="BE451" s="165"/>
      <c r="BF451" s="165"/>
      <c r="BG451" s="165"/>
      <c r="BH451" s="165"/>
    </row>
    <row r="452" spans="1:60" outlineLevel="1" x14ac:dyDescent="0.2">
      <c r="A452" s="167"/>
      <c r="B452" s="177"/>
      <c r="C452" s="199" t="s">
        <v>375</v>
      </c>
      <c r="D452" s="180"/>
      <c r="E452" s="184">
        <v>9.57</v>
      </c>
      <c r="F452" s="188"/>
      <c r="G452" s="188"/>
      <c r="H452" s="188"/>
      <c r="I452" s="188"/>
      <c r="J452" s="188"/>
      <c r="K452" s="188"/>
      <c r="L452" s="188"/>
      <c r="M452" s="188"/>
      <c r="N452" s="188"/>
      <c r="O452" s="188"/>
      <c r="P452" s="188"/>
      <c r="Q452" s="188"/>
      <c r="R452" s="189"/>
      <c r="S452" s="188"/>
      <c r="T452" s="166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  <c r="AE452" s="165" t="s">
        <v>140</v>
      </c>
      <c r="AF452" s="165"/>
      <c r="AG452" s="165"/>
      <c r="AH452" s="165"/>
      <c r="AI452" s="165"/>
      <c r="AJ452" s="165"/>
      <c r="AK452" s="165"/>
      <c r="AL452" s="165"/>
      <c r="AM452" s="165"/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  <c r="AZ452" s="165"/>
      <c r="BA452" s="165"/>
      <c r="BB452" s="165"/>
      <c r="BC452" s="165"/>
      <c r="BD452" s="165"/>
      <c r="BE452" s="165"/>
      <c r="BF452" s="165"/>
      <c r="BG452" s="165"/>
      <c r="BH452" s="165"/>
    </row>
    <row r="453" spans="1:60" outlineLevel="1" x14ac:dyDescent="0.2">
      <c r="A453" s="167">
        <v>145</v>
      </c>
      <c r="B453" s="177" t="s">
        <v>691</v>
      </c>
      <c r="C453" s="198" t="s">
        <v>692</v>
      </c>
      <c r="D453" s="179" t="s">
        <v>177</v>
      </c>
      <c r="E453" s="183">
        <v>2.8025000000000002</v>
      </c>
      <c r="F453" s="188"/>
      <c r="G453" s="188">
        <f>ROUND(E453*F453,2)</f>
        <v>0</v>
      </c>
      <c r="H453" s="188">
        <v>52</v>
      </c>
      <c r="I453" s="188">
        <f>ROUND(E453*H453,2)</f>
        <v>145.72999999999999</v>
      </c>
      <c r="J453" s="188">
        <v>527</v>
      </c>
      <c r="K453" s="188">
        <f>ROUND(E453*J453,2)</f>
        <v>1476.92</v>
      </c>
      <c r="L453" s="188">
        <v>21</v>
      </c>
      <c r="M453" s="188">
        <f>G453*(1+L453/100)</f>
        <v>0</v>
      </c>
      <c r="N453" s="188">
        <v>2.5200000000000001E-3</v>
      </c>
      <c r="O453" s="188">
        <f>ROUND(E453*N453,2)</f>
        <v>0.01</v>
      </c>
      <c r="P453" s="188">
        <v>0</v>
      </c>
      <c r="Q453" s="188">
        <f>ROUND(E453*P453,2)</f>
        <v>0</v>
      </c>
      <c r="R453" s="189" t="s">
        <v>671</v>
      </c>
      <c r="S453" s="188" t="s">
        <v>137</v>
      </c>
      <c r="T453" s="166" t="s">
        <v>997</v>
      </c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 t="s">
        <v>138</v>
      </c>
      <c r="AF453" s="165"/>
      <c r="AG453" s="165"/>
      <c r="AH453" s="165"/>
      <c r="AI453" s="165"/>
      <c r="AJ453" s="165"/>
      <c r="AK453" s="165"/>
      <c r="AL453" s="165"/>
      <c r="AM453" s="165"/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  <c r="AZ453" s="165"/>
      <c r="BA453" s="165"/>
      <c r="BB453" s="165"/>
      <c r="BC453" s="165"/>
      <c r="BD453" s="165"/>
      <c r="BE453" s="165"/>
      <c r="BF453" s="165"/>
      <c r="BG453" s="165"/>
      <c r="BH453" s="165"/>
    </row>
    <row r="454" spans="1:60" outlineLevel="1" x14ac:dyDescent="0.2">
      <c r="A454" s="167"/>
      <c r="B454" s="177"/>
      <c r="C454" s="199" t="s">
        <v>379</v>
      </c>
      <c r="D454" s="180"/>
      <c r="E454" s="184">
        <v>2.8025000000000002</v>
      </c>
      <c r="F454" s="188"/>
      <c r="G454" s="188"/>
      <c r="H454" s="188"/>
      <c r="I454" s="188"/>
      <c r="J454" s="188"/>
      <c r="K454" s="188"/>
      <c r="L454" s="188"/>
      <c r="M454" s="188"/>
      <c r="N454" s="188"/>
      <c r="O454" s="188"/>
      <c r="P454" s="188"/>
      <c r="Q454" s="188"/>
      <c r="R454" s="189"/>
      <c r="S454" s="188"/>
      <c r="T454" s="166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 t="s">
        <v>140</v>
      </c>
      <c r="AF454" s="165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  <c r="AZ454" s="165"/>
      <c r="BA454" s="165"/>
      <c r="BB454" s="165"/>
      <c r="BC454" s="165"/>
      <c r="BD454" s="165"/>
      <c r="BE454" s="165"/>
      <c r="BF454" s="165"/>
      <c r="BG454" s="165"/>
      <c r="BH454" s="165"/>
    </row>
    <row r="455" spans="1:60" outlineLevel="1" x14ac:dyDescent="0.2">
      <c r="A455" s="167">
        <v>146</v>
      </c>
      <c r="B455" s="177" t="s">
        <v>693</v>
      </c>
      <c r="C455" s="198" t="s">
        <v>694</v>
      </c>
      <c r="D455" s="179" t="s">
        <v>211</v>
      </c>
      <c r="E455" s="183">
        <v>36.65</v>
      </c>
      <c r="F455" s="188"/>
      <c r="G455" s="188">
        <f>ROUND(E455*F455,2)</f>
        <v>0</v>
      </c>
      <c r="H455" s="188">
        <v>13.95</v>
      </c>
      <c r="I455" s="188">
        <f>ROUND(E455*H455,2)</f>
        <v>511.27</v>
      </c>
      <c r="J455" s="188">
        <v>40.85</v>
      </c>
      <c r="K455" s="188">
        <f>ROUND(E455*J455,2)</f>
        <v>1497.15</v>
      </c>
      <c r="L455" s="188">
        <v>21</v>
      </c>
      <c r="M455" s="188">
        <f>G455*(1+L455/100)</f>
        <v>0</v>
      </c>
      <c r="N455" s="188">
        <v>4.0000000000000003E-5</v>
      </c>
      <c r="O455" s="188">
        <f>ROUND(E455*N455,2)</f>
        <v>0</v>
      </c>
      <c r="P455" s="188">
        <v>0</v>
      </c>
      <c r="Q455" s="188">
        <f>ROUND(E455*P455,2)</f>
        <v>0</v>
      </c>
      <c r="R455" s="189" t="s">
        <v>671</v>
      </c>
      <c r="S455" s="188" t="s">
        <v>137</v>
      </c>
      <c r="T455" s="166" t="s">
        <v>997</v>
      </c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 t="s">
        <v>138</v>
      </c>
      <c r="AF455" s="165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  <c r="AZ455" s="165"/>
      <c r="BA455" s="165"/>
      <c r="BB455" s="165"/>
      <c r="BC455" s="165"/>
      <c r="BD455" s="165"/>
      <c r="BE455" s="165"/>
      <c r="BF455" s="165"/>
      <c r="BG455" s="165"/>
      <c r="BH455" s="165"/>
    </row>
    <row r="456" spans="1:60" outlineLevel="1" x14ac:dyDescent="0.2">
      <c r="A456" s="167"/>
      <c r="B456" s="177"/>
      <c r="C456" s="199" t="s">
        <v>223</v>
      </c>
      <c r="D456" s="180"/>
      <c r="E456" s="184"/>
      <c r="F456" s="188"/>
      <c r="G456" s="188"/>
      <c r="H456" s="188"/>
      <c r="I456" s="188"/>
      <c r="J456" s="188"/>
      <c r="K456" s="188"/>
      <c r="L456" s="188"/>
      <c r="M456" s="188"/>
      <c r="N456" s="188"/>
      <c r="O456" s="188"/>
      <c r="P456" s="188"/>
      <c r="Q456" s="188"/>
      <c r="R456" s="189"/>
      <c r="S456" s="188"/>
      <c r="T456" s="166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 t="s">
        <v>140</v>
      </c>
      <c r="AF456" s="165"/>
      <c r="AG456" s="165"/>
      <c r="AH456" s="165"/>
      <c r="AI456" s="165"/>
      <c r="AJ456" s="165"/>
      <c r="AK456" s="165"/>
      <c r="AL456" s="165"/>
      <c r="AM456" s="165"/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  <c r="AZ456" s="165"/>
      <c r="BA456" s="165"/>
      <c r="BB456" s="165"/>
      <c r="BC456" s="165"/>
      <c r="BD456" s="165"/>
      <c r="BE456" s="165"/>
      <c r="BF456" s="165"/>
      <c r="BG456" s="165"/>
      <c r="BH456" s="165"/>
    </row>
    <row r="457" spans="1:60" outlineLevel="1" x14ac:dyDescent="0.2">
      <c r="A457" s="167"/>
      <c r="B457" s="177"/>
      <c r="C457" s="199" t="s">
        <v>695</v>
      </c>
      <c r="D457" s="180"/>
      <c r="E457" s="184">
        <v>8.6999999999999993</v>
      </c>
      <c r="F457" s="188"/>
      <c r="G457" s="188"/>
      <c r="H457" s="188"/>
      <c r="I457" s="188"/>
      <c r="J457" s="188"/>
      <c r="K457" s="188"/>
      <c r="L457" s="188"/>
      <c r="M457" s="188"/>
      <c r="N457" s="188"/>
      <c r="O457" s="188"/>
      <c r="P457" s="188"/>
      <c r="Q457" s="188"/>
      <c r="R457" s="189"/>
      <c r="S457" s="188"/>
      <c r="T457" s="166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 t="s">
        <v>140</v>
      </c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</row>
    <row r="458" spans="1:60" outlineLevel="1" x14ac:dyDescent="0.2">
      <c r="A458" s="167"/>
      <c r="B458" s="177"/>
      <c r="C458" s="199" t="s">
        <v>696</v>
      </c>
      <c r="D458" s="180"/>
      <c r="E458" s="184">
        <v>4.0999999999999996</v>
      </c>
      <c r="F458" s="188"/>
      <c r="G458" s="188"/>
      <c r="H458" s="188"/>
      <c r="I458" s="188"/>
      <c r="J458" s="188"/>
      <c r="K458" s="188"/>
      <c r="L458" s="188"/>
      <c r="M458" s="188"/>
      <c r="N458" s="188"/>
      <c r="O458" s="188"/>
      <c r="P458" s="188"/>
      <c r="Q458" s="188"/>
      <c r="R458" s="189"/>
      <c r="S458" s="188"/>
      <c r="T458" s="166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 t="s">
        <v>140</v>
      </c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</row>
    <row r="459" spans="1:60" outlineLevel="1" x14ac:dyDescent="0.2">
      <c r="A459" s="167"/>
      <c r="B459" s="177"/>
      <c r="C459" s="199" t="s">
        <v>234</v>
      </c>
      <c r="D459" s="180"/>
      <c r="E459" s="184"/>
      <c r="F459" s="188"/>
      <c r="G459" s="188"/>
      <c r="H459" s="188"/>
      <c r="I459" s="188"/>
      <c r="J459" s="188"/>
      <c r="K459" s="188"/>
      <c r="L459" s="188"/>
      <c r="M459" s="188"/>
      <c r="N459" s="188"/>
      <c r="O459" s="188"/>
      <c r="P459" s="188"/>
      <c r="Q459" s="188"/>
      <c r="R459" s="189"/>
      <c r="S459" s="188"/>
      <c r="T459" s="166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 t="s">
        <v>140</v>
      </c>
      <c r="AF459" s="165"/>
      <c r="AG459" s="165"/>
      <c r="AH459" s="165"/>
      <c r="AI459" s="165"/>
      <c r="AJ459" s="165"/>
      <c r="AK459" s="165"/>
      <c r="AL459" s="165"/>
      <c r="AM459" s="165"/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  <c r="AZ459" s="165"/>
      <c r="BA459" s="165"/>
      <c r="BB459" s="165"/>
      <c r="BC459" s="165"/>
      <c r="BD459" s="165"/>
      <c r="BE459" s="165"/>
      <c r="BF459" s="165"/>
      <c r="BG459" s="165"/>
      <c r="BH459" s="165"/>
    </row>
    <row r="460" spans="1:60" outlineLevel="1" x14ac:dyDescent="0.2">
      <c r="A460" s="167"/>
      <c r="B460" s="177"/>
      <c r="C460" s="199" t="s">
        <v>697</v>
      </c>
      <c r="D460" s="180"/>
      <c r="E460" s="184">
        <v>4.2</v>
      </c>
      <c r="F460" s="188"/>
      <c r="G460" s="188"/>
      <c r="H460" s="188"/>
      <c r="I460" s="188"/>
      <c r="J460" s="188"/>
      <c r="K460" s="188"/>
      <c r="L460" s="188"/>
      <c r="M460" s="188"/>
      <c r="N460" s="188"/>
      <c r="O460" s="188"/>
      <c r="P460" s="188"/>
      <c r="Q460" s="188"/>
      <c r="R460" s="189"/>
      <c r="S460" s="188"/>
      <c r="T460" s="166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 t="s">
        <v>140</v>
      </c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</row>
    <row r="461" spans="1:60" outlineLevel="1" x14ac:dyDescent="0.2">
      <c r="A461" s="167"/>
      <c r="B461" s="177"/>
      <c r="C461" s="199" t="s">
        <v>698</v>
      </c>
      <c r="D461" s="180"/>
      <c r="E461" s="184">
        <v>9.6</v>
      </c>
      <c r="F461" s="188"/>
      <c r="G461" s="188"/>
      <c r="H461" s="188"/>
      <c r="I461" s="188"/>
      <c r="J461" s="188"/>
      <c r="K461" s="188"/>
      <c r="L461" s="188"/>
      <c r="M461" s="188"/>
      <c r="N461" s="188"/>
      <c r="O461" s="188"/>
      <c r="P461" s="188"/>
      <c r="Q461" s="188"/>
      <c r="R461" s="189"/>
      <c r="S461" s="188"/>
      <c r="T461" s="166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 t="s">
        <v>140</v>
      </c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5"/>
      <c r="BB461" s="165"/>
      <c r="BC461" s="165"/>
      <c r="BD461" s="165"/>
      <c r="BE461" s="165"/>
      <c r="BF461" s="165"/>
      <c r="BG461" s="165"/>
      <c r="BH461" s="165"/>
    </row>
    <row r="462" spans="1:60" outlineLevel="1" x14ac:dyDescent="0.2">
      <c r="A462" s="167"/>
      <c r="B462" s="177"/>
      <c r="C462" s="199" t="s">
        <v>699</v>
      </c>
      <c r="D462" s="180"/>
      <c r="E462" s="184">
        <v>10.050000000000001</v>
      </c>
      <c r="F462" s="188"/>
      <c r="G462" s="188"/>
      <c r="H462" s="188"/>
      <c r="I462" s="188"/>
      <c r="J462" s="188"/>
      <c r="K462" s="188"/>
      <c r="L462" s="188"/>
      <c r="M462" s="188"/>
      <c r="N462" s="188"/>
      <c r="O462" s="188"/>
      <c r="P462" s="188"/>
      <c r="Q462" s="188"/>
      <c r="R462" s="189"/>
      <c r="S462" s="188"/>
      <c r="T462" s="166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  <c r="AE462" s="165" t="s">
        <v>140</v>
      </c>
      <c r="AF462" s="165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  <c r="AZ462" s="165"/>
      <c r="BA462" s="165"/>
      <c r="BB462" s="165"/>
      <c r="BC462" s="165"/>
      <c r="BD462" s="165"/>
      <c r="BE462" s="165"/>
      <c r="BF462" s="165"/>
      <c r="BG462" s="165"/>
      <c r="BH462" s="165"/>
    </row>
    <row r="463" spans="1:60" outlineLevel="1" x14ac:dyDescent="0.2">
      <c r="A463" s="167">
        <v>147</v>
      </c>
      <c r="B463" s="177" t="s">
        <v>700</v>
      </c>
      <c r="C463" s="198" t="s">
        <v>701</v>
      </c>
      <c r="D463" s="179" t="s">
        <v>177</v>
      </c>
      <c r="E463" s="183">
        <v>5.47</v>
      </c>
      <c r="F463" s="188"/>
      <c r="G463" s="188">
        <f>ROUND(E463*F463,2)</f>
        <v>0</v>
      </c>
      <c r="H463" s="188">
        <v>0</v>
      </c>
      <c r="I463" s="188">
        <f>ROUND(E463*H463,2)</f>
        <v>0</v>
      </c>
      <c r="J463" s="188">
        <v>63.8</v>
      </c>
      <c r="K463" s="188">
        <f>ROUND(E463*J463,2)</f>
        <v>348.99</v>
      </c>
      <c r="L463" s="188">
        <v>21</v>
      </c>
      <c r="M463" s="188">
        <f>G463*(1+L463/100)</f>
        <v>0</v>
      </c>
      <c r="N463" s="188">
        <v>0</v>
      </c>
      <c r="O463" s="188">
        <f>ROUND(E463*N463,2)</f>
        <v>0</v>
      </c>
      <c r="P463" s="188">
        <v>0</v>
      </c>
      <c r="Q463" s="188">
        <f>ROUND(E463*P463,2)</f>
        <v>0</v>
      </c>
      <c r="R463" s="189" t="s">
        <v>671</v>
      </c>
      <c r="S463" s="188" t="s">
        <v>137</v>
      </c>
      <c r="T463" s="166" t="s">
        <v>997</v>
      </c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 t="s">
        <v>138</v>
      </c>
      <c r="AF463" s="165"/>
      <c r="AG463" s="165"/>
      <c r="AH463" s="165"/>
      <c r="AI463" s="165"/>
      <c r="AJ463" s="165"/>
      <c r="AK463" s="165"/>
      <c r="AL463" s="165"/>
      <c r="AM463" s="165"/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  <c r="AZ463" s="165"/>
      <c r="BA463" s="165"/>
      <c r="BB463" s="165"/>
      <c r="BC463" s="165"/>
      <c r="BD463" s="165"/>
      <c r="BE463" s="165"/>
      <c r="BF463" s="165"/>
      <c r="BG463" s="165"/>
      <c r="BH463" s="165"/>
    </row>
    <row r="464" spans="1:60" outlineLevel="1" x14ac:dyDescent="0.2">
      <c r="A464" s="167"/>
      <c r="B464" s="177"/>
      <c r="C464" s="199" t="s">
        <v>702</v>
      </c>
      <c r="D464" s="180"/>
      <c r="E464" s="184">
        <v>2.36</v>
      </c>
      <c r="F464" s="188"/>
      <c r="G464" s="188"/>
      <c r="H464" s="188"/>
      <c r="I464" s="188"/>
      <c r="J464" s="188"/>
      <c r="K464" s="188"/>
      <c r="L464" s="188"/>
      <c r="M464" s="188"/>
      <c r="N464" s="188"/>
      <c r="O464" s="188"/>
      <c r="P464" s="188"/>
      <c r="Q464" s="188"/>
      <c r="R464" s="189"/>
      <c r="S464" s="188"/>
      <c r="T464" s="166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 t="s">
        <v>140</v>
      </c>
      <c r="AF464" s="165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  <c r="AZ464" s="165"/>
      <c r="BA464" s="165"/>
      <c r="BB464" s="165"/>
      <c r="BC464" s="165"/>
      <c r="BD464" s="165"/>
      <c r="BE464" s="165"/>
      <c r="BF464" s="165"/>
      <c r="BG464" s="165"/>
      <c r="BH464" s="165"/>
    </row>
    <row r="465" spans="1:60" outlineLevel="1" x14ac:dyDescent="0.2">
      <c r="A465" s="167"/>
      <c r="B465" s="177"/>
      <c r="C465" s="199" t="s">
        <v>703</v>
      </c>
      <c r="D465" s="180"/>
      <c r="E465" s="184">
        <v>3.11</v>
      </c>
      <c r="F465" s="188"/>
      <c r="G465" s="188"/>
      <c r="H465" s="188"/>
      <c r="I465" s="188"/>
      <c r="J465" s="188"/>
      <c r="K465" s="188"/>
      <c r="L465" s="188"/>
      <c r="M465" s="188"/>
      <c r="N465" s="188"/>
      <c r="O465" s="188"/>
      <c r="P465" s="188"/>
      <c r="Q465" s="188"/>
      <c r="R465" s="189"/>
      <c r="S465" s="188"/>
      <c r="T465" s="166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 t="s">
        <v>140</v>
      </c>
      <c r="AF465" s="165"/>
      <c r="AG465" s="165"/>
      <c r="AH465" s="165"/>
      <c r="AI465" s="165"/>
      <c r="AJ465" s="165"/>
      <c r="AK465" s="165"/>
      <c r="AL465" s="165"/>
      <c r="AM465" s="165"/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  <c r="AZ465" s="165"/>
      <c r="BA465" s="165"/>
      <c r="BB465" s="165"/>
      <c r="BC465" s="165"/>
      <c r="BD465" s="165"/>
      <c r="BE465" s="165"/>
      <c r="BF465" s="165"/>
      <c r="BG465" s="165"/>
      <c r="BH465" s="165"/>
    </row>
    <row r="466" spans="1:60" outlineLevel="1" x14ac:dyDescent="0.2">
      <c r="A466" s="167">
        <v>148</v>
      </c>
      <c r="B466" s="177" t="s">
        <v>704</v>
      </c>
      <c r="C466" s="198" t="s">
        <v>705</v>
      </c>
      <c r="D466" s="179" t="s">
        <v>158</v>
      </c>
      <c r="E466" s="183">
        <v>35</v>
      </c>
      <c r="F466" s="188"/>
      <c r="G466" s="188">
        <f>ROUND(E466*F466,2)</f>
        <v>0</v>
      </c>
      <c r="H466" s="188">
        <v>40</v>
      </c>
      <c r="I466" s="188">
        <f>ROUND(E466*H466,2)</f>
        <v>1400</v>
      </c>
      <c r="J466" s="188">
        <v>0</v>
      </c>
      <c r="K466" s="188">
        <f>ROUND(E466*J466,2)</f>
        <v>0</v>
      </c>
      <c r="L466" s="188">
        <v>21</v>
      </c>
      <c r="M466" s="188">
        <f>G466*(1+L466/100)</f>
        <v>0</v>
      </c>
      <c r="N466" s="188">
        <v>1E-3</v>
      </c>
      <c r="O466" s="188">
        <f>ROUND(E466*N466,2)</f>
        <v>0.04</v>
      </c>
      <c r="P466" s="188">
        <v>0</v>
      </c>
      <c r="Q466" s="188">
        <f>ROUND(E466*P466,2)</f>
        <v>0</v>
      </c>
      <c r="R466" s="189" t="s">
        <v>197</v>
      </c>
      <c r="S466" s="188" t="s">
        <v>137</v>
      </c>
      <c r="T466" s="166" t="s">
        <v>998</v>
      </c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 t="s">
        <v>198</v>
      </c>
      <c r="AF466" s="165"/>
      <c r="AG466" s="165"/>
      <c r="AH466" s="165"/>
      <c r="AI466" s="165"/>
      <c r="AJ466" s="165"/>
      <c r="AK466" s="165"/>
      <c r="AL466" s="165"/>
      <c r="AM466" s="165"/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  <c r="AZ466" s="165"/>
      <c r="BA466" s="165"/>
      <c r="BB466" s="165"/>
      <c r="BC466" s="165"/>
      <c r="BD466" s="165"/>
      <c r="BE466" s="165"/>
      <c r="BF466" s="165"/>
      <c r="BG466" s="165"/>
      <c r="BH466" s="165"/>
    </row>
    <row r="467" spans="1:60" outlineLevel="1" x14ac:dyDescent="0.2">
      <c r="A467" s="167">
        <v>149</v>
      </c>
      <c r="B467" s="177" t="s">
        <v>706</v>
      </c>
      <c r="C467" s="198" t="s">
        <v>707</v>
      </c>
      <c r="D467" s="179" t="s">
        <v>158</v>
      </c>
      <c r="E467" s="183">
        <v>33</v>
      </c>
      <c r="F467" s="188"/>
      <c r="G467" s="188">
        <f>ROUND(E467*F467,2)</f>
        <v>0</v>
      </c>
      <c r="H467" s="188">
        <v>20</v>
      </c>
      <c r="I467" s="188">
        <f>ROUND(E467*H467,2)</f>
        <v>660</v>
      </c>
      <c r="J467" s="188">
        <v>0</v>
      </c>
      <c r="K467" s="188">
        <f>ROUND(E467*J467,2)</f>
        <v>0</v>
      </c>
      <c r="L467" s="188">
        <v>21</v>
      </c>
      <c r="M467" s="188">
        <f>G467*(1+L467/100)</f>
        <v>0</v>
      </c>
      <c r="N467" s="188">
        <v>5.0000000000000001E-4</v>
      </c>
      <c r="O467" s="188">
        <f>ROUND(E467*N467,2)</f>
        <v>0.02</v>
      </c>
      <c r="P467" s="188">
        <v>0</v>
      </c>
      <c r="Q467" s="188">
        <f>ROUND(E467*P467,2)</f>
        <v>0</v>
      </c>
      <c r="R467" s="189"/>
      <c r="S467" s="188" t="s">
        <v>154</v>
      </c>
      <c r="T467" s="166" t="s">
        <v>998</v>
      </c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  <c r="AE467" s="165" t="s">
        <v>198</v>
      </c>
      <c r="AF467" s="165"/>
      <c r="AG467" s="165"/>
      <c r="AH467" s="165"/>
      <c r="AI467" s="165"/>
      <c r="AJ467" s="165"/>
      <c r="AK467" s="165"/>
      <c r="AL467" s="165"/>
      <c r="AM467" s="165"/>
      <c r="AN467" s="165"/>
      <c r="AO467" s="165"/>
      <c r="AP467" s="165"/>
      <c r="AQ467" s="165"/>
      <c r="AR467" s="165"/>
      <c r="AS467" s="165"/>
      <c r="AT467" s="165"/>
      <c r="AU467" s="165"/>
      <c r="AV467" s="165"/>
      <c r="AW467" s="165"/>
      <c r="AX467" s="165"/>
      <c r="AY467" s="165"/>
      <c r="AZ467" s="165"/>
      <c r="BA467" s="165"/>
      <c r="BB467" s="165"/>
      <c r="BC467" s="165"/>
      <c r="BD467" s="165"/>
      <c r="BE467" s="165"/>
      <c r="BF467" s="165"/>
      <c r="BG467" s="165"/>
      <c r="BH467" s="165"/>
    </row>
    <row r="468" spans="1:60" outlineLevel="1" x14ac:dyDescent="0.2">
      <c r="A468" s="167">
        <v>150</v>
      </c>
      <c r="B468" s="177" t="s">
        <v>708</v>
      </c>
      <c r="C468" s="198" t="s">
        <v>709</v>
      </c>
      <c r="D468" s="179" t="s">
        <v>177</v>
      </c>
      <c r="E468" s="183">
        <v>36</v>
      </c>
      <c r="F468" s="188"/>
      <c r="G468" s="188">
        <f>ROUND(E468*F468,2)</f>
        <v>0</v>
      </c>
      <c r="H468" s="188">
        <v>480</v>
      </c>
      <c r="I468" s="188">
        <f>ROUND(E468*H468,2)</f>
        <v>17280</v>
      </c>
      <c r="J468" s="188">
        <v>0</v>
      </c>
      <c r="K468" s="188">
        <f>ROUND(E468*J468,2)</f>
        <v>0</v>
      </c>
      <c r="L468" s="188">
        <v>21</v>
      </c>
      <c r="M468" s="188">
        <f>G468*(1+L468/100)</f>
        <v>0</v>
      </c>
      <c r="N468" s="188">
        <v>1.4200000000000001E-2</v>
      </c>
      <c r="O468" s="188">
        <f>ROUND(E468*N468,2)</f>
        <v>0.51</v>
      </c>
      <c r="P468" s="188">
        <v>0</v>
      </c>
      <c r="Q468" s="188">
        <f>ROUND(E468*P468,2)</f>
        <v>0</v>
      </c>
      <c r="R468" s="189" t="s">
        <v>197</v>
      </c>
      <c r="S468" s="188" t="s">
        <v>137</v>
      </c>
      <c r="T468" s="166" t="s">
        <v>998</v>
      </c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  <c r="AE468" s="165" t="s">
        <v>198</v>
      </c>
      <c r="AF468" s="165"/>
      <c r="AG468" s="165"/>
      <c r="AH468" s="165"/>
      <c r="AI468" s="165"/>
      <c r="AJ468" s="165"/>
      <c r="AK468" s="165"/>
      <c r="AL468" s="165"/>
      <c r="AM468" s="165"/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  <c r="AZ468" s="165"/>
      <c r="BA468" s="165"/>
      <c r="BB468" s="165"/>
      <c r="BC468" s="165"/>
      <c r="BD468" s="165"/>
      <c r="BE468" s="165"/>
      <c r="BF468" s="165"/>
      <c r="BG468" s="165"/>
      <c r="BH468" s="165"/>
    </row>
    <row r="469" spans="1:60" outlineLevel="1" x14ac:dyDescent="0.2">
      <c r="A469" s="167"/>
      <c r="B469" s="177"/>
      <c r="C469" s="199" t="s">
        <v>710</v>
      </c>
      <c r="D469" s="180"/>
      <c r="E469" s="184">
        <v>35.1325</v>
      </c>
      <c r="F469" s="188"/>
      <c r="G469" s="188"/>
      <c r="H469" s="188"/>
      <c r="I469" s="188"/>
      <c r="J469" s="188"/>
      <c r="K469" s="188"/>
      <c r="L469" s="188"/>
      <c r="M469" s="188"/>
      <c r="N469" s="188"/>
      <c r="O469" s="188"/>
      <c r="P469" s="188"/>
      <c r="Q469" s="188"/>
      <c r="R469" s="189"/>
      <c r="S469" s="188"/>
      <c r="T469" s="166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  <c r="AE469" s="165" t="s">
        <v>140</v>
      </c>
      <c r="AF469" s="165"/>
      <c r="AG469" s="165"/>
      <c r="AH469" s="165"/>
      <c r="AI469" s="165"/>
      <c r="AJ469" s="165"/>
      <c r="AK469" s="165"/>
      <c r="AL469" s="165"/>
      <c r="AM469" s="165"/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  <c r="AZ469" s="165"/>
      <c r="BA469" s="165"/>
      <c r="BB469" s="165"/>
      <c r="BC469" s="165"/>
      <c r="BD469" s="165"/>
      <c r="BE469" s="165"/>
      <c r="BF469" s="165"/>
      <c r="BG469" s="165"/>
      <c r="BH469" s="165"/>
    </row>
    <row r="470" spans="1:60" outlineLevel="1" x14ac:dyDescent="0.2">
      <c r="A470" s="167"/>
      <c r="B470" s="177"/>
      <c r="C470" s="199" t="s">
        <v>711</v>
      </c>
      <c r="D470" s="180"/>
      <c r="E470" s="184">
        <v>0.86750000000000005</v>
      </c>
      <c r="F470" s="188"/>
      <c r="G470" s="188"/>
      <c r="H470" s="188"/>
      <c r="I470" s="188"/>
      <c r="J470" s="188"/>
      <c r="K470" s="188"/>
      <c r="L470" s="188"/>
      <c r="M470" s="188"/>
      <c r="N470" s="188"/>
      <c r="O470" s="188"/>
      <c r="P470" s="188"/>
      <c r="Q470" s="188"/>
      <c r="R470" s="189"/>
      <c r="S470" s="188"/>
      <c r="T470" s="166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  <c r="AE470" s="165" t="s">
        <v>140</v>
      </c>
      <c r="AF470" s="165"/>
      <c r="AG470" s="165"/>
      <c r="AH470" s="165"/>
      <c r="AI470" s="165"/>
      <c r="AJ470" s="165"/>
      <c r="AK470" s="165"/>
      <c r="AL470" s="165"/>
      <c r="AM470" s="165"/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  <c r="AZ470" s="165"/>
      <c r="BA470" s="165"/>
      <c r="BB470" s="165"/>
      <c r="BC470" s="165"/>
      <c r="BD470" s="165"/>
      <c r="BE470" s="165"/>
      <c r="BF470" s="165"/>
      <c r="BG470" s="165"/>
      <c r="BH470" s="165"/>
    </row>
    <row r="471" spans="1:60" outlineLevel="1" x14ac:dyDescent="0.2">
      <c r="A471" s="167">
        <v>151</v>
      </c>
      <c r="B471" s="177" t="s">
        <v>712</v>
      </c>
      <c r="C471" s="198" t="s">
        <v>713</v>
      </c>
      <c r="D471" s="179" t="s">
        <v>177</v>
      </c>
      <c r="E471" s="183">
        <v>4</v>
      </c>
      <c r="F471" s="188"/>
      <c r="G471" s="188">
        <f>ROUND(E471*F471,2)</f>
        <v>0</v>
      </c>
      <c r="H471" s="188">
        <v>550</v>
      </c>
      <c r="I471" s="188">
        <f>ROUND(E471*H471,2)</f>
        <v>2200</v>
      </c>
      <c r="J471" s="188">
        <v>0</v>
      </c>
      <c r="K471" s="188">
        <f>ROUND(E471*J471,2)</f>
        <v>0</v>
      </c>
      <c r="L471" s="188">
        <v>21</v>
      </c>
      <c r="M471" s="188">
        <f>G471*(1+L471/100)</f>
        <v>0</v>
      </c>
      <c r="N471" s="188">
        <v>1.7999999999999999E-2</v>
      </c>
      <c r="O471" s="188">
        <f>ROUND(E471*N471,2)</f>
        <v>7.0000000000000007E-2</v>
      </c>
      <c r="P471" s="188">
        <v>0</v>
      </c>
      <c r="Q471" s="188">
        <f>ROUND(E471*P471,2)</f>
        <v>0</v>
      </c>
      <c r="R471" s="189" t="s">
        <v>197</v>
      </c>
      <c r="S471" s="188" t="s">
        <v>137</v>
      </c>
      <c r="T471" s="166" t="s">
        <v>998</v>
      </c>
      <c r="U471" s="165"/>
      <c r="V471" s="165"/>
      <c r="W471" s="165"/>
      <c r="X471" s="165"/>
      <c r="Y471" s="165"/>
      <c r="Z471" s="165"/>
      <c r="AA471" s="165"/>
      <c r="AB471" s="165"/>
      <c r="AC471" s="165"/>
      <c r="AD471" s="165"/>
      <c r="AE471" s="165" t="s">
        <v>198</v>
      </c>
      <c r="AF471" s="165"/>
      <c r="AG471" s="165"/>
      <c r="AH471" s="165"/>
      <c r="AI471" s="165"/>
      <c r="AJ471" s="165"/>
      <c r="AK471" s="165"/>
      <c r="AL471" s="165"/>
      <c r="AM471" s="165"/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  <c r="AZ471" s="165"/>
      <c r="BA471" s="165"/>
      <c r="BB471" s="165"/>
      <c r="BC471" s="165"/>
      <c r="BD471" s="165"/>
      <c r="BE471" s="165"/>
      <c r="BF471" s="165"/>
      <c r="BG471" s="165"/>
      <c r="BH471" s="165"/>
    </row>
    <row r="472" spans="1:60" outlineLevel="1" x14ac:dyDescent="0.2">
      <c r="A472" s="167"/>
      <c r="B472" s="177"/>
      <c r="C472" s="199" t="s">
        <v>714</v>
      </c>
      <c r="D472" s="180"/>
      <c r="E472" s="184">
        <v>4</v>
      </c>
      <c r="F472" s="188"/>
      <c r="G472" s="188"/>
      <c r="H472" s="188"/>
      <c r="I472" s="188"/>
      <c r="J472" s="188"/>
      <c r="K472" s="188"/>
      <c r="L472" s="188"/>
      <c r="M472" s="188"/>
      <c r="N472" s="188"/>
      <c r="O472" s="188"/>
      <c r="P472" s="188"/>
      <c r="Q472" s="188"/>
      <c r="R472" s="189"/>
      <c r="S472" s="188"/>
      <c r="T472" s="166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 t="s">
        <v>140</v>
      </c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165"/>
      <c r="AX472" s="165"/>
      <c r="AY472" s="165"/>
      <c r="AZ472" s="165"/>
      <c r="BA472" s="165"/>
      <c r="BB472" s="165"/>
      <c r="BC472" s="165"/>
      <c r="BD472" s="165"/>
      <c r="BE472" s="165"/>
      <c r="BF472" s="165"/>
      <c r="BG472" s="165"/>
      <c r="BH472" s="165"/>
    </row>
    <row r="473" spans="1:60" outlineLevel="1" x14ac:dyDescent="0.2">
      <c r="A473" s="167">
        <v>152</v>
      </c>
      <c r="B473" s="177" t="s">
        <v>715</v>
      </c>
      <c r="C473" s="198" t="s">
        <v>716</v>
      </c>
      <c r="D473" s="179" t="s">
        <v>158</v>
      </c>
      <c r="E473" s="183">
        <v>68</v>
      </c>
      <c r="F473" s="188"/>
      <c r="G473" s="188">
        <f>ROUND(E473*F473,2)</f>
        <v>0</v>
      </c>
      <c r="H473" s="188">
        <v>55</v>
      </c>
      <c r="I473" s="188">
        <f>ROUND(E473*H473,2)</f>
        <v>3740</v>
      </c>
      <c r="J473" s="188">
        <v>0</v>
      </c>
      <c r="K473" s="188">
        <f>ROUND(E473*J473,2)</f>
        <v>0</v>
      </c>
      <c r="L473" s="188">
        <v>21</v>
      </c>
      <c r="M473" s="188">
        <f>G473*(1+L473/100)</f>
        <v>0</v>
      </c>
      <c r="N473" s="188">
        <v>1.7999999999999999E-2</v>
      </c>
      <c r="O473" s="188">
        <f>ROUND(E473*N473,2)</f>
        <v>1.22</v>
      </c>
      <c r="P473" s="188">
        <v>0</v>
      </c>
      <c r="Q473" s="188">
        <f>ROUND(E473*P473,2)</f>
        <v>0</v>
      </c>
      <c r="R473" s="189"/>
      <c r="S473" s="188" t="s">
        <v>154</v>
      </c>
      <c r="T473" s="166" t="s">
        <v>998</v>
      </c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  <c r="AE473" s="165" t="s">
        <v>198</v>
      </c>
      <c r="AF473" s="165"/>
      <c r="AG473" s="165"/>
      <c r="AH473" s="165"/>
      <c r="AI473" s="165"/>
      <c r="AJ473" s="165"/>
      <c r="AK473" s="165"/>
      <c r="AL473" s="165"/>
      <c r="AM473" s="165"/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  <c r="AZ473" s="165"/>
      <c r="BA473" s="165"/>
      <c r="BB473" s="165"/>
      <c r="BC473" s="165"/>
      <c r="BD473" s="165"/>
      <c r="BE473" s="165"/>
      <c r="BF473" s="165"/>
      <c r="BG473" s="165"/>
      <c r="BH473" s="165"/>
    </row>
    <row r="474" spans="1:60" outlineLevel="1" x14ac:dyDescent="0.2">
      <c r="A474" s="167"/>
      <c r="B474" s="177"/>
      <c r="C474" s="199" t="s">
        <v>717</v>
      </c>
      <c r="D474" s="180"/>
      <c r="E474" s="184">
        <v>67.833330000000004</v>
      </c>
      <c r="F474" s="188"/>
      <c r="G474" s="188"/>
      <c r="H474" s="188"/>
      <c r="I474" s="188"/>
      <c r="J474" s="188"/>
      <c r="K474" s="188"/>
      <c r="L474" s="188"/>
      <c r="M474" s="188"/>
      <c r="N474" s="188"/>
      <c r="O474" s="188"/>
      <c r="P474" s="188"/>
      <c r="Q474" s="188"/>
      <c r="R474" s="189"/>
      <c r="S474" s="188"/>
      <c r="T474" s="166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 t="s">
        <v>140</v>
      </c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  <c r="AZ474" s="165"/>
      <c r="BA474" s="165"/>
      <c r="BB474" s="165"/>
      <c r="BC474" s="165"/>
      <c r="BD474" s="165"/>
      <c r="BE474" s="165"/>
      <c r="BF474" s="165"/>
      <c r="BG474" s="165"/>
      <c r="BH474" s="165"/>
    </row>
    <row r="475" spans="1:60" outlineLevel="1" x14ac:dyDescent="0.2">
      <c r="A475" s="167"/>
      <c r="B475" s="177"/>
      <c r="C475" s="199" t="s">
        <v>718</v>
      </c>
      <c r="D475" s="180"/>
      <c r="E475" s="184">
        <v>0.16667000000000001</v>
      </c>
      <c r="F475" s="188"/>
      <c r="G475" s="188"/>
      <c r="H475" s="188"/>
      <c r="I475" s="188"/>
      <c r="J475" s="188"/>
      <c r="K475" s="188"/>
      <c r="L475" s="188"/>
      <c r="M475" s="188"/>
      <c r="N475" s="188"/>
      <c r="O475" s="188"/>
      <c r="P475" s="188"/>
      <c r="Q475" s="188"/>
      <c r="R475" s="189"/>
      <c r="S475" s="188"/>
      <c r="T475" s="166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 t="s">
        <v>140</v>
      </c>
      <c r="AF475" s="165"/>
      <c r="AG475" s="165"/>
      <c r="AH475" s="165"/>
      <c r="AI475" s="165"/>
      <c r="AJ475" s="165"/>
      <c r="AK475" s="165"/>
      <c r="AL475" s="165"/>
      <c r="AM475" s="165"/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  <c r="AZ475" s="165"/>
      <c r="BA475" s="165"/>
      <c r="BB475" s="165"/>
      <c r="BC475" s="165"/>
      <c r="BD475" s="165"/>
      <c r="BE475" s="165"/>
      <c r="BF475" s="165"/>
      <c r="BG475" s="165"/>
      <c r="BH475" s="165"/>
    </row>
    <row r="476" spans="1:60" outlineLevel="1" x14ac:dyDescent="0.2">
      <c r="A476" s="167">
        <v>153</v>
      </c>
      <c r="B476" s="177" t="s">
        <v>719</v>
      </c>
      <c r="C476" s="198" t="s">
        <v>720</v>
      </c>
      <c r="D476" s="179" t="s">
        <v>158</v>
      </c>
      <c r="E476" s="183">
        <v>25</v>
      </c>
      <c r="F476" s="188"/>
      <c r="G476" s="188">
        <f>ROUND(E476*F476,2)</f>
        <v>0</v>
      </c>
      <c r="H476" s="188">
        <v>45</v>
      </c>
      <c r="I476" s="188">
        <f>ROUND(E476*H476,2)</f>
        <v>1125</v>
      </c>
      <c r="J476" s="188">
        <v>0</v>
      </c>
      <c r="K476" s="188">
        <f>ROUND(E476*J476,2)</f>
        <v>0</v>
      </c>
      <c r="L476" s="188">
        <v>21</v>
      </c>
      <c r="M476" s="188">
        <f>G476*(1+L476/100)</f>
        <v>0</v>
      </c>
      <c r="N476" s="188">
        <v>5.0000000000000001E-4</v>
      </c>
      <c r="O476" s="188">
        <f>ROUND(E476*N476,2)</f>
        <v>0.01</v>
      </c>
      <c r="P476" s="188">
        <v>0</v>
      </c>
      <c r="Q476" s="188">
        <f>ROUND(E476*P476,2)</f>
        <v>0</v>
      </c>
      <c r="R476" s="189" t="s">
        <v>197</v>
      </c>
      <c r="S476" s="188" t="s">
        <v>137</v>
      </c>
      <c r="T476" s="166" t="s">
        <v>998</v>
      </c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 t="s">
        <v>198</v>
      </c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</row>
    <row r="477" spans="1:60" outlineLevel="1" x14ac:dyDescent="0.2">
      <c r="A477" s="167">
        <v>154</v>
      </c>
      <c r="B477" s="177" t="s">
        <v>721</v>
      </c>
      <c r="C477" s="198" t="s">
        <v>722</v>
      </c>
      <c r="D477" s="179" t="s">
        <v>153</v>
      </c>
      <c r="E477" s="183">
        <v>2.0875300000000001</v>
      </c>
      <c r="F477" s="188"/>
      <c r="G477" s="188">
        <f>ROUND(E477*F477,2)</f>
        <v>0</v>
      </c>
      <c r="H477" s="188">
        <v>0</v>
      </c>
      <c r="I477" s="188">
        <f>ROUND(E477*H477,2)</f>
        <v>0</v>
      </c>
      <c r="J477" s="188">
        <v>579</v>
      </c>
      <c r="K477" s="188">
        <f>ROUND(E477*J477,2)</f>
        <v>1208.68</v>
      </c>
      <c r="L477" s="188">
        <v>21</v>
      </c>
      <c r="M477" s="188">
        <f>G477*(1+L477/100)</f>
        <v>0</v>
      </c>
      <c r="N477" s="188">
        <v>0</v>
      </c>
      <c r="O477" s="188">
        <f>ROUND(E477*N477,2)</f>
        <v>0</v>
      </c>
      <c r="P477" s="188">
        <v>0</v>
      </c>
      <c r="Q477" s="188">
        <f>ROUND(E477*P477,2)</f>
        <v>0</v>
      </c>
      <c r="R477" s="189" t="s">
        <v>671</v>
      </c>
      <c r="S477" s="188" t="s">
        <v>137</v>
      </c>
      <c r="T477" s="166" t="s">
        <v>997</v>
      </c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 t="s">
        <v>562</v>
      </c>
      <c r="AF477" s="165"/>
      <c r="AG477" s="165"/>
      <c r="AH477" s="165"/>
      <c r="AI477" s="165"/>
      <c r="AJ477" s="165"/>
      <c r="AK477" s="165"/>
      <c r="AL477" s="165"/>
      <c r="AM477" s="165"/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</row>
    <row r="478" spans="1:60" x14ac:dyDescent="0.2">
      <c r="A478" s="173" t="s">
        <v>131</v>
      </c>
      <c r="B478" s="178" t="s">
        <v>93</v>
      </c>
      <c r="C478" s="200" t="s">
        <v>94</v>
      </c>
      <c r="D478" s="181"/>
      <c r="E478" s="185"/>
      <c r="F478" s="190"/>
      <c r="G478" s="190">
        <f>SUM(G479:G486)</f>
        <v>0</v>
      </c>
      <c r="H478" s="190"/>
      <c r="I478" s="190">
        <f>SUM(I479:I486)</f>
        <v>28127.66</v>
      </c>
      <c r="J478" s="190"/>
      <c r="K478" s="190">
        <f>SUM(K479:K486)</f>
        <v>14008.67</v>
      </c>
      <c r="L478" s="190"/>
      <c r="M478" s="190">
        <f>SUM(M479:M486)</f>
        <v>0</v>
      </c>
      <c r="N478" s="190"/>
      <c r="O478" s="190">
        <f>SUM(O479:O486)</f>
        <v>0.19</v>
      </c>
      <c r="P478" s="190"/>
      <c r="Q478" s="190">
        <f>SUM(Q479:Q486)</f>
        <v>2.35</v>
      </c>
      <c r="R478" s="191"/>
      <c r="S478" s="190"/>
      <c r="AE478" t="s">
        <v>132</v>
      </c>
    </row>
    <row r="479" spans="1:60" outlineLevel="1" x14ac:dyDescent="0.2">
      <c r="A479" s="167">
        <v>155</v>
      </c>
      <c r="B479" s="177" t="s">
        <v>723</v>
      </c>
      <c r="C479" s="198" t="s">
        <v>724</v>
      </c>
      <c r="D479" s="179" t="s">
        <v>177</v>
      </c>
      <c r="E479" s="183">
        <v>117.29</v>
      </c>
      <c r="F479" s="188"/>
      <c r="G479" s="188">
        <f>ROUND(E479*F479,2)</f>
        <v>0</v>
      </c>
      <c r="H479" s="188">
        <v>0</v>
      </c>
      <c r="I479" s="188">
        <f>ROUND(E479*H479,2)</f>
        <v>0</v>
      </c>
      <c r="J479" s="188">
        <v>90.5</v>
      </c>
      <c r="K479" s="188">
        <f>ROUND(E479*J479,2)</f>
        <v>10614.75</v>
      </c>
      <c r="L479" s="188">
        <v>21</v>
      </c>
      <c r="M479" s="188">
        <f>G479*(1+L479/100)</f>
        <v>0</v>
      </c>
      <c r="N479" s="188">
        <v>0</v>
      </c>
      <c r="O479" s="188">
        <f>ROUND(E479*N479,2)</f>
        <v>0</v>
      </c>
      <c r="P479" s="188">
        <v>0.02</v>
      </c>
      <c r="Q479" s="188">
        <f>ROUND(E479*P479,2)</f>
        <v>2.35</v>
      </c>
      <c r="R479" s="189" t="s">
        <v>725</v>
      </c>
      <c r="S479" s="188" t="s">
        <v>137</v>
      </c>
      <c r="T479" s="166" t="s">
        <v>997</v>
      </c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 t="s">
        <v>138</v>
      </c>
      <c r="AF479" s="165"/>
      <c r="AG479" s="165"/>
      <c r="AH479" s="165"/>
      <c r="AI479" s="165"/>
      <c r="AJ479" s="165"/>
      <c r="AK479" s="165"/>
      <c r="AL479" s="165"/>
      <c r="AM479" s="165"/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  <c r="AZ479" s="165"/>
      <c r="BA479" s="165"/>
      <c r="BB479" s="165"/>
      <c r="BC479" s="165"/>
      <c r="BD479" s="165"/>
      <c r="BE479" s="165"/>
      <c r="BF479" s="165"/>
      <c r="BG479" s="165"/>
      <c r="BH479" s="165"/>
    </row>
    <row r="480" spans="1:60" outlineLevel="1" x14ac:dyDescent="0.2">
      <c r="A480" s="167"/>
      <c r="B480" s="177"/>
      <c r="C480" s="199" t="s">
        <v>726</v>
      </c>
      <c r="D480" s="180"/>
      <c r="E480" s="184">
        <v>51.43</v>
      </c>
      <c r="F480" s="188"/>
      <c r="G480" s="188"/>
      <c r="H480" s="188"/>
      <c r="I480" s="188"/>
      <c r="J480" s="188"/>
      <c r="K480" s="188"/>
      <c r="L480" s="188"/>
      <c r="M480" s="188"/>
      <c r="N480" s="188"/>
      <c r="O480" s="188"/>
      <c r="P480" s="188"/>
      <c r="Q480" s="188"/>
      <c r="R480" s="189"/>
      <c r="S480" s="188"/>
      <c r="T480" s="166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 t="s">
        <v>140</v>
      </c>
      <c r="AF480" s="165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</row>
    <row r="481" spans="1:60" outlineLevel="1" x14ac:dyDescent="0.2">
      <c r="A481" s="167"/>
      <c r="B481" s="177"/>
      <c r="C481" s="199" t="s">
        <v>727</v>
      </c>
      <c r="D481" s="180"/>
      <c r="E481" s="184">
        <v>65.86</v>
      </c>
      <c r="F481" s="188"/>
      <c r="G481" s="188"/>
      <c r="H481" s="188"/>
      <c r="I481" s="188"/>
      <c r="J481" s="188"/>
      <c r="K481" s="188"/>
      <c r="L481" s="188"/>
      <c r="M481" s="188"/>
      <c r="N481" s="188"/>
      <c r="O481" s="188"/>
      <c r="P481" s="188"/>
      <c r="Q481" s="188"/>
      <c r="R481" s="189"/>
      <c r="S481" s="188"/>
      <c r="T481" s="166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 t="s">
        <v>140</v>
      </c>
      <c r="AF481" s="165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</row>
    <row r="482" spans="1:60" outlineLevel="1" x14ac:dyDescent="0.2">
      <c r="A482" s="167">
        <v>156</v>
      </c>
      <c r="B482" s="177" t="s">
        <v>728</v>
      </c>
      <c r="C482" s="198" t="s">
        <v>729</v>
      </c>
      <c r="D482" s="179" t="s">
        <v>177</v>
      </c>
      <c r="E482" s="183">
        <v>116.23</v>
      </c>
      <c r="F482" s="188"/>
      <c r="G482" s="188">
        <f>ROUND(E482*F482,2)</f>
        <v>0</v>
      </c>
      <c r="H482" s="188">
        <v>0</v>
      </c>
      <c r="I482" s="188">
        <f>ROUND(E482*H482,2)</f>
        <v>0</v>
      </c>
      <c r="J482" s="188">
        <v>29.2</v>
      </c>
      <c r="K482" s="188">
        <f>ROUND(E482*J482,2)</f>
        <v>3393.92</v>
      </c>
      <c r="L482" s="188">
        <v>21</v>
      </c>
      <c r="M482" s="188">
        <f>G482*(1+L482/100)</f>
        <v>0</v>
      </c>
      <c r="N482" s="188">
        <v>0</v>
      </c>
      <c r="O482" s="188">
        <f>ROUND(E482*N482,2)</f>
        <v>0</v>
      </c>
      <c r="P482" s="188">
        <v>0</v>
      </c>
      <c r="Q482" s="188">
        <f>ROUND(E482*P482,2)</f>
        <v>0</v>
      </c>
      <c r="R482" s="189" t="s">
        <v>725</v>
      </c>
      <c r="S482" s="188" t="s">
        <v>137</v>
      </c>
      <c r="T482" s="166" t="s">
        <v>997</v>
      </c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  <c r="AE482" s="165" t="s">
        <v>138</v>
      </c>
      <c r="AF482" s="165"/>
      <c r="AG482" s="165"/>
      <c r="AH482" s="165"/>
      <c r="AI482" s="165"/>
      <c r="AJ482" s="165"/>
      <c r="AK482" s="165"/>
      <c r="AL482" s="165"/>
      <c r="AM482" s="165"/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  <c r="AZ482" s="165"/>
      <c r="BA482" s="165"/>
      <c r="BB482" s="165"/>
      <c r="BC482" s="165"/>
      <c r="BD482" s="165"/>
      <c r="BE482" s="165"/>
      <c r="BF482" s="165"/>
      <c r="BG482" s="165"/>
      <c r="BH482" s="165"/>
    </row>
    <row r="483" spans="1:60" outlineLevel="1" x14ac:dyDescent="0.2">
      <c r="A483" s="167"/>
      <c r="B483" s="177"/>
      <c r="C483" s="199" t="s">
        <v>730</v>
      </c>
      <c r="D483" s="180"/>
      <c r="E483" s="184">
        <v>50.87</v>
      </c>
      <c r="F483" s="188"/>
      <c r="G483" s="188"/>
      <c r="H483" s="188"/>
      <c r="I483" s="188"/>
      <c r="J483" s="188"/>
      <c r="K483" s="188"/>
      <c r="L483" s="188"/>
      <c r="M483" s="188"/>
      <c r="N483" s="188"/>
      <c r="O483" s="188"/>
      <c r="P483" s="188"/>
      <c r="Q483" s="188"/>
      <c r="R483" s="189"/>
      <c r="S483" s="188"/>
      <c r="T483" s="166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 t="s">
        <v>140</v>
      </c>
      <c r="AF483" s="165"/>
      <c r="AG483" s="165"/>
      <c r="AH483" s="165"/>
      <c r="AI483" s="165"/>
      <c r="AJ483" s="165"/>
      <c r="AK483" s="165"/>
      <c r="AL483" s="165"/>
      <c r="AM483" s="165"/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  <c r="AZ483" s="165"/>
      <c r="BA483" s="165"/>
      <c r="BB483" s="165"/>
      <c r="BC483" s="165"/>
      <c r="BD483" s="165"/>
      <c r="BE483" s="165"/>
      <c r="BF483" s="165"/>
      <c r="BG483" s="165"/>
      <c r="BH483" s="165"/>
    </row>
    <row r="484" spans="1:60" outlineLevel="1" x14ac:dyDescent="0.2">
      <c r="A484" s="167"/>
      <c r="B484" s="177"/>
      <c r="C484" s="199" t="s">
        <v>731</v>
      </c>
      <c r="D484" s="180"/>
      <c r="E484" s="184">
        <v>65.36</v>
      </c>
      <c r="F484" s="188"/>
      <c r="G484" s="188"/>
      <c r="H484" s="188"/>
      <c r="I484" s="188"/>
      <c r="J484" s="188"/>
      <c r="K484" s="188"/>
      <c r="L484" s="188"/>
      <c r="M484" s="188"/>
      <c r="N484" s="188"/>
      <c r="O484" s="188"/>
      <c r="P484" s="188"/>
      <c r="Q484" s="188"/>
      <c r="R484" s="189"/>
      <c r="S484" s="188"/>
      <c r="T484" s="166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  <c r="AE484" s="165" t="s">
        <v>140</v>
      </c>
      <c r="AF484" s="165"/>
      <c r="AG484" s="165"/>
      <c r="AH484" s="165"/>
      <c r="AI484" s="165"/>
      <c r="AJ484" s="165"/>
      <c r="AK484" s="165"/>
      <c r="AL484" s="165"/>
      <c r="AM484" s="165"/>
      <c r="AN484" s="165"/>
      <c r="AO484" s="165"/>
      <c r="AP484" s="165"/>
      <c r="AQ484" s="165"/>
      <c r="AR484" s="165"/>
      <c r="AS484" s="165"/>
      <c r="AT484" s="165"/>
      <c r="AU484" s="165"/>
      <c r="AV484" s="165"/>
      <c r="AW484" s="165"/>
      <c r="AX484" s="165"/>
      <c r="AY484" s="165"/>
      <c r="AZ484" s="165"/>
      <c r="BA484" s="165"/>
      <c r="BB484" s="165"/>
      <c r="BC484" s="165"/>
      <c r="BD484" s="165"/>
      <c r="BE484" s="165"/>
      <c r="BF484" s="165"/>
      <c r="BG484" s="165"/>
      <c r="BH484" s="165"/>
    </row>
    <row r="485" spans="1:60" outlineLevel="1" x14ac:dyDescent="0.2">
      <c r="A485" s="167">
        <v>157</v>
      </c>
      <c r="B485" s="177" t="s">
        <v>732</v>
      </c>
      <c r="C485" s="198" t="s">
        <v>733</v>
      </c>
      <c r="D485" s="179" t="s">
        <v>177</v>
      </c>
      <c r="E485" s="183">
        <v>127.85299999999999</v>
      </c>
      <c r="F485" s="188"/>
      <c r="G485" s="188">
        <f>ROUND(E485*F485,2)</f>
        <v>0</v>
      </c>
      <c r="H485" s="188">
        <v>220</v>
      </c>
      <c r="I485" s="188">
        <f>ROUND(E485*H485,2)</f>
        <v>28127.66</v>
      </c>
      <c r="J485" s="188">
        <v>0</v>
      </c>
      <c r="K485" s="188">
        <f>ROUND(E485*J485,2)</f>
        <v>0</v>
      </c>
      <c r="L485" s="188">
        <v>21</v>
      </c>
      <c r="M485" s="188">
        <f>G485*(1+L485/100)</f>
        <v>0</v>
      </c>
      <c r="N485" s="188">
        <v>1.5E-3</v>
      </c>
      <c r="O485" s="188">
        <f>ROUND(E485*N485,2)</f>
        <v>0.19</v>
      </c>
      <c r="P485" s="188">
        <v>0</v>
      </c>
      <c r="Q485" s="188">
        <f>ROUND(E485*P485,2)</f>
        <v>0</v>
      </c>
      <c r="R485" s="189"/>
      <c r="S485" s="188" t="s">
        <v>154</v>
      </c>
      <c r="T485" s="166" t="s">
        <v>998</v>
      </c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 t="s">
        <v>198</v>
      </c>
      <c r="AF485" s="165"/>
      <c r="AG485" s="165"/>
      <c r="AH485" s="165"/>
      <c r="AI485" s="165"/>
      <c r="AJ485" s="165"/>
      <c r="AK485" s="165"/>
      <c r="AL485" s="165"/>
      <c r="AM485" s="165"/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  <c r="AZ485" s="165"/>
      <c r="BA485" s="165"/>
      <c r="BB485" s="165"/>
      <c r="BC485" s="165"/>
      <c r="BD485" s="165"/>
      <c r="BE485" s="165"/>
      <c r="BF485" s="165"/>
      <c r="BG485" s="165"/>
      <c r="BH485" s="165"/>
    </row>
    <row r="486" spans="1:60" outlineLevel="1" x14ac:dyDescent="0.2">
      <c r="A486" s="167"/>
      <c r="B486" s="177"/>
      <c r="C486" s="199" t="s">
        <v>734</v>
      </c>
      <c r="D486" s="180"/>
      <c r="E486" s="184">
        <v>127.85299999999999</v>
      </c>
      <c r="F486" s="188"/>
      <c r="G486" s="188"/>
      <c r="H486" s="188"/>
      <c r="I486" s="188"/>
      <c r="J486" s="188"/>
      <c r="K486" s="188"/>
      <c r="L486" s="188"/>
      <c r="M486" s="188"/>
      <c r="N486" s="188"/>
      <c r="O486" s="188"/>
      <c r="P486" s="188"/>
      <c r="Q486" s="188"/>
      <c r="R486" s="189"/>
      <c r="S486" s="188"/>
      <c r="T486" s="166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  <c r="AE486" s="165" t="s">
        <v>140</v>
      </c>
      <c r="AF486" s="165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  <c r="AZ486" s="165"/>
      <c r="BA486" s="165"/>
      <c r="BB486" s="165"/>
      <c r="BC486" s="165"/>
      <c r="BD486" s="165"/>
      <c r="BE486" s="165"/>
      <c r="BF486" s="165"/>
      <c r="BG486" s="165"/>
      <c r="BH486" s="165"/>
    </row>
    <row r="487" spans="1:60" x14ac:dyDescent="0.2">
      <c r="A487" s="173" t="s">
        <v>131</v>
      </c>
      <c r="B487" s="178" t="s">
        <v>95</v>
      </c>
      <c r="C487" s="200" t="s">
        <v>96</v>
      </c>
      <c r="D487" s="181"/>
      <c r="E487" s="185"/>
      <c r="F487" s="190"/>
      <c r="G487" s="190">
        <f>SUM(G488:G528)</f>
        <v>0</v>
      </c>
      <c r="H487" s="190"/>
      <c r="I487" s="190">
        <f>SUM(I488:I528)</f>
        <v>53386.22</v>
      </c>
      <c r="J487" s="190"/>
      <c r="K487" s="190">
        <f>SUM(K488:K528)</f>
        <v>35750.65</v>
      </c>
      <c r="L487" s="190"/>
      <c r="M487" s="190">
        <f>SUM(M488:M528)</f>
        <v>0</v>
      </c>
      <c r="N487" s="190"/>
      <c r="O487" s="190">
        <f>SUM(O488:O528)</f>
        <v>0.37</v>
      </c>
      <c r="P487" s="190"/>
      <c r="Q487" s="190">
        <f>SUM(Q488:Q528)</f>
        <v>0.12</v>
      </c>
      <c r="R487" s="191"/>
      <c r="S487" s="190"/>
      <c r="AE487" t="s">
        <v>132</v>
      </c>
    </row>
    <row r="488" spans="1:60" outlineLevel="1" x14ac:dyDescent="0.2">
      <c r="A488" s="167">
        <v>158</v>
      </c>
      <c r="B488" s="177" t="s">
        <v>735</v>
      </c>
      <c r="C488" s="198" t="s">
        <v>736</v>
      </c>
      <c r="D488" s="179" t="s">
        <v>177</v>
      </c>
      <c r="E488" s="183">
        <v>116.23</v>
      </c>
      <c r="F488" s="188"/>
      <c r="G488" s="188">
        <f>ROUND(E488*F488,2)</f>
        <v>0</v>
      </c>
      <c r="H488" s="188">
        <v>0</v>
      </c>
      <c r="I488" s="188">
        <f>ROUND(E488*H488,2)</f>
        <v>0</v>
      </c>
      <c r="J488" s="188">
        <v>71.5</v>
      </c>
      <c r="K488" s="188">
        <f>ROUND(E488*J488,2)</f>
        <v>8310.4500000000007</v>
      </c>
      <c r="L488" s="188">
        <v>21</v>
      </c>
      <c r="M488" s="188">
        <f>G488*(1+L488/100)</f>
        <v>0</v>
      </c>
      <c r="N488" s="188">
        <v>0</v>
      </c>
      <c r="O488" s="188">
        <f>ROUND(E488*N488,2)</f>
        <v>0</v>
      </c>
      <c r="P488" s="188">
        <v>0</v>
      </c>
      <c r="Q488" s="188">
        <f>ROUND(E488*P488,2)</f>
        <v>0</v>
      </c>
      <c r="R488" s="189" t="s">
        <v>725</v>
      </c>
      <c r="S488" s="188" t="s">
        <v>137</v>
      </c>
      <c r="T488" s="166" t="s">
        <v>997</v>
      </c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  <c r="AE488" s="165" t="s">
        <v>138</v>
      </c>
      <c r="AF488" s="165"/>
      <c r="AG488" s="165"/>
      <c r="AH488" s="165"/>
      <c r="AI488" s="165"/>
      <c r="AJ488" s="165"/>
      <c r="AK488" s="165"/>
      <c r="AL488" s="165"/>
      <c r="AM488" s="165"/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  <c r="AZ488" s="165"/>
      <c r="BA488" s="165"/>
      <c r="BB488" s="165"/>
      <c r="BC488" s="165"/>
      <c r="BD488" s="165"/>
      <c r="BE488" s="165"/>
      <c r="BF488" s="165"/>
      <c r="BG488" s="165"/>
      <c r="BH488" s="165"/>
    </row>
    <row r="489" spans="1:60" outlineLevel="1" x14ac:dyDescent="0.2">
      <c r="A489" s="167"/>
      <c r="B489" s="177"/>
      <c r="C489" s="199" t="s">
        <v>737</v>
      </c>
      <c r="D489" s="180"/>
      <c r="E489" s="184"/>
      <c r="F489" s="188"/>
      <c r="G489" s="188"/>
      <c r="H489" s="188"/>
      <c r="I489" s="188"/>
      <c r="J489" s="188"/>
      <c r="K489" s="188"/>
      <c r="L489" s="188"/>
      <c r="M489" s="188"/>
      <c r="N489" s="188"/>
      <c r="O489" s="188"/>
      <c r="P489" s="188"/>
      <c r="Q489" s="188"/>
      <c r="R489" s="189"/>
      <c r="S489" s="188"/>
      <c r="T489" s="166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  <c r="AE489" s="165" t="s">
        <v>140</v>
      </c>
      <c r="AF489" s="165"/>
      <c r="AG489" s="165"/>
      <c r="AH489" s="165"/>
      <c r="AI489" s="165"/>
      <c r="AJ489" s="165"/>
      <c r="AK489" s="165"/>
      <c r="AL489" s="165"/>
      <c r="AM489" s="165"/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  <c r="AZ489" s="165"/>
      <c r="BA489" s="165"/>
      <c r="BB489" s="165"/>
      <c r="BC489" s="165"/>
      <c r="BD489" s="165"/>
      <c r="BE489" s="165"/>
      <c r="BF489" s="165"/>
      <c r="BG489" s="165"/>
      <c r="BH489" s="165"/>
    </row>
    <row r="490" spans="1:60" outlineLevel="1" x14ac:dyDescent="0.2">
      <c r="A490" s="167"/>
      <c r="B490" s="177"/>
      <c r="C490" s="199" t="s">
        <v>730</v>
      </c>
      <c r="D490" s="180"/>
      <c r="E490" s="184">
        <v>50.87</v>
      </c>
      <c r="F490" s="188"/>
      <c r="G490" s="188"/>
      <c r="H490" s="188"/>
      <c r="I490" s="188"/>
      <c r="J490" s="188"/>
      <c r="K490" s="188"/>
      <c r="L490" s="188"/>
      <c r="M490" s="188"/>
      <c r="N490" s="188"/>
      <c r="O490" s="188"/>
      <c r="P490" s="188"/>
      <c r="Q490" s="188"/>
      <c r="R490" s="189"/>
      <c r="S490" s="188"/>
      <c r="T490" s="166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  <c r="AE490" s="165" t="s">
        <v>140</v>
      </c>
      <c r="AF490" s="165"/>
      <c r="AG490" s="165"/>
      <c r="AH490" s="165"/>
      <c r="AI490" s="165"/>
      <c r="AJ490" s="165"/>
      <c r="AK490" s="165"/>
      <c r="AL490" s="165"/>
      <c r="AM490" s="165"/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  <c r="AZ490" s="165"/>
      <c r="BA490" s="165"/>
      <c r="BB490" s="165"/>
      <c r="BC490" s="165"/>
      <c r="BD490" s="165"/>
      <c r="BE490" s="165"/>
      <c r="BF490" s="165"/>
      <c r="BG490" s="165"/>
      <c r="BH490" s="165"/>
    </row>
    <row r="491" spans="1:60" outlineLevel="1" x14ac:dyDescent="0.2">
      <c r="A491" s="167"/>
      <c r="B491" s="177"/>
      <c r="C491" s="199" t="s">
        <v>731</v>
      </c>
      <c r="D491" s="180"/>
      <c r="E491" s="184">
        <v>65.36</v>
      </c>
      <c r="F491" s="188"/>
      <c r="G491" s="188"/>
      <c r="H491" s="188"/>
      <c r="I491" s="188"/>
      <c r="J491" s="188"/>
      <c r="K491" s="188"/>
      <c r="L491" s="188"/>
      <c r="M491" s="188"/>
      <c r="N491" s="188"/>
      <c r="O491" s="188"/>
      <c r="P491" s="188"/>
      <c r="Q491" s="188"/>
      <c r="R491" s="189"/>
      <c r="S491" s="188"/>
      <c r="T491" s="166"/>
      <c r="U491" s="165"/>
      <c r="V491" s="165"/>
      <c r="W491" s="165"/>
      <c r="X491" s="165"/>
      <c r="Y491" s="165"/>
      <c r="Z491" s="165"/>
      <c r="AA491" s="165"/>
      <c r="AB491" s="165"/>
      <c r="AC491" s="165"/>
      <c r="AD491" s="165"/>
      <c r="AE491" s="165" t="s">
        <v>140</v>
      </c>
      <c r="AF491" s="165"/>
      <c r="AG491" s="165"/>
      <c r="AH491" s="165"/>
      <c r="AI491" s="165"/>
      <c r="AJ491" s="165"/>
      <c r="AK491" s="165"/>
      <c r="AL491" s="165"/>
      <c r="AM491" s="165"/>
      <c r="AN491" s="165"/>
      <c r="AO491" s="165"/>
      <c r="AP491" s="165"/>
      <c r="AQ491" s="165"/>
      <c r="AR491" s="165"/>
      <c r="AS491" s="165"/>
      <c r="AT491" s="165"/>
      <c r="AU491" s="165"/>
      <c r="AV491" s="165"/>
      <c r="AW491" s="165"/>
      <c r="AX491" s="165"/>
      <c r="AY491" s="165"/>
      <c r="AZ491" s="165"/>
      <c r="BA491" s="165"/>
      <c r="BB491" s="165"/>
      <c r="BC491" s="165"/>
      <c r="BD491" s="165"/>
      <c r="BE491" s="165"/>
      <c r="BF491" s="165"/>
      <c r="BG491" s="165"/>
      <c r="BH491" s="165"/>
    </row>
    <row r="492" spans="1:60" outlineLevel="1" x14ac:dyDescent="0.2">
      <c r="A492" s="167">
        <v>159</v>
      </c>
      <c r="B492" s="177" t="s">
        <v>738</v>
      </c>
      <c r="C492" s="198" t="s">
        <v>739</v>
      </c>
      <c r="D492" s="179" t="s">
        <v>211</v>
      </c>
      <c r="E492" s="183">
        <v>134.4</v>
      </c>
      <c r="F492" s="188"/>
      <c r="G492" s="188">
        <f>ROUND(E492*F492,2)</f>
        <v>0</v>
      </c>
      <c r="H492" s="188">
        <v>10.09</v>
      </c>
      <c r="I492" s="188">
        <f>ROUND(E492*H492,2)</f>
        <v>1356.1</v>
      </c>
      <c r="J492" s="188">
        <v>65.61</v>
      </c>
      <c r="K492" s="188">
        <f>ROUND(E492*J492,2)</f>
        <v>8817.98</v>
      </c>
      <c r="L492" s="188">
        <v>21</v>
      </c>
      <c r="M492" s="188">
        <f>G492*(1+L492/100)</f>
        <v>0</v>
      </c>
      <c r="N492" s="188">
        <v>3.0000000000000001E-5</v>
      </c>
      <c r="O492" s="188">
        <f>ROUND(E492*N492,2)</f>
        <v>0</v>
      </c>
      <c r="P492" s="188">
        <v>0</v>
      </c>
      <c r="Q492" s="188">
        <f>ROUND(E492*P492,2)</f>
        <v>0</v>
      </c>
      <c r="R492" s="189" t="s">
        <v>725</v>
      </c>
      <c r="S492" s="188" t="s">
        <v>137</v>
      </c>
      <c r="T492" s="166" t="s">
        <v>997</v>
      </c>
      <c r="U492" s="165"/>
      <c r="V492" s="165"/>
      <c r="W492" s="165"/>
      <c r="X492" s="165"/>
      <c r="Y492" s="165"/>
      <c r="Z492" s="165"/>
      <c r="AA492" s="165"/>
      <c r="AB492" s="165"/>
      <c r="AC492" s="165"/>
      <c r="AD492" s="165"/>
      <c r="AE492" s="165" t="s">
        <v>138</v>
      </c>
      <c r="AF492" s="165"/>
      <c r="AG492" s="165"/>
      <c r="AH492" s="165"/>
      <c r="AI492" s="165"/>
      <c r="AJ492" s="165"/>
      <c r="AK492" s="165"/>
      <c r="AL492" s="165"/>
      <c r="AM492" s="165"/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  <c r="AZ492" s="165"/>
      <c r="BA492" s="165"/>
      <c r="BB492" s="165"/>
      <c r="BC492" s="165"/>
      <c r="BD492" s="165"/>
      <c r="BE492" s="165"/>
      <c r="BF492" s="165"/>
      <c r="BG492" s="165"/>
      <c r="BH492" s="165"/>
    </row>
    <row r="493" spans="1:60" outlineLevel="1" x14ac:dyDescent="0.2">
      <c r="A493" s="167"/>
      <c r="B493" s="177"/>
      <c r="C493" s="199" t="s">
        <v>223</v>
      </c>
      <c r="D493" s="180"/>
      <c r="E493" s="184"/>
      <c r="F493" s="188"/>
      <c r="G493" s="188"/>
      <c r="H493" s="188"/>
      <c r="I493" s="188"/>
      <c r="J493" s="188"/>
      <c r="K493" s="188"/>
      <c r="L493" s="188"/>
      <c r="M493" s="188"/>
      <c r="N493" s="188"/>
      <c r="O493" s="188"/>
      <c r="P493" s="188"/>
      <c r="Q493" s="188"/>
      <c r="R493" s="189"/>
      <c r="S493" s="188"/>
      <c r="T493" s="166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 t="s">
        <v>140</v>
      </c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  <c r="AZ493" s="165"/>
      <c r="BA493" s="165"/>
      <c r="BB493" s="165"/>
      <c r="BC493" s="165"/>
      <c r="BD493" s="165"/>
      <c r="BE493" s="165"/>
      <c r="BF493" s="165"/>
      <c r="BG493" s="165"/>
      <c r="BH493" s="165"/>
    </row>
    <row r="494" spans="1:60" outlineLevel="1" x14ac:dyDescent="0.2">
      <c r="A494" s="167"/>
      <c r="B494" s="177"/>
      <c r="C494" s="199" t="s">
        <v>740</v>
      </c>
      <c r="D494" s="180"/>
      <c r="E494" s="184">
        <v>14.65</v>
      </c>
      <c r="F494" s="188"/>
      <c r="G494" s="188"/>
      <c r="H494" s="188"/>
      <c r="I494" s="188"/>
      <c r="J494" s="188"/>
      <c r="K494" s="188"/>
      <c r="L494" s="188"/>
      <c r="M494" s="188"/>
      <c r="N494" s="188"/>
      <c r="O494" s="188"/>
      <c r="P494" s="188"/>
      <c r="Q494" s="188"/>
      <c r="R494" s="189"/>
      <c r="S494" s="188"/>
      <c r="T494" s="166"/>
      <c r="U494" s="165"/>
      <c r="V494" s="165"/>
      <c r="W494" s="165"/>
      <c r="X494" s="165"/>
      <c r="Y494" s="165"/>
      <c r="Z494" s="165"/>
      <c r="AA494" s="165"/>
      <c r="AB494" s="165"/>
      <c r="AC494" s="165"/>
      <c r="AD494" s="165"/>
      <c r="AE494" s="165" t="s">
        <v>140</v>
      </c>
      <c r="AF494" s="165"/>
      <c r="AG494" s="165"/>
      <c r="AH494" s="165"/>
      <c r="AI494" s="165"/>
      <c r="AJ494" s="165"/>
      <c r="AK494" s="165"/>
      <c r="AL494" s="165"/>
      <c r="AM494" s="165"/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  <c r="AZ494" s="165"/>
      <c r="BA494" s="165"/>
      <c r="BB494" s="165"/>
      <c r="BC494" s="165"/>
      <c r="BD494" s="165"/>
      <c r="BE494" s="165"/>
      <c r="BF494" s="165"/>
      <c r="BG494" s="165"/>
      <c r="BH494" s="165"/>
    </row>
    <row r="495" spans="1:60" outlineLevel="1" x14ac:dyDescent="0.2">
      <c r="A495" s="167"/>
      <c r="B495" s="177"/>
      <c r="C495" s="199" t="s">
        <v>741</v>
      </c>
      <c r="D495" s="180"/>
      <c r="E495" s="184">
        <v>14.05</v>
      </c>
      <c r="F495" s="188"/>
      <c r="G495" s="188"/>
      <c r="H495" s="188"/>
      <c r="I495" s="188"/>
      <c r="J495" s="188"/>
      <c r="K495" s="188"/>
      <c r="L495" s="188"/>
      <c r="M495" s="188"/>
      <c r="N495" s="188"/>
      <c r="O495" s="188"/>
      <c r="P495" s="188"/>
      <c r="Q495" s="188"/>
      <c r="R495" s="189"/>
      <c r="S495" s="188"/>
      <c r="T495" s="166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 t="s">
        <v>140</v>
      </c>
      <c r="AF495" s="165"/>
      <c r="AG495" s="165"/>
      <c r="AH495" s="165"/>
      <c r="AI495" s="165"/>
      <c r="AJ495" s="165"/>
      <c r="AK495" s="165"/>
      <c r="AL495" s="165"/>
      <c r="AM495" s="165"/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  <c r="AZ495" s="165"/>
      <c r="BA495" s="165"/>
      <c r="BB495" s="165"/>
      <c r="BC495" s="165"/>
      <c r="BD495" s="165"/>
      <c r="BE495" s="165"/>
      <c r="BF495" s="165"/>
      <c r="BG495" s="165"/>
      <c r="BH495" s="165"/>
    </row>
    <row r="496" spans="1:60" outlineLevel="1" x14ac:dyDescent="0.2">
      <c r="A496" s="167"/>
      <c r="B496" s="177"/>
      <c r="C496" s="199" t="s">
        <v>742</v>
      </c>
      <c r="D496" s="180"/>
      <c r="E496" s="184">
        <v>12</v>
      </c>
      <c r="F496" s="188"/>
      <c r="G496" s="188"/>
      <c r="H496" s="188"/>
      <c r="I496" s="188"/>
      <c r="J496" s="188"/>
      <c r="K496" s="188"/>
      <c r="L496" s="188"/>
      <c r="M496" s="188"/>
      <c r="N496" s="188"/>
      <c r="O496" s="188"/>
      <c r="P496" s="188"/>
      <c r="Q496" s="188"/>
      <c r="R496" s="189"/>
      <c r="S496" s="188"/>
      <c r="T496" s="166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 t="s">
        <v>140</v>
      </c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  <c r="AZ496" s="165"/>
      <c r="BA496" s="165"/>
      <c r="BB496" s="165"/>
      <c r="BC496" s="165"/>
      <c r="BD496" s="165"/>
      <c r="BE496" s="165"/>
      <c r="BF496" s="165"/>
      <c r="BG496" s="165"/>
      <c r="BH496" s="165"/>
    </row>
    <row r="497" spans="1:60" outlineLevel="1" x14ac:dyDescent="0.2">
      <c r="A497" s="167"/>
      <c r="B497" s="177"/>
      <c r="C497" s="199" t="s">
        <v>743</v>
      </c>
      <c r="D497" s="180"/>
      <c r="E497" s="184">
        <v>14.6</v>
      </c>
      <c r="F497" s="188"/>
      <c r="G497" s="188"/>
      <c r="H497" s="188"/>
      <c r="I497" s="188"/>
      <c r="J497" s="188"/>
      <c r="K497" s="188"/>
      <c r="L497" s="188"/>
      <c r="M497" s="188"/>
      <c r="N497" s="188"/>
      <c r="O497" s="188"/>
      <c r="P497" s="188"/>
      <c r="Q497" s="188"/>
      <c r="R497" s="189"/>
      <c r="S497" s="188"/>
      <c r="T497" s="166"/>
      <c r="U497" s="165"/>
      <c r="V497" s="165"/>
      <c r="W497" s="165"/>
      <c r="X497" s="165"/>
      <c r="Y497" s="165"/>
      <c r="Z497" s="165"/>
      <c r="AA497" s="165"/>
      <c r="AB497" s="165"/>
      <c r="AC497" s="165"/>
      <c r="AD497" s="165"/>
      <c r="AE497" s="165" t="s">
        <v>140</v>
      </c>
      <c r="AF497" s="165"/>
      <c r="AG497" s="165"/>
      <c r="AH497" s="165"/>
      <c r="AI497" s="165"/>
      <c r="AJ497" s="165"/>
      <c r="AK497" s="165"/>
      <c r="AL497" s="165"/>
      <c r="AM497" s="165"/>
      <c r="AN497" s="165"/>
      <c r="AO497" s="165"/>
      <c r="AP497" s="165"/>
      <c r="AQ497" s="165"/>
      <c r="AR497" s="165"/>
      <c r="AS497" s="165"/>
      <c r="AT497" s="165"/>
      <c r="AU497" s="165"/>
      <c r="AV497" s="165"/>
      <c r="AW497" s="165"/>
      <c r="AX497" s="165"/>
      <c r="AY497" s="165"/>
      <c r="AZ497" s="165"/>
      <c r="BA497" s="165"/>
      <c r="BB497" s="165"/>
      <c r="BC497" s="165"/>
      <c r="BD497" s="165"/>
      <c r="BE497" s="165"/>
      <c r="BF497" s="165"/>
      <c r="BG497" s="165"/>
      <c r="BH497" s="165"/>
    </row>
    <row r="498" spans="1:60" outlineLevel="1" x14ac:dyDescent="0.2">
      <c r="A498" s="167"/>
      <c r="B498" s="177"/>
      <c r="C498" s="199" t="s">
        <v>744</v>
      </c>
      <c r="D498" s="180"/>
      <c r="E498" s="184">
        <v>8.6999999999999993</v>
      </c>
      <c r="F498" s="188"/>
      <c r="G498" s="188"/>
      <c r="H498" s="188"/>
      <c r="I498" s="188"/>
      <c r="J498" s="188"/>
      <c r="K498" s="188"/>
      <c r="L498" s="188"/>
      <c r="M498" s="188"/>
      <c r="N498" s="188"/>
      <c r="O498" s="188"/>
      <c r="P498" s="188"/>
      <c r="Q498" s="188"/>
      <c r="R498" s="189"/>
      <c r="S498" s="188"/>
      <c r="T498" s="166"/>
      <c r="U498" s="165"/>
      <c r="V498" s="165"/>
      <c r="W498" s="165"/>
      <c r="X498" s="165"/>
      <c r="Y498" s="165"/>
      <c r="Z498" s="165"/>
      <c r="AA498" s="165"/>
      <c r="AB498" s="165"/>
      <c r="AC498" s="165"/>
      <c r="AD498" s="165"/>
      <c r="AE498" s="165" t="s">
        <v>140</v>
      </c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  <c r="AZ498" s="165"/>
      <c r="BA498" s="165"/>
      <c r="BB498" s="165"/>
      <c r="BC498" s="165"/>
      <c r="BD498" s="165"/>
      <c r="BE498" s="165"/>
      <c r="BF498" s="165"/>
      <c r="BG498" s="165"/>
      <c r="BH498" s="165"/>
    </row>
    <row r="499" spans="1:60" outlineLevel="1" x14ac:dyDescent="0.2">
      <c r="A499" s="167"/>
      <c r="B499" s="177"/>
      <c r="C499" s="199" t="s">
        <v>234</v>
      </c>
      <c r="D499" s="180"/>
      <c r="E499" s="184"/>
      <c r="F499" s="188"/>
      <c r="G499" s="188"/>
      <c r="H499" s="188"/>
      <c r="I499" s="188"/>
      <c r="J499" s="188"/>
      <c r="K499" s="188"/>
      <c r="L499" s="188"/>
      <c r="M499" s="188"/>
      <c r="N499" s="188"/>
      <c r="O499" s="188"/>
      <c r="P499" s="188"/>
      <c r="Q499" s="188"/>
      <c r="R499" s="189"/>
      <c r="S499" s="188"/>
      <c r="T499" s="166"/>
      <c r="U499" s="165"/>
      <c r="V499" s="165"/>
      <c r="W499" s="165"/>
      <c r="X499" s="165"/>
      <c r="Y499" s="165"/>
      <c r="Z499" s="165"/>
      <c r="AA499" s="165"/>
      <c r="AB499" s="165"/>
      <c r="AC499" s="165"/>
      <c r="AD499" s="165"/>
      <c r="AE499" s="165" t="s">
        <v>140</v>
      </c>
      <c r="AF499" s="165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  <c r="AZ499" s="165"/>
      <c r="BA499" s="165"/>
      <c r="BB499" s="165"/>
      <c r="BC499" s="165"/>
      <c r="BD499" s="165"/>
      <c r="BE499" s="165"/>
      <c r="BF499" s="165"/>
      <c r="BG499" s="165"/>
      <c r="BH499" s="165"/>
    </row>
    <row r="500" spans="1:60" outlineLevel="1" x14ac:dyDescent="0.2">
      <c r="A500" s="167"/>
      <c r="B500" s="177"/>
      <c r="C500" s="199" t="s">
        <v>745</v>
      </c>
      <c r="D500" s="180"/>
      <c r="E500" s="184">
        <v>13.6</v>
      </c>
      <c r="F500" s="188"/>
      <c r="G500" s="188"/>
      <c r="H500" s="188"/>
      <c r="I500" s="188"/>
      <c r="J500" s="188"/>
      <c r="K500" s="188"/>
      <c r="L500" s="188"/>
      <c r="M500" s="188"/>
      <c r="N500" s="188"/>
      <c r="O500" s="188"/>
      <c r="P500" s="188"/>
      <c r="Q500" s="188"/>
      <c r="R500" s="189"/>
      <c r="S500" s="188"/>
      <c r="T500" s="166"/>
      <c r="U500" s="165"/>
      <c r="V500" s="165"/>
      <c r="W500" s="165"/>
      <c r="X500" s="165"/>
      <c r="Y500" s="165"/>
      <c r="Z500" s="165"/>
      <c r="AA500" s="165"/>
      <c r="AB500" s="165"/>
      <c r="AC500" s="165"/>
      <c r="AD500" s="165"/>
      <c r="AE500" s="165" t="s">
        <v>140</v>
      </c>
      <c r="AF500" s="165"/>
      <c r="AG500" s="165"/>
      <c r="AH500" s="165"/>
      <c r="AI500" s="165"/>
      <c r="AJ500" s="165"/>
      <c r="AK500" s="165"/>
      <c r="AL500" s="165"/>
      <c r="AM500" s="165"/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  <c r="AZ500" s="165"/>
      <c r="BA500" s="165"/>
      <c r="BB500" s="165"/>
      <c r="BC500" s="165"/>
      <c r="BD500" s="165"/>
      <c r="BE500" s="165"/>
      <c r="BF500" s="165"/>
      <c r="BG500" s="165"/>
      <c r="BH500" s="165"/>
    </row>
    <row r="501" spans="1:60" outlineLevel="1" x14ac:dyDescent="0.2">
      <c r="A501" s="167"/>
      <c r="B501" s="177"/>
      <c r="C501" s="199" t="s">
        <v>746</v>
      </c>
      <c r="D501" s="180"/>
      <c r="E501" s="184">
        <v>23.2</v>
      </c>
      <c r="F501" s="188"/>
      <c r="G501" s="188"/>
      <c r="H501" s="188"/>
      <c r="I501" s="188"/>
      <c r="J501" s="188"/>
      <c r="K501" s="188"/>
      <c r="L501" s="188"/>
      <c r="M501" s="188"/>
      <c r="N501" s="188"/>
      <c r="O501" s="188"/>
      <c r="P501" s="188"/>
      <c r="Q501" s="188"/>
      <c r="R501" s="189"/>
      <c r="S501" s="188"/>
      <c r="T501" s="166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 t="s">
        <v>140</v>
      </c>
      <c r="AF501" s="165"/>
      <c r="AG501" s="165"/>
      <c r="AH501" s="165"/>
      <c r="AI501" s="165"/>
      <c r="AJ501" s="165"/>
      <c r="AK501" s="165"/>
      <c r="AL501" s="165"/>
      <c r="AM501" s="165"/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  <c r="AZ501" s="165"/>
      <c r="BA501" s="165"/>
      <c r="BB501" s="165"/>
      <c r="BC501" s="165"/>
      <c r="BD501" s="165"/>
      <c r="BE501" s="165"/>
      <c r="BF501" s="165"/>
      <c r="BG501" s="165"/>
      <c r="BH501" s="165"/>
    </row>
    <row r="502" spans="1:60" outlineLevel="1" x14ac:dyDescent="0.2">
      <c r="A502" s="167"/>
      <c r="B502" s="177"/>
      <c r="C502" s="199" t="s">
        <v>747</v>
      </c>
      <c r="D502" s="180"/>
      <c r="E502" s="184">
        <v>33.6</v>
      </c>
      <c r="F502" s="188"/>
      <c r="G502" s="188"/>
      <c r="H502" s="188"/>
      <c r="I502" s="188"/>
      <c r="J502" s="188"/>
      <c r="K502" s="188"/>
      <c r="L502" s="188"/>
      <c r="M502" s="188"/>
      <c r="N502" s="188"/>
      <c r="O502" s="188"/>
      <c r="P502" s="188"/>
      <c r="Q502" s="188"/>
      <c r="R502" s="189"/>
      <c r="S502" s="188"/>
      <c r="T502" s="166"/>
      <c r="U502" s="165"/>
      <c r="V502" s="165"/>
      <c r="W502" s="165"/>
      <c r="X502" s="165"/>
      <c r="Y502" s="165"/>
      <c r="Z502" s="165"/>
      <c r="AA502" s="165"/>
      <c r="AB502" s="165"/>
      <c r="AC502" s="165"/>
      <c r="AD502" s="165"/>
      <c r="AE502" s="165" t="s">
        <v>140</v>
      </c>
      <c r="AF502" s="165"/>
      <c r="AG502" s="165"/>
      <c r="AH502" s="165"/>
      <c r="AI502" s="165"/>
      <c r="AJ502" s="165"/>
      <c r="AK502" s="165"/>
      <c r="AL502" s="165"/>
      <c r="AM502" s="165"/>
      <c r="AN502" s="165"/>
      <c r="AO502" s="165"/>
      <c r="AP502" s="165"/>
      <c r="AQ502" s="165"/>
      <c r="AR502" s="165"/>
      <c r="AS502" s="165"/>
      <c r="AT502" s="165"/>
      <c r="AU502" s="165"/>
      <c r="AV502" s="165"/>
      <c r="AW502" s="165"/>
      <c r="AX502" s="165"/>
      <c r="AY502" s="165"/>
      <c r="AZ502" s="165"/>
      <c r="BA502" s="165"/>
      <c r="BB502" s="165"/>
      <c r="BC502" s="165"/>
      <c r="BD502" s="165"/>
      <c r="BE502" s="165"/>
      <c r="BF502" s="165"/>
      <c r="BG502" s="165"/>
      <c r="BH502" s="165"/>
    </row>
    <row r="503" spans="1:60" outlineLevel="1" x14ac:dyDescent="0.2">
      <c r="A503" s="167">
        <v>160</v>
      </c>
      <c r="B503" s="177" t="s">
        <v>748</v>
      </c>
      <c r="C503" s="198" t="s">
        <v>749</v>
      </c>
      <c r="D503" s="179" t="s">
        <v>177</v>
      </c>
      <c r="E503" s="183">
        <v>116.23</v>
      </c>
      <c r="F503" s="188"/>
      <c r="G503" s="188">
        <f>ROUND(E503*F503,2)</f>
        <v>0</v>
      </c>
      <c r="H503" s="188">
        <v>119</v>
      </c>
      <c r="I503" s="188">
        <f>ROUND(E503*H503,2)</f>
        <v>13831.37</v>
      </c>
      <c r="J503" s="188">
        <v>137</v>
      </c>
      <c r="K503" s="188">
        <f>ROUND(E503*J503,2)</f>
        <v>15923.51</v>
      </c>
      <c r="L503" s="188">
        <v>21</v>
      </c>
      <c r="M503" s="188">
        <f>G503*(1+L503/100)</f>
        <v>0</v>
      </c>
      <c r="N503" s="188">
        <v>2.5000000000000001E-4</v>
      </c>
      <c r="O503" s="188">
        <f>ROUND(E503*N503,2)</f>
        <v>0.03</v>
      </c>
      <c r="P503" s="188">
        <v>0</v>
      </c>
      <c r="Q503" s="188">
        <f>ROUND(E503*P503,2)</f>
        <v>0</v>
      </c>
      <c r="R503" s="189" t="s">
        <v>725</v>
      </c>
      <c r="S503" s="188" t="s">
        <v>137</v>
      </c>
      <c r="T503" s="166" t="s">
        <v>997</v>
      </c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  <c r="AE503" s="165" t="s">
        <v>138</v>
      </c>
      <c r="AF503" s="165"/>
      <c r="AG503" s="165"/>
      <c r="AH503" s="165"/>
      <c r="AI503" s="165"/>
      <c r="AJ503" s="165"/>
      <c r="AK503" s="165"/>
      <c r="AL503" s="165"/>
      <c r="AM503" s="165"/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  <c r="AZ503" s="165"/>
      <c r="BA503" s="165"/>
      <c r="BB503" s="165"/>
      <c r="BC503" s="165"/>
      <c r="BD503" s="165"/>
      <c r="BE503" s="165"/>
      <c r="BF503" s="165"/>
      <c r="BG503" s="165"/>
      <c r="BH503" s="165"/>
    </row>
    <row r="504" spans="1:60" outlineLevel="1" x14ac:dyDescent="0.2">
      <c r="A504" s="167"/>
      <c r="B504" s="177"/>
      <c r="C504" s="199" t="s">
        <v>730</v>
      </c>
      <c r="D504" s="180"/>
      <c r="E504" s="184">
        <v>50.87</v>
      </c>
      <c r="F504" s="188"/>
      <c r="G504" s="188"/>
      <c r="H504" s="188"/>
      <c r="I504" s="188"/>
      <c r="J504" s="188"/>
      <c r="K504" s="188"/>
      <c r="L504" s="188"/>
      <c r="M504" s="188"/>
      <c r="N504" s="188"/>
      <c r="O504" s="188"/>
      <c r="P504" s="188"/>
      <c r="Q504" s="188"/>
      <c r="R504" s="189"/>
      <c r="S504" s="188"/>
      <c r="T504" s="166"/>
      <c r="U504" s="165"/>
      <c r="V504" s="165"/>
      <c r="W504" s="165"/>
      <c r="X504" s="165"/>
      <c r="Y504" s="165"/>
      <c r="Z504" s="165"/>
      <c r="AA504" s="165"/>
      <c r="AB504" s="165"/>
      <c r="AC504" s="165"/>
      <c r="AD504" s="165"/>
      <c r="AE504" s="165" t="s">
        <v>140</v>
      </c>
      <c r="AF504" s="165"/>
      <c r="AG504" s="165"/>
      <c r="AH504" s="165"/>
      <c r="AI504" s="165"/>
      <c r="AJ504" s="165"/>
      <c r="AK504" s="165"/>
      <c r="AL504" s="165"/>
      <c r="AM504" s="165"/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  <c r="AZ504" s="165"/>
      <c r="BA504" s="165"/>
      <c r="BB504" s="165"/>
      <c r="BC504" s="165"/>
      <c r="BD504" s="165"/>
      <c r="BE504" s="165"/>
      <c r="BF504" s="165"/>
      <c r="BG504" s="165"/>
      <c r="BH504" s="165"/>
    </row>
    <row r="505" spans="1:60" outlineLevel="1" x14ac:dyDescent="0.2">
      <c r="A505" s="167"/>
      <c r="B505" s="177"/>
      <c r="C505" s="199" t="s">
        <v>731</v>
      </c>
      <c r="D505" s="180"/>
      <c r="E505" s="184">
        <v>65.36</v>
      </c>
      <c r="F505" s="188"/>
      <c r="G505" s="188"/>
      <c r="H505" s="188"/>
      <c r="I505" s="188"/>
      <c r="J505" s="188"/>
      <c r="K505" s="188"/>
      <c r="L505" s="188"/>
      <c r="M505" s="188"/>
      <c r="N505" s="188"/>
      <c r="O505" s="188"/>
      <c r="P505" s="188"/>
      <c r="Q505" s="188"/>
      <c r="R505" s="189"/>
      <c r="S505" s="188"/>
      <c r="T505" s="166"/>
      <c r="U505" s="165"/>
      <c r="V505" s="165"/>
      <c r="W505" s="165"/>
      <c r="X505" s="165"/>
      <c r="Y505" s="165"/>
      <c r="Z505" s="165"/>
      <c r="AA505" s="165"/>
      <c r="AB505" s="165"/>
      <c r="AC505" s="165"/>
      <c r="AD505" s="165"/>
      <c r="AE505" s="165" t="s">
        <v>140</v>
      </c>
      <c r="AF505" s="165"/>
      <c r="AG505" s="165"/>
      <c r="AH505" s="165"/>
      <c r="AI505" s="165"/>
      <c r="AJ505" s="165"/>
      <c r="AK505" s="165"/>
      <c r="AL505" s="165"/>
      <c r="AM505" s="165"/>
      <c r="AN505" s="165"/>
      <c r="AO505" s="165"/>
      <c r="AP505" s="165"/>
      <c r="AQ505" s="165"/>
      <c r="AR505" s="165"/>
      <c r="AS505" s="165"/>
      <c r="AT505" s="165"/>
      <c r="AU505" s="165"/>
      <c r="AV505" s="165"/>
      <c r="AW505" s="165"/>
      <c r="AX505" s="165"/>
      <c r="AY505" s="165"/>
      <c r="AZ505" s="165"/>
      <c r="BA505" s="165"/>
      <c r="BB505" s="165"/>
      <c r="BC505" s="165"/>
      <c r="BD505" s="165"/>
      <c r="BE505" s="165"/>
      <c r="BF505" s="165"/>
      <c r="BG505" s="165"/>
      <c r="BH505" s="165"/>
    </row>
    <row r="506" spans="1:60" outlineLevel="1" x14ac:dyDescent="0.2">
      <c r="A506" s="167">
        <v>161</v>
      </c>
      <c r="B506" s="177" t="s">
        <v>750</v>
      </c>
      <c r="C506" s="198" t="s">
        <v>751</v>
      </c>
      <c r="D506" s="179" t="s">
        <v>177</v>
      </c>
      <c r="E506" s="183">
        <v>117.29</v>
      </c>
      <c r="F506" s="188"/>
      <c r="G506" s="188">
        <f>ROUND(E506*F506,2)</f>
        <v>0</v>
      </c>
      <c r="H506" s="188">
        <v>0</v>
      </c>
      <c r="I506" s="188">
        <f>ROUND(E506*H506,2)</f>
        <v>0</v>
      </c>
      <c r="J506" s="188">
        <v>3.7</v>
      </c>
      <c r="K506" s="188">
        <f>ROUND(E506*J506,2)</f>
        <v>433.97</v>
      </c>
      <c r="L506" s="188">
        <v>21</v>
      </c>
      <c r="M506" s="188">
        <f>G506*(1+L506/100)</f>
        <v>0</v>
      </c>
      <c r="N506" s="188">
        <v>0</v>
      </c>
      <c r="O506" s="188">
        <f>ROUND(E506*N506,2)</f>
        <v>0</v>
      </c>
      <c r="P506" s="188">
        <v>1E-3</v>
      </c>
      <c r="Q506" s="188">
        <f>ROUND(E506*P506,2)</f>
        <v>0.12</v>
      </c>
      <c r="R506" s="189" t="s">
        <v>725</v>
      </c>
      <c r="S506" s="188" t="s">
        <v>137</v>
      </c>
      <c r="T506" s="166" t="s">
        <v>997</v>
      </c>
      <c r="U506" s="165"/>
      <c r="V506" s="165"/>
      <c r="W506" s="165"/>
      <c r="X506" s="165"/>
      <c r="Y506" s="165"/>
      <c r="Z506" s="165"/>
      <c r="AA506" s="165"/>
      <c r="AB506" s="165"/>
      <c r="AC506" s="165"/>
      <c r="AD506" s="165"/>
      <c r="AE506" s="165" t="s">
        <v>138</v>
      </c>
      <c r="AF506" s="165"/>
      <c r="AG506" s="165"/>
      <c r="AH506" s="165"/>
      <c r="AI506" s="165"/>
      <c r="AJ506" s="165"/>
      <c r="AK506" s="165"/>
      <c r="AL506" s="165"/>
      <c r="AM506" s="165"/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  <c r="AZ506" s="165"/>
      <c r="BA506" s="165"/>
      <c r="BB506" s="165"/>
      <c r="BC506" s="165"/>
      <c r="BD506" s="165"/>
      <c r="BE506" s="165"/>
      <c r="BF506" s="165"/>
      <c r="BG506" s="165"/>
      <c r="BH506" s="165"/>
    </row>
    <row r="507" spans="1:60" outlineLevel="1" x14ac:dyDescent="0.2">
      <c r="A507" s="167"/>
      <c r="B507" s="177"/>
      <c r="C507" s="199" t="s">
        <v>726</v>
      </c>
      <c r="D507" s="180"/>
      <c r="E507" s="184">
        <v>51.43</v>
      </c>
      <c r="F507" s="188"/>
      <c r="G507" s="188"/>
      <c r="H507" s="188"/>
      <c r="I507" s="188"/>
      <c r="J507" s="188"/>
      <c r="K507" s="188"/>
      <c r="L507" s="188"/>
      <c r="M507" s="188"/>
      <c r="N507" s="188"/>
      <c r="O507" s="188"/>
      <c r="P507" s="188"/>
      <c r="Q507" s="188"/>
      <c r="R507" s="189"/>
      <c r="S507" s="188"/>
      <c r="T507" s="166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  <c r="AE507" s="165" t="s">
        <v>140</v>
      </c>
      <c r="AF507" s="165"/>
      <c r="AG507" s="165"/>
      <c r="AH507" s="165"/>
      <c r="AI507" s="165"/>
      <c r="AJ507" s="165"/>
      <c r="AK507" s="165"/>
      <c r="AL507" s="165"/>
      <c r="AM507" s="165"/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  <c r="AZ507" s="165"/>
      <c r="BA507" s="165"/>
      <c r="BB507" s="165"/>
      <c r="BC507" s="165"/>
      <c r="BD507" s="165"/>
      <c r="BE507" s="165"/>
      <c r="BF507" s="165"/>
      <c r="BG507" s="165"/>
      <c r="BH507" s="165"/>
    </row>
    <row r="508" spans="1:60" outlineLevel="1" x14ac:dyDescent="0.2">
      <c r="A508" s="167"/>
      <c r="B508" s="177"/>
      <c r="C508" s="199" t="s">
        <v>727</v>
      </c>
      <c r="D508" s="180"/>
      <c r="E508" s="184">
        <v>65.86</v>
      </c>
      <c r="F508" s="188"/>
      <c r="G508" s="188"/>
      <c r="H508" s="188"/>
      <c r="I508" s="188"/>
      <c r="J508" s="188"/>
      <c r="K508" s="188"/>
      <c r="L508" s="188"/>
      <c r="M508" s="188"/>
      <c r="N508" s="188"/>
      <c r="O508" s="188"/>
      <c r="P508" s="188"/>
      <c r="Q508" s="188"/>
      <c r="R508" s="189"/>
      <c r="S508" s="188"/>
      <c r="T508" s="166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  <c r="AE508" s="165" t="s">
        <v>140</v>
      </c>
      <c r="AF508" s="165"/>
      <c r="AG508" s="165"/>
      <c r="AH508" s="165"/>
      <c r="AI508" s="165"/>
      <c r="AJ508" s="165"/>
      <c r="AK508" s="165"/>
      <c r="AL508" s="165"/>
      <c r="AM508" s="165"/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  <c r="AZ508" s="165"/>
      <c r="BA508" s="165"/>
      <c r="BB508" s="165"/>
      <c r="BC508" s="165"/>
      <c r="BD508" s="165"/>
      <c r="BE508" s="165"/>
      <c r="BF508" s="165"/>
      <c r="BG508" s="165"/>
      <c r="BH508" s="165"/>
    </row>
    <row r="509" spans="1:60" outlineLevel="1" x14ac:dyDescent="0.2">
      <c r="A509" s="167">
        <v>162</v>
      </c>
      <c r="B509" s="177" t="s">
        <v>752</v>
      </c>
      <c r="C509" s="198" t="s">
        <v>753</v>
      </c>
      <c r="D509" s="179" t="s">
        <v>211</v>
      </c>
      <c r="E509" s="183">
        <v>62.2</v>
      </c>
      <c r="F509" s="188"/>
      <c r="G509" s="188">
        <f>ROUND(E509*F509,2)</f>
        <v>0</v>
      </c>
      <c r="H509" s="188">
        <v>15.16</v>
      </c>
      <c r="I509" s="188">
        <f>ROUND(E509*H509,2)</f>
        <v>942.95</v>
      </c>
      <c r="J509" s="188">
        <v>33.340000000000003</v>
      </c>
      <c r="K509" s="188">
        <f>ROUND(E509*J509,2)</f>
        <v>2073.75</v>
      </c>
      <c r="L509" s="188">
        <v>21</v>
      </c>
      <c r="M509" s="188">
        <f>G509*(1+L509/100)</f>
        <v>0</v>
      </c>
      <c r="N509" s="188">
        <v>4.0000000000000003E-5</v>
      </c>
      <c r="O509" s="188">
        <f>ROUND(E509*N509,2)</f>
        <v>0</v>
      </c>
      <c r="P509" s="188">
        <v>0</v>
      </c>
      <c r="Q509" s="188">
        <f>ROUND(E509*P509,2)</f>
        <v>0</v>
      </c>
      <c r="R509" s="189" t="s">
        <v>725</v>
      </c>
      <c r="S509" s="188" t="s">
        <v>137</v>
      </c>
      <c r="T509" s="166" t="s">
        <v>997</v>
      </c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  <c r="AE509" s="165" t="s">
        <v>138</v>
      </c>
      <c r="AF509" s="165"/>
      <c r="AG509" s="165"/>
      <c r="AH509" s="165"/>
      <c r="AI509" s="165"/>
      <c r="AJ509" s="165"/>
      <c r="AK509" s="165"/>
      <c r="AL509" s="165"/>
      <c r="AM509" s="165"/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  <c r="AZ509" s="165"/>
      <c r="BA509" s="165"/>
      <c r="BB509" s="165"/>
      <c r="BC509" s="165"/>
      <c r="BD509" s="165"/>
      <c r="BE509" s="165"/>
      <c r="BF509" s="165"/>
      <c r="BG509" s="165"/>
      <c r="BH509" s="165"/>
    </row>
    <row r="510" spans="1:60" outlineLevel="1" x14ac:dyDescent="0.2">
      <c r="A510" s="167"/>
      <c r="B510" s="177"/>
      <c r="C510" s="199" t="s">
        <v>754</v>
      </c>
      <c r="D510" s="180"/>
      <c r="E510" s="184">
        <v>8.4</v>
      </c>
      <c r="F510" s="188"/>
      <c r="G510" s="188"/>
      <c r="H510" s="188"/>
      <c r="I510" s="188"/>
      <c r="J510" s="188"/>
      <c r="K510" s="188"/>
      <c r="L510" s="188"/>
      <c r="M510" s="188"/>
      <c r="N510" s="188"/>
      <c r="O510" s="188"/>
      <c r="P510" s="188"/>
      <c r="Q510" s="188"/>
      <c r="R510" s="189"/>
      <c r="S510" s="188"/>
      <c r="T510" s="166"/>
      <c r="U510" s="165"/>
      <c r="V510" s="165"/>
      <c r="W510" s="165"/>
      <c r="X510" s="165"/>
      <c r="Y510" s="165"/>
      <c r="Z510" s="165"/>
      <c r="AA510" s="165"/>
      <c r="AB510" s="165"/>
      <c r="AC510" s="165"/>
      <c r="AD510" s="165"/>
      <c r="AE510" s="165" t="s">
        <v>140</v>
      </c>
      <c r="AF510" s="165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  <c r="AZ510" s="165"/>
      <c r="BA510" s="165"/>
      <c r="BB510" s="165"/>
      <c r="BC510" s="165"/>
      <c r="BD510" s="165"/>
      <c r="BE510" s="165"/>
      <c r="BF510" s="165"/>
      <c r="BG510" s="165"/>
      <c r="BH510" s="165"/>
    </row>
    <row r="511" spans="1:60" outlineLevel="1" x14ac:dyDescent="0.2">
      <c r="A511" s="167"/>
      <c r="B511" s="177"/>
      <c r="C511" s="199" t="s">
        <v>755</v>
      </c>
      <c r="D511" s="180"/>
      <c r="E511" s="184">
        <v>5.2</v>
      </c>
      <c r="F511" s="188"/>
      <c r="G511" s="188"/>
      <c r="H511" s="188"/>
      <c r="I511" s="188"/>
      <c r="J511" s="188"/>
      <c r="K511" s="188"/>
      <c r="L511" s="188"/>
      <c r="M511" s="188"/>
      <c r="N511" s="188"/>
      <c r="O511" s="188"/>
      <c r="P511" s="188"/>
      <c r="Q511" s="188"/>
      <c r="R511" s="189"/>
      <c r="S511" s="188"/>
      <c r="T511" s="166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 t="s">
        <v>140</v>
      </c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  <c r="AZ511" s="165"/>
      <c r="BA511" s="165"/>
      <c r="BB511" s="165"/>
      <c r="BC511" s="165"/>
      <c r="BD511" s="165"/>
      <c r="BE511" s="165"/>
      <c r="BF511" s="165"/>
      <c r="BG511" s="165"/>
      <c r="BH511" s="165"/>
    </row>
    <row r="512" spans="1:60" outlineLevel="1" x14ac:dyDescent="0.2">
      <c r="A512" s="167"/>
      <c r="B512" s="177"/>
      <c r="C512" s="199" t="s">
        <v>756</v>
      </c>
      <c r="D512" s="180"/>
      <c r="E512" s="184">
        <v>4</v>
      </c>
      <c r="F512" s="188"/>
      <c r="G512" s="188"/>
      <c r="H512" s="188"/>
      <c r="I512" s="188"/>
      <c r="J512" s="188"/>
      <c r="K512" s="188"/>
      <c r="L512" s="188"/>
      <c r="M512" s="188"/>
      <c r="N512" s="188"/>
      <c r="O512" s="188"/>
      <c r="P512" s="188"/>
      <c r="Q512" s="188"/>
      <c r="R512" s="189"/>
      <c r="S512" s="188"/>
      <c r="T512" s="166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 t="s">
        <v>140</v>
      </c>
      <c r="AF512" s="165"/>
      <c r="AG512" s="165"/>
      <c r="AH512" s="165"/>
      <c r="AI512" s="165"/>
      <c r="AJ512" s="165"/>
      <c r="AK512" s="165"/>
      <c r="AL512" s="165"/>
      <c r="AM512" s="165"/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</row>
    <row r="513" spans="1:60" outlineLevel="1" x14ac:dyDescent="0.2">
      <c r="A513" s="167"/>
      <c r="B513" s="177"/>
      <c r="C513" s="199" t="s">
        <v>757</v>
      </c>
      <c r="D513" s="180"/>
      <c r="E513" s="184">
        <v>8.1999999999999993</v>
      </c>
      <c r="F513" s="188"/>
      <c r="G513" s="188"/>
      <c r="H513" s="188"/>
      <c r="I513" s="188"/>
      <c r="J513" s="188"/>
      <c r="K513" s="188"/>
      <c r="L513" s="188"/>
      <c r="M513" s="188"/>
      <c r="N513" s="188"/>
      <c r="O513" s="188"/>
      <c r="P513" s="188"/>
      <c r="Q513" s="188"/>
      <c r="R513" s="189"/>
      <c r="S513" s="188"/>
      <c r="T513" s="166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 t="s">
        <v>140</v>
      </c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</row>
    <row r="514" spans="1:60" outlineLevel="1" x14ac:dyDescent="0.2">
      <c r="A514" s="167"/>
      <c r="B514" s="177"/>
      <c r="C514" s="199" t="s">
        <v>758</v>
      </c>
      <c r="D514" s="180"/>
      <c r="E514" s="184">
        <v>8.4</v>
      </c>
      <c r="F514" s="188"/>
      <c r="G514" s="188"/>
      <c r="H514" s="188"/>
      <c r="I514" s="188"/>
      <c r="J514" s="188"/>
      <c r="K514" s="188"/>
      <c r="L514" s="188"/>
      <c r="M514" s="188"/>
      <c r="N514" s="188"/>
      <c r="O514" s="188"/>
      <c r="P514" s="188"/>
      <c r="Q514" s="188"/>
      <c r="R514" s="189"/>
      <c r="S514" s="188"/>
      <c r="T514" s="166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 t="s">
        <v>140</v>
      </c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</row>
    <row r="515" spans="1:60" outlineLevel="1" x14ac:dyDescent="0.2">
      <c r="A515" s="167"/>
      <c r="B515" s="177"/>
      <c r="C515" s="199" t="s">
        <v>759</v>
      </c>
      <c r="D515" s="180"/>
      <c r="E515" s="184">
        <v>18</v>
      </c>
      <c r="F515" s="188"/>
      <c r="G515" s="188"/>
      <c r="H515" s="188"/>
      <c r="I515" s="188"/>
      <c r="J515" s="188"/>
      <c r="K515" s="188"/>
      <c r="L515" s="188"/>
      <c r="M515" s="188"/>
      <c r="N515" s="188"/>
      <c r="O515" s="188"/>
      <c r="P515" s="188"/>
      <c r="Q515" s="188"/>
      <c r="R515" s="189"/>
      <c r="S515" s="188"/>
      <c r="T515" s="166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 t="s">
        <v>140</v>
      </c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</row>
    <row r="516" spans="1:60" outlineLevel="1" x14ac:dyDescent="0.2">
      <c r="A516" s="167"/>
      <c r="B516" s="177"/>
      <c r="C516" s="199" t="s">
        <v>760</v>
      </c>
      <c r="D516" s="180"/>
      <c r="E516" s="184">
        <v>10</v>
      </c>
      <c r="F516" s="188"/>
      <c r="G516" s="188"/>
      <c r="H516" s="188"/>
      <c r="I516" s="188"/>
      <c r="J516" s="188"/>
      <c r="K516" s="188"/>
      <c r="L516" s="188"/>
      <c r="M516" s="188"/>
      <c r="N516" s="188"/>
      <c r="O516" s="188"/>
      <c r="P516" s="188"/>
      <c r="Q516" s="188"/>
      <c r="R516" s="189"/>
      <c r="S516" s="188"/>
      <c r="T516" s="166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 t="s">
        <v>140</v>
      </c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</row>
    <row r="517" spans="1:60" ht="22.5" outlineLevel="1" x14ac:dyDescent="0.2">
      <c r="A517" s="167">
        <v>163</v>
      </c>
      <c r="B517" s="177" t="s">
        <v>761</v>
      </c>
      <c r="C517" s="198" t="s">
        <v>762</v>
      </c>
      <c r="D517" s="179" t="s">
        <v>211</v>
      </c>
      <c r="E517" s="183">
        <v>141.12</v>
      </c>
      <c r="F517" s="188"/>
      <c r="G517" s="188">
        <f>ROUND(E517*F517,2)</f>
        <v>0</v>
      </c>
      <c r="H517" s="188">
        <v>15</v>
      </c>
      <c r="I517" s="188">
        <f>ROUND(E517*H517,2)</f>
        <v>2116.8000000000002</v>
      </c>
      <c r="J517" s="188">
        <v>0</v>
      </c>
      <c r="K517" s="188">
        <f>ROUND(E517*J517,2)</f>
        <v>0</v>
      </c>
      <c r="L517" s="188">
        <v>21</v>
      </c>
      <c r="M517" s="188">
        <f>G517*(1+L517/100)</f>
        <v>0</v>
      </c>
      <c r="N517" s="188">
        <v>5.0000000000000002E-5</v>
      </c>
      <c r="O517" s="188">
        <f>ROUND(E517*N517,2)</f>
        <v>0.01</v>
      </c>
      <c r="P517" s="188">
        <v>0</v>
      </c>
      <c r="Q517" s="188">
        <f>ROUND(E517*P517,2)</f>
        <v>0</v>
      </c>
      <c r="R517" s="189" t="s">
        <v>197</v>
      </c>
      <c r="S517" s="188" t="s">
        <v>137</v>
      </c>
      <c r="T517" s="166" t="s">
        <v>998</v>
      </c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  <c r="AE517" s="165" t="s">
        <v>198</v>
      </c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  <c r="AZ517" s="165"/>
      <c r="BA517" s="165"/>
      <c r="BB517" s="165"/>
      <c r="BC517" s="165"/>
      <c r="BD517" s="165"/>
      <c r="BE517" s="165"/>
      <c r="BF517" s="165"/>
      <c r="BG517" s="165"/>
      <c r="BH517" s="165"/>
    </row>
    <row r="518" spans="1:60" outlineLevel="1" x14ac:dyDescent="0.2">
      <c r="A518" s="167"/>
      <c r="B518" s="177"/>
      <c r="C518" s="199" t="s">
        <v>763</v>
      </c>
      <c r="D518" s="180"/>
      <c r="E518" s="184">
        <v>141.12</v>
      </c>
      <c r="F518" s="188"/>
      <c r="G518" s="188"/>
      <c r="H518" s="188"/>
      <c r="I518" s="188"/>
      <c r="J518" s="188"/>
      <c r="K518" s="188"/>
      <c r="L518" s="188"/>
      <c r="M518" s="188"/>
      <c r="N518" s="188"/>
      <c r="O518" s="188"/>
      <c r="P518" s="188"/>
      <c r="Q518" s="188"/>
      <c r="R518" s="189"/>
      <c r="S518" s="188"/>
      <c r="T518" s="166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 t="s">
        <v>140</v>
      </c>
      <c r="AF518" s="165"/>
      <c r="AG518" s="165"/>
      <c r="AH518" s="165"/>
      <c r="AI518" s="165"/>
      <c r="AJ518" s="165"/>
      <c r="AK518" s="165"/>
      <c r="AL518" s="165"/>
      <c r="AM518" s="165"/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  <c r="AZ518" s="165"/>
      <c r="BA518" s="165"/>
      <c r="BB518" s="165"/>
      <c r="BC518" s="165"/>
      <c r="BD518" s="165"/>
      <c r="BE518" s="165"/>
      <c r="BF518" s="165"/>
      <c r="BG518" s="165"/>
      <c r="BH518" s="165"/>
    </row>
    <row r="519" spans="1:60" outlineLevel="1" x14ac:dyDescent="0.2">
      <c r="A519" s="167">
        <v>164</v>
      </c>
      <c r="B519" s="177" t="s">
        <v>764</v>
      </c>
      <c r="C519" s="198" t="s">
        <v>765</v>
      </c>
      <c r="D519" s="179" t="s">
        <v>177</v>
      </c>
      <c r="E519" s="183">
        <v>135.15</v>
      </c>
      <c r="F519" s="188"/>
      <c r="G519" s="188">
        <f>ROUND(E519*F519,2)</f>
        <v>0</v>
      </c>
      <c r="H519" s="188">
        <v>260</v>
      </c>
      <c r="I519" s="188">
        <f>ROUND(E519*H519,2)</f>
        <v>35139</v>
      </c>
      <c r="J519" s="188">
        <v>0</v>
      </c>
      <c r="K519" s="188">
        <f>ROUND(E519*J519,2)</f>
        <v>0</v>
      </c>
      <c r="L519" s="188">
        <v>21</v>
      </c>
      <c r="M519" s="188">
        <f>G519*(1+L519/100)</f>
        <v>0</v>
      </c>
      <c r="N519" s="188">
        <v>2.4499999999999999E-3</v>
      </c>
      <c r="O519" s="188">
        <f>ROUND(E519*N519,2)</f>
        <v>0.33</v>
      </c>
      <c r="P519" s="188">
        <v>0</v>
      </c>
      <c r="Q519" s="188">
        <f>ROUND(E519*P519,2)</f>
        <v>0</v>
      </c>
      <c r="R519" s="189" t="s">
        <v>197</v>
      </c>
      <c r="S519" s="188" t="s">
        <v>137</v>
      </c>
      <c r="T519" s="166" t="s">
        <v>998</v>
      </c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 t="s">
        <v>198</v>
      </c>
      <c r="AF519" s="165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  <c r="AZ519" s="165"/>
      <c r="BA519" s="165"/>
      <c r="BB519" s="165"/>
      <c r="BC519" s="165"/>
      <c r="BD519" s="165"/>
      <c r="BE519" s="165"/>
      <c r="BF519" s="165"/>
      <c r="BG519" s="165"/>
      <c r="BH519" s="165"/>
    </row>
    <row r="520" spans="1:60" outlineLevel="1" x14ac:dyDescent="0.2">
      <c r="A520" s="167"/>
      <c r="B520" s="177"/>
      <c r="C520" s="199" t="s">
        <v>766</v>
      </c>
      <c r="D520" s="180"/>
      <c r="E520" s="184">
        <v>14.1</v>
      </c>
      <c r="F520" s="188"/>
      <c r="G520" s="188"/>
      <c r="H520" s="188"/>
      <c r="I520" s="188"/>
      <c r="J520" s="188"/>
      <c r="K520" s="188"/>
      <c r="L520" s="188"/>
      <c r="M520" s="188"/>
      <c r="N520" s="188"/>
      <c r="O520" s="188"/>
      <c r="P520" s="188"/>
      <c r="Q520" s="188"/>
      <c r="R520" s="189"/>
      <c r="S520" s="188"/>
      <c r="T520" s="166"/>
      <c r="U520" s="165"/>
      <c r="V520" s="165"/>
      <c r="W520" s="165"/>
      <c r="X520" s="165"/>
      <c r="Y520" s="165"/>
      <c r="Z520" s="165"/>
      <c r="AA520" s="165"/>
      <c r="AB520" s="165"/>
      <c r="AC520" s="165"/>
      <c r="AD520" s="165"/>
      <c r="AE520" s="165" t="s">
        <v>140</v>
      </c>
      <c r="AF520" s="165"/>
      <c r="AG520" s="165"/>
      <c r="AH520" s="165"/>
      <c r="AI520" s="165"/>
      <c r="AJ520" s="165"/>
      <c r="AK520" s="165"/>
      <c r="AL520" s="165"/>
      <c r="AM520" s="165"/>
      <c r="AN520" s="165"/>
      <c r="AO520" s="165"/>
      <c r="AP520" s="165"/>
      <c r="AQ520" s="165"/>
      <c r="AR520" s="165"/>
      <c r="AS520" s="165"/>
      <c r="AT520" s="165"/>
      <c r="AU520" s="165"/>
      <c r="AV520" s="165"/>
      <c r="AW520" s="165"/>
      <c r="AX520" s="165"/>
      <c r="AY520" s="165"/>
      <c r="AZ520" s="165"/>
      <c r="BA520" s="165"/>
      <c r="BB520" s="165"/>
      <c r="BC520" s="165"/>
      <c r="BD520" s="165"/>
      <c r="BE520" s="165"/>
      <c r="BF520" s="165"/>
      <c r="BG520" s="165"/>
      <c r="BH520" s="165"/>
    </row>
    <row r="521" spans="1:60" outlineLevel="1" x14ac:dyDescent="0.2">
      <c r="A521" s="167"/>
      <c r="B521" s="177"/>
      <c r="C521" s="199" t="s">
        <v>767</v>
      </c>
      <c r="D521" s="180"/>
      <c r="E521" s="184">
        <v>15.3</v>
      </c>
      <c r="F521" s="188"/>
      <c r="G521" s="188"/>
      <c r="H521" s="188"/>
      <c r="I521" s="188"/>
      <c r="J521" s="188"/>
      <c r="K521" s="188"/>
      <c r="L521" s="188"/>
      <c r="M521" s="188"/>
      <c r="N521" s="188"/>
      <c r="O521" s="188"/>
      <c r="P521" s="188"/>
      <c r="Q521" s="188"/>
      <c r="R521" s="189"/>
      <c r="S521" s="188"/>
      <c r="T521" s="166"/>
      <c r="U521" s="165"/>
      <c r="V521" s="165"/>
      <c r="W521" s="165"/>
      <c r="X521" s="165"/>
      <c r="Y521" s="165"/>
      <c r="Z521" s="165"/>
      <c r="AA521" s="165"/>
      <c r="AB521" s="165"/>
      <c r="AC521" s="165"/>
      <c r="AD521" s="165"/>
      <c r="AE521" s="165" t="s">
        <v>140</v>
      </c>
      <c r="AF521" s="165"/>
      <c r="AG521" s="165"/>
      <c r="AH521" s="165"/>
      <c r="AI521" s="165"/>
      <c r="AJ521" s="165"/>
      <c r="AK521" s="165"/>
      <c r="AL521" s="165"/>
      <c r="AM521" s="165"/>
      <c r="AN521" s="165"/>
      <c r="AO521" s="165"/>
      <c r="AP521" s="165"/>
      <c r="AQ521" s="165"/>
      <c r="AR521" s="165"/>
      <c r="AS521" s="165"/>
      <c r="AT521" s="165"/>
      <c r="AU521" s="165"/>
      <c r="AV521" s="165"/>
      <c r="AW521" s="165"/>
      <c r="AX521" s="165"/>
      <c r="AY521" s="165"/>
      <c r="AZ521" s="165"/>
      <c r="BA521" s="165"/>
      <c r="BB521" s="165"/>
      <c r="BC521" s="165"/>
      <c r="BD521" s="165"/>
      <c r="BE521" s="165"/>
      <c r="BF521" s="165"/>
      <c r="BG521" s="165"/>
      <c r="BH521" s="165"/>
    </row>
    <row r="522" spans="1:60" outlineLevel="1" x14ac:dyDescent="0.2">
      <c r="A522" s="167"/>
      <c r="B522" s="177"/>
      <c r="C522" s="199" t="s">
        <v>768</v>
      </c>
      <c r="D522" s="180"/>
      <c r="E522" s="184">
        <v>12</v>
      </c>
      <c r="F522" s="188"/>
      <c r="G522" s="188"/>
      <c r="H522" s="188"/>
      <c r="I522" s="188"/>
      <c r="J522" s="188"/>
      <c r="K522" s="188"/>
      <c r="L522" s="188"/>
      <c r="M522" s="188"/>
      <c r="N522" s="188"/>
      <c r="O522" s="188"/>
      <c r="P522" s="188"/>
      <c r="Q522" s="188"/>
      <c r="R522" s="189"/>
      <c r="S522" s="188"/>
      <c r="T522" s="166"/>
      <c r="U522" s="165"/>
      <c r="V522" s="165"/>
      <c r="W522" s="165"/>
      <c r="X522" s="165"/>
      <c r="Y522" s="165"/>
      <c r="Z522" s="165"/>
      <c r="AA522" s="165"/>
      <c r="AB522" s="165"/>
      <c r="AC522" s="165"/>
      <c r="AD522" s="165"/>
      <c r="AE522" s="165" t="s">
        <v>140</v>
      </c>
      <c r="AF522" s="165"/>
      <c r="AG522" s="165"/>
      <c r="AH522" s="165"/>
      <c r="AI522" s="165"/>
      <c r="AJ522" s="165"/>
      <c r="AK522" s="165"/>
      <c r="AL522" s="165"/>
      <c r="AM522" s="165"/>
      <c r="AN522" s="165"/>
      <c r="AO522" s="165"/>
      <c r="AP522" s="165"/>
      <c r="AQ522" s="165"/>
      <c r="AR522" s="165"/>
      <c r="AS522" s="165"/>
      <c r="AT522" s="165"/>
      <c r="AU522" s="165"/>
      <c r="AV522" s="165"/>
      <c r="AW522" s="165"/>
      <c r="AX522" s="165"/>
      <c r="AY522" s="165"/>
      <c r="AZ522" s="165"/>
      <c r="BA522" s="165"/>
      <c r="BB522" s="165"/>
      <c r="BC522" s="165"/>
      <c r="BD522" s="165"/>
      <c r="BE522" s="165"/>
      <c r="BF522" s="165"/>
      <c r="BG522" s="165"/>
      <c r="BH522" s="165"/>
    </row>
    <row r="523" spans="1:60" outlineLevel="1" x14ac:dyDescent="0.2">
      <c r="A523" s="167"/>
      <c r="B523" s="177"/>
      <c r="C523" s="199" t="s">
        <v>769</v>
      </c>
      <c r="D523" s="180"/>
      <c r="E523" s="184">
        <v>12.3</v>
      </c>
      <c r="F523" s="188"/>
      <c r="G523" s="188"/>
      <c r="H523" s="188"/>
      <c r="I523" s="188"/>
      <c r="J523" s="188"/>
      <c r="K523" s="188"/>
      <c r="L523" s="188"/>
      <c r="M523" s="188"/>
      <c r="N523" s="188"/>
      <c r="O523" s="188"/>
      <c r="P523" s="188"/>
      <c r="Q523" s="188"/>
      <c r="R523" s="189"/>
      <c r="S523" s="188"/>
      <c r="T523" s="166"/>
      <c r="U523" s="165"/>
      <c r="V523" s="165"/>
      <c r="W523" s="165"/>
      <c r="X523" s="165"/>
      <c r="Y523" s="165"/>
      <c r="Z523" s="165"/>
      <c r="AA523" s="165"/>
      <c r="AB523" s="165"/>
      <c r="AC523" s="165"/>
      <c r="AD523" s="165"/>
      <c r="AE523" s="165" t="s">
        <v>140</v>
      </c>
      <c r="AF523" s="165"/>
      <c r="AG523" s="165"/>
      <c r="AH523" s="165"/>
      <c r="AI523" s="165"/>
      <c r="AJ523" s="165"/>
      <c r="AK523" s="165"/>
      <c r="AL523" s="165"/>
      <c r="AM523" s="165"/>
      <c r="AN523" s="165"/>
      <c r="AO523" s="165"/>
      <c r="AP523" s="165"/>
      <c r="AQ523" s="165"/>
      <c r="AR523" s="165"/>
      <c r="AS523" s="165"/>
      <c r="AT523" s="165"/>
      <c r="AU523" s="165"/>
      <c r="AV523" s="165"/>
      <c r="AW523" s="165"/>
      <c r="AX523" s="165"/>
      <c r="AY523" s="165"/>
      <c r="AZ523" s="165"/>
      <c r="BA523" s="165"/>
      <c r="BB523" s="165"/>
      <c r="BC523" s="165"/>
      <c r="BD523" s="165"/>
      <c r="BE523" s="165"/>
      <c r="BF523" s="165"/>
      <c r="BG523" s="165"/>
      <c r="BH523" s="165"/>
    </row>
    <row r="524" spans="1:60" outlineLevel="1" x14ac:dyDescent="0.2">
      <c r="A524" s="167"/>
      <c r="B524" s="177"/>
      <c r="C524" s="199" t="s">
        <v>770</v>
      </c>
      <c r="D524" s="180"/>
      <c r="E524" s="184">
        <v>7.65</v>
      </c>
      <c r="F524" s="188"/>
      <c r="G524" s="188"/>
      <c r="H524" s="188"/>
      <c r="I524" s="188"/>
      <c r="J524" s="188"/>
      <c r="K524" s="188"/>
      <c r="L524" s="188"/>
      <c r="M524" s="188"/>
      <c r="N524" s="188"/>
      <c r="O524" s="188"/>
      <c r="P524" s="188"/>
      <c r="Q524" s="188"/>
      <c r="R524" s="189"/>
      <c r="S524" s="188"/>
      <c r="T524" s="166"/>
      <c r="U524" s="165"/>
      <c r="V524" s="165"/>
      <c r="W524" s="165"/>
      <c r="X524" s="165"/>
      <c r="Y524" s="165"/>
      <c r="Z524" s="165"/>
      <c r="AA524" s="165"/>
      <c r="AB524" s="165"/>
      <c r="AC524" s="165"/>
      <c r="AD524" s="165"/>
      <c r="AE524" s="165" t="s">
        <v>140</v>
      </c>
      <c r="AF524" s="165"/>
      <c r="AG524" s="165"/>
      <c r="AH524" s="165"/>
      <c r="AI524" s="165"/>
      <c r="AJ524" s="165"/>
      <c r="AK524" s="165"/>
      <c r="AL524" s="165"/>
      <c r="AM524" s="165"/>
      <c r="AN524" s="165"/>
      <c r="AO524" s="165"/>
      <c r="AP524" s="165"/>
      <c r="AQ524" s="165"/>
      <c r="AR524" s="165"/>
      <c r="AS524" s="165"/>
      <c r="AT524" s="165"/>
      <c r="AU524" s="165"/>
      <c r="AV524" s="165"/>
      <c r="AW524" s="165"/>
      <c r="AX524" s="165"/>
      <c r="AY524" s="165"/>
      <c r="AZ524" s="165"/>
      <c r="BA524" s="165"/>
      <c r="BB524" s="165"/>
      <c r="BC524" s="165"/>
      <c r="BD524" s="165"/>
      <c r="BE524" s="165"/>
      <c r="BF524" s="165"/>
      <c r="BG524" s="165"/>
      <c r="BH524" s="165"/>
    </row>
    <row r="525" spans="1:60" outlineLevel="1" x14ac:dyDescent="0.2">
      <c r="A525" s="167"/>
      <c r="B525" s="177"/>
      <c r="C525" s="199" t="s">
        <v>771</v>
      </c>
      <c r="D525" s="180"/>
      <c r="E525" s="184">
        <v>18.899999999999999</v>
      </c>
      <c r="F525" s="188"/>
      <c r="G525" s="188"/>
      <c r="H525" s="188"/>
      <c r="I525" s="188"/>
      <c r="J525" s="188"/>
      <c r="K525" s="188"/>
      <c r="L525" s="188"/>
      <c r="M525" s="188"/>
      <c r="N525" s="188"/>
      <c r="O525" s="188"/>
      <c r="P525" s="188"/>
      <c r="Q525" s="188"/>
      <c r="R525" s="189"/>
      <c r="S525" s="188"/>
      <c r="T525" s="166"/>
      <c r="U525" s="165"/>
      <c r="V525" s="165"/>
      <c r="W525" s="165"/>
      <c r="X525" s="165"/>
      <c r="Y525" s="165"/>
      <c r="Z525" s="165"/>
      <c r="AA525" s="165"/>
      <c r="AB525" s="165"/>
      <c r="AC525" s="165"/>
      <c r="AD525" s="165"/>
      <c r="AE525" s="165" t="s">
        <v>140</v>
      </c>
      <c r="AF525" s="165"/>
      <c r="AG525" s="165"/>
      <c r="AH525" s="165"/>
      <c r="AI525" s="165"/>
      <c r="AJ525" s="165"/>
      <c r="AK525" s="165"/>
      <c r="AL525" s="165"/>
      <c r="AM525" s="165"/>
      <c r="AN525" s="165"/>
      <c r="AO525" s="165"/>
      <c r="AP525" s="165"/>
      <c r="AQ525" s="165"/>
      <c r="AR525" s="165"/>
      <c r="AS525" s="165"/>
      <c r="AT525" s="165"/>
      <c r="AU525" s="165"/>
      <c r="AV525" s="165"/>
      <c r="AW525" s="165"/>
      <c r="AX525" s="165"/>
      <c r="AY525" s="165"/>
      <c r="AZ525" s="165"/>
      <c r="BA525" s="165"/>
      <c r="BB525" s="165"/>
      <c r="BC525" s="165"/>
      <c r="BD525" s="165"/>
      <c r="BE525" s="165"/>
      <c r="BF525" s="165"/>
      <c r="BG525" s="165"/>
      <c r="BH525" s="165"/>
    </row>
    <row r="526" spans="1:60" outlineLevel="1" x14ac:dyDescent="0.2">
      <c r="A526" s="167"/>
      <c r="B526" s="177"/>
      <c r="C526" s="199" t="s">
        <v>772</v>
      </c>
      <c r="D526" s="180"/>
      <c r="E526" s="184">
        <v>32.4</v>
      </c>
      <c r="F526" s="188"/>
      <c r="G526" s="188"/>
      <c r="H526" s="188"/>
      <c r="I526" s="188"/>
      <c r="J526" s="188"/>
      <c r="K526" s="188"/>
      <c r="L526" s="188"/>
      <c r="M526" s="188"/>
      <c r="N526" s="188"/>
      <c r="O526" s="188"/>
      <c r="P526" s="188"/>
      <c r="Q526" s="188"/>
      <c r="R526" s="189"/>
      <c r="S526" s="188"/>
      <c r="T526" s="166"/>
      <c r="U526" s="165"/>
      <c r="V526" s="165"/>
      <c r="W526" s="165"/>
      <c r="X526" s="165"/>
      <c r="Y526" s="165"/>
      <c r="Z526" s="165"/>
      <c r="AA526" s="165"/>
      <c r="AB526" s="165"/>
      <c r="AC526" s="165"/>
      <c r="AD526" s="165"/>
      <c r="AE526" s="165" t="s">
        <v>140</v>
      </c>
      <c r="AF526" s="165"/>
      <c r="AG526" s="165"/>
      <c r="AH526" s="165"/>
      <c r="AI526" s="165"/>
      <c r="AJ526" s="165"/>
      <c r="AK526" s="165"/>
      <c r="AL526" s="165"/>
      <c r="AM526" s="165"/>
      <c r="AN526" s="165"/>
      <c r="AO526" s="165"/>
      <c r="AP526" s="165"/>
      <c r="AQ526" s="165"/>
      <c r="AR526" s="165"/>
      <c r="AS526" s="165"/>
      <c r="AT526" s="165"/>
      <c r="AU526" s="165"/>
      <c r="AV526" s="165"/>
      <c r="AW526" s="165"/>
      <c r="AX526" s="165"/>
      <c r="AY526" s="165"/>
      <c r="AZ526" s="165"/>
      <c r="BA526" s="165"/>
      <c r="BB526" s="165"/>
      <c r="BC526" s="165"/>
      <c r="BD526" s="165"/>
      <c r="BE526" s="165"/>
      <c r="BF526" s="165"/>
      <c r="BG526" s="165"/>
      <c r="BH526" s="165"/>
    </row>
    <row r="527" spans="1:60" outlineLevel="1" x14ac:dyDescent="0.2">
      <c r="A527" s="167"/>
      <c r="B527" s="177"/>
      <c r="C527" s="199" t="s">
        <v>773</v>
      </c>
      <c r="D527" s="180"/>
      <c r="E527" s="184">
        <v>22.5</v>
      </c>
      <c r="F527" s="188"/>
      <c r="G527" s="188"/>
      <c r="H527" s="188"/>
      <c r="I527" s="188"/>
      <c r="J527" s="188"/>
      <c r="K527" s="188"/>
      <c r="L527" s="188"/>
      <c r="M527" s="188"/>
      <c r="N527" s="188"/>
      <c r="O527" s="188"/>
      <c r="P527" s="188"/>
      <c r="Q527" s="188"/>
      <c r="R527" s="189"/>
      <c r="S527" s="188"/>
      <c r="T527" s="166"/>
      <c r="U527" s="165"/>
      <c r="V527" s="165"/>
      <c r="W527" s="165"/>
      <c r="X527" s="165"/>
      <c r="Y527" s="165"/>
      <c r="Z527" s="165"/>
      <c r="AA527" s="165"/>
      <c r="AB527" s="165"/>
      <c r="AC527" s="165"/>
      <c r="AD527" s="165"/>
      <c r="AE527" s="165" t="s">
        <v>140</v>
      </c>
      <c r="AF527" s="165"/>
      <c r="AG527" s="165"/>
      <c r="AH527" s="165"/>
      <c r="AI527" s="165"/>
      <c r="AJ527" s="165"/>
      <c r="AK527" s="165"/>
      <c r="AL527" s="165"/>
      <c r="AM527" s="165"/>
      <c r="AN527" s="165"/>
      <c r="AO527" s="165"/>
      <c r="AP527" s="165"/>
      <c r="AQ527" s="165"/>
      <c r="AR527" s="165"/>
      <c r="AS527" s="165"/>
      <c r="AT527" s="165"/>
      <c r="AU527" s="165"/>
      <c r="AV527" s="165"/>
      <c r="AW527" s="165"/>
      <c r="AX527" s="165"/>
      <c r="AY527" s="165"/>
      <c r="AZ527" s="165"/>
      <c r="BA527" s="165"/>
      <c r="BB527" s="165"/>
      <c r="BC527" s="165"/>
      <c r="BD527" s="165"/>
      <c r="BE527" s="165"/>
      <c r="BF527" s="165"/>
      <c r="BG527" s="165"/>
      <c r="BH527" s="165"/>
    </row>
    <row r="528" spans="1:60" outlineLevel="1" x14ac:dyDescent="0.2">
      <c r="A528" s="167">
        <v>165</v>
      </c>
      <c r="B528" s="177" t="s">
        <v>774</v>
      </c>
      <c r="C528" s="198" t="s">
        <v>775</v>
      </c>
      <c r="D528" s="179" t="s">
        <v>153</v>
      </c>
      <c r="E528" s="183">
        <v>0.37375000000000003</v>
      </c>
      <c r="F528" s="188"/>
      <c r="G528" s="188">
        <f>ROUND(E528*F528,2)</f>
        <v>0</v>
      </c>
      <c r="H528" s="188">
        <v>0</v>
      </c>
      <c r="I528" s="188">
        <f>ROUND(E528*H528,2)</f>
        <v>0</v>
      </c>
      <c r="J528" s="188">
        <v>511</v>
      </c>
      <c r="K528" s="188">
        <f>ROUND(E528*J528,2)</f>
        <v>190.99</v>
      </c>
      <c r="L528" s="188">
        <v>21</v>
      </c>
      <c r="M528" s="188">
        <f>G528*(1+L528/100)</f>
        <v>0</v>
      </c>
      <c r="N528" s="188">
        <v>0</v>
      </c>
      <c r="O528" s="188">
        <f>ROUND(E528*N528,2)</f>
        <v>0</v>
      </c>
      <c r="P528" s="188">
        <v>0</v>
      </c>
      <c r="Q528" s="188">
        <f>ROUND(E528*P528,2)</f>
        <v>0</v>
      </c>
      <c r="R528" s="189" t="s">
        <v>725</v>
      </c>
      <c r="S528" s="188" t="s">
        <v>137</v>
      </c>
      <c r="T528" s="166" t="s">
        <v>997</v>
      </c>
      <c r="U528" s="165"/>
      <c r="V528" s="165"/>
      <c r="W528" s="165"/>
      <c r="X528" s="165"/>
      <c r="Y528" s="165"/>
      <c r="Z528" s="165"/>
      <c r="AA528" s="165"/>
      <c r="AB528" s="165"/>
      <c r="AC528" s="165"/>
      <c r="AD528" s="165"/>
      <c r="AE528" s="165" t="s">
        <v>562</v>
      </c>
      <c r="AF528" s="165"/>
      <c r="AG528" s="165"/>
      <c r="AH528" s="165"/>
      <c r="AI528" s="165"/>
      <c r="AJ528" s="165"/>
      <c r="AK528" s="165"/>
      <c r="AL528" s="165"/>
      <c r="AM528" s="165"/>
      <c r="AN528" s="165"/>
      <c r="AO528" s="165"/>
      <c r="AP528" s="165"/>
      <c r="AQ528" s="165"/>
      <c r="AR528" s="165"/>
      <c r="AS528" s="165"/>
      <c r="AT528" s="165"/>
      <c r="AU528" s="165"/>
      <c r="AV528" s="165"/>
      <c r="AW528" s="165"/>
      <c r="AX528" s="165"/>
      <c r="AY528" s="165"/>
      <c r="AZ528" s="165"/>
      <c r="BA528" s="165"/>
      <c r="BB528" s="165"/>
      <c r="BC528" s="165"/>
      <c r="BD528" s="165"/>
      <c r="BE528" s="165"/>
      <c r="BF528" s="165"/>
      <c r="BG528" s="165"/>
      <c r="BH528" s="165"/>
    </row>
    <row r="529" spans="1:60" x14ac:dyDescent="0.2">
      <c r="A529" s="173" t="s">
        <v>131</v>
      </c>
      <c r="B529" s="178" t="s">
        <v>97</v>
      </c>
      <c r="C529" s="200" t="s">
        <v>98</v>
      </c>
      <c r="D529" s="181"/>
      <c r="E529" s="185"/>
      <c r="F529" s="190"/>
      <c r="G529" s="190">
        <f>SUM(G530:G549)</f>
        <v>0</v>
      </c>
      <c r="H529" s="190"/>
      <c r="I529" s="190">
        <f>SUM(I530:I549)</f>
        <v>21000</v>
      </c>
      <c r="J529" s="190"/>
      <c r="K529" s="190">
        <f>SUM(K530:K549)</f>
        <v>25712.55</v>
      </c>
      <c r="L529" s="190"/>
      <c r="M529" s="190">
        <f>SUM(M530:M549)</f>
        <v>0</v>
      </c>
      <c r="N529" s="190"/>
      <c r="O529" s="190">
        <f>SUM(O530:O549)</f>
        <v>0.95</v>
      </c>
      <c r="P529" s="190"/>
      <c r="Q529" s="190">
        <f>SUM(Q530:Q549)</f>
        <v>0</v>
      </c>
      <c r="R529" s="191"/>
      <c r="S529" s="190"/>
      <c r="AE529" t="s">
        <v>132</v>
      </c>
    </row>
    <row r="530" spans="1:60" outlineLevel="1" x14ac:dyDescent="0.2">
      <c r="A530" s="167">
        <v>166</v>
      </c>
      <c r="B530" s="177" t="s">
        <v>776</v>
      </c>
      <c r="C530" s="198" t="s">
        <v>777</v>
      </c>
      <c r="D530" s="179" t="s">
        <v>177</v>
      </c>
      <c r="E530" s="183">
        <v>38.08</v>
      </c>
      <c r="F530" s="188"/>
      <c r="G530" s="188">
        <f>ROUND(E530*F530,2)</f>
        <v>0</v>
      </c>
      <c r="H530" s="188">
        <v>0</v>
      </c>
      <c r="I530" s="188">
        <f>ROUND(E530*H530,2)</f>
        <v>0</v>
      </c>
      <c r="J530" s="188">
        <v>618</v>
      </c>
      <c r="K530" s="188">
        <f>ROUND(E530*J530,2)</f>
        <v>23533.439999999999</v>
      </c>
      <c r="L530" s="188">
        <v>21</v>
      </c>
      <c r="M530" s="188">
        <f>G530*(1+L530/100)</f>
        <v>0</v>
      </c>
      <c r="N530" s="188">
        <v>5.0299999999999997E-3</v>
      </c>
      <c r="O530" s="188">
        <f>ROUND(E530*N530,2)</f>
        <v>0.19</v>
      </c>
      <c r="P530" s="188">
        <v>0</v>
      </c>
      <c r="Q530" s="188">
        <f>ROUND(E530*P530,2)</f>
        <v>0</v>
      </c>
      <c r="R530" s="189" t="s">
        <v>671</v>
      </c>
      <c r="S530" s="188" t="s">
        <v>137</v>
      </c>
      <c r="T530" s="166" t="s">
        <v>997</v>
      </c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  <c r="AE530" s="165" t="s">
        <v>138</v>
      </c>
      <c r="AF530" s="165"/>
      <c r="AG530" s="165"/>
      <c r="AH530" s="165"/>
      <c r="AI530" s="165"/>
      <c r="AJ530" s="165"/>
      <c r="AK530" s="165"/>
      <c r="AL530" s="165"/>
      <c r="AM530" s="165"/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  <c r="AZ530" s="165"/>
      <c r="BA530" s="165"/>
      <c r="BB530" s="165"/>
      <c r="BC530" s="165"/>
      <c r="BD530" s="165"/>
      <c r="BE530" s="165"/>
      <c r="BF530" s="165"/>
      <c r="BG530" s="165"/>
      <c r="BH530" s="165"/>
    </row>
    <row r="531" spans="1:60" outlineLevel="1" x14ac:dyDescent="0.2">
      <c r="A531" s="167"/>
      <c r="B531" s="177"/>
      <c r="C531" s="199" t="s">
        <v>223</v>
      </c>
      <c r="D531" s="180"/>
      <c r="E531" s="184"/>
      <c r="F531" s="188"/>
      <c r="G531" s="188"/>
      <c r="H531" s="188"/>
      <c r="I531" s="188"/>
      <c r="J531" s="188"/>
      <c r="K531" s="188"/>
      <c r="L531" s="188"/>
      <c r="M531" s="188"/>
      <c r="N531" s="188"/>
      <c r="O531" s="188"/>
      <c r="P531" s="188"/>
      <c r="Q531" s="188"/>
      <c r="R531" s="189"/>
      <c r="S531" s="188"/>
      <c r="T531" s="166"/>
      <c r="U531" s="165"/>
      <c r="V531" s="165"/>
      <c r="W531" s="165"/>
      <c r="X531" s="165"/>
      <c r="Y531" s="165"/>
      <c r="Z531" s="165"/>
      <c r="AA531" s="165"/>
      <c r="AB531" s="165"/>
      <c r="AC531" s="165"/>
      <c r="AD531" s="165"/>
      <c r="AE531" s="165" t="s">
        <v>140</v>
      </c>
      <c r="AF531" s="165"/>
      <c r="AG531" s="165"/>
      <c r="AH531" s="165"/>
      <c r="AI531" s="165"/>
      <c r="AJ531" s="165"/>
      <c r="AK531" s="165"/>
      <c r="AL531" s="165"/>
      <c r="AM531" s="165"/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  <c r="AZ531" s="165"/>
      <c r="BA531" s="165"/>
      <c r="BB531" s="165"/>
      <c r="BC531" s="165"/>
      <c r="BD531" s="165"/>
      <c r="BE531" s="165"/>
      <c r="BF531" s="165"/>
      <c r="BG531" s="165"/>
      <c r="BH531" s="165"/>
    </row>
    <row r="532" spans="1:60" outlineLevel="1" x14ac:dyDescent="0.2">
      <c r="A532" s="167"/>
      <c r="B532" s="177"/>
      <c r="C532" s="199" t="s">
        <v>778</v>
      </c>
      <c r="D532" s="180"/>
      <c r="E532" s="184">
        <v>3.75</v>
      </c>
      <c r="F532" s="188"/>
      <c r="G532" s="188"/>
      <c r="H532" s="188"/>
      <c r="I532" s="188"/>
      <c r="J532" s="188"/>
      <c r="K532" s="188"/>
      <c r="L532" s="188"/>
      <c r="M532" s="188"/>
      <c r="N532" s="188"/>
      <c r="O532" s="188"/>
      <c r="P532" s="188"/>
      <c r="Q532" s="188"/>
      <c r="R532" s="189"/>
      <c r="S532" s="188"/>
      <c r="T532" s="166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  <c r="AE532" s="165" t="s">
        <v>140</v>
      </c>
      <c r="AF532" s="165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  <c r="AZ532" s="165"/>
      <c r="BA532" s="165"/>
      <c r="BB532" s="165"/>
      <c r="BC532" s="165"/>
      <c r="BD532" s="165"/>
      <c r="BE532" s="165"/>
      <c r="BF532" s="165"/>
      <c r="BG532" s="165"/>
      <c r="BH532" s="165"/>
    </row>
    <row r="533" spans="1:60" outlineLevel="1" x14ac:dyDescent="0.2">
      <c r="A533" s="167"/>
      <c r="B533" s="177"/>
      <c r="C533" s="199" t="s">
        <v>779</v>
      </c>
      <c r="D533" s="180"/>
      <c r="E533" s="184">
        <v>6</v>
      </c>
      <c r="F533" s="188"/>
      <c r="G533" s="188"/>
      <c r="H533" s="188"/>
      <c r="I533" s="188"/>
      <c r="J533" s="188"/>
      <c r="K533" s="188"/>
      <c r="L533" s="188"/>
      <c r="M533" s="188"/>
      <c r="N533" s="188"/>
      <c r="O533" s="188"/>
      <c r="P533" s="188"/>
      <c r="Q533" s="188"/>
      <c r="R533" s="189"/>
      <c r="S533" s="188"/>
      <c r="T533" s="166"/>
      <c r="U533" s="165"/>
      <c r="V533" s="165"/>
      <c r="W533" s="165"/>
      <c r="X533" s="165"/>
      <c r="Y533" s="165"/>
      <c r="Z533" s="165"/>
      <c r="AA533" s="165"/>
      <c r="AB533" s="165"/>
      <c r="AC533" s="165"/>
      <c r="AD533" s="165"/>
      <c r="AE533" s="165" t="s">
        <v>140</v>
      </c>
      <c r="AF533" s="165"/>
      <c r="AG533" s="165"/>
      <c r="AH533" s="165"/>
      <c r="AI533" s="165"/>
      <c r="AJ533" s="165"/>
      <c r="AK533" s="165"/>
      <c r="AL533" s="165"/>
      <c r="AM533" s="165"/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  <c r="AZ533" s="165"/>
      <c r="BA533" s="165"/>
      <c r="BB533" s="165"/>
      <c r="BC533" s="165"/>
      <c r="BD533" s="165"/>
      <c r="BE533" s="165"/>
      <c r="BF533" s="165"/>
      <c r="BG533" s="165"/>
      <c r="BH533" s="165"/>
    </row>
    <row r="534" spans="1:60" outlineLevel="1" x14ac:dyDescent="0.2">
      <c r="A534" s="167"/>
      <c r="B534" s="177"/>
      <c r="C534" s="199" t="s">
        <v>780</v>
      </c>
      <c r="D534" s="180"/>
      <c r="E534" s="184">
        <v>1.08</v>
      </c>
      <c r="F534" s="188"/>
      <c r="G534" s="188"/>
      <c r="H534" s="188"/>
      <c r="I534" s="188"/>
      <c r="J534" s="188"/>
      <c r="K534" s="188"/>
      <c r="L534" s="188"/>
      <c r="M534" s="188"/>
      <c r="N534" s="188"/>
      <c r="O534" s="188"/>
      <c r="P534" s="188"/>
      <c r="Q534" s="188"/>
      <c r="R534" s="189"/>
      <c r="S534" s="188"/>
      <c r="T534" s="166"/>
      <c r="U534" s="165"/>
      <c r="V534" s="165"/>
      <c r="W534" s="165"/>
      <c r="X534" s="165"/>
      <c r="Y534" s="165"/>
      <c r="Z534" s="165"/>
      <c r="AA534" s="165"/>
      <c r="AB534" s="165"/>
      <c r="AC534" s="165"/>
      <c r="AD534" s="165"/>
      <c r="AE534" s="165" t="s">
        <v>140</v>
      </c>
      <c r="AF534" s="165"/>
      <c r="AG534" s="165"/>
      <c r="AH534" s="165"/>
      <c r="AI534" s="165"/>
      <c r="AJ534" s="165"/>
      <c r="AK534" s="165"/>
      <c r="AL534" s="165"/>
      <c r="AM534" s="165"/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  <c r="AZ534" s="165"/>
      <c r="BA534" s="165"/>
      <c r="BB534" s="165"/>
      <c r="BC534" s="165"/>
      <c r="BD534" s="165"/>
      <c r="BE534" s="165"/>
      <c r="BF534" s="165"/>
      <c r="BG534" s="165"/>
      <c r="BH534" s="165"/>
    </row>
    <row r="535" spans="1:60" outlineLevel="1" x14ac:dyDescent="0.2">
      <c r="A535" s="167"/>
      <c r="B535" s="177"/>
      <c r="C535" s="199" t="s">
        <v>234</v>
      </c>
      <c r="D535" s="180"/>
      <c r="E535" s="184"/>
      <c r="F535" s="188"/>
      <c r="G535" s="188"/>
      <c r="H535" s="188"/>
      <c r="I535" s="188"/>
      <c r="J535" s="188"/>
      <c r="K535" s="188"/>
      <c r="L535" s="188"/>
      <c r="M535" s="188"/>
      <c r="N535" s="188"/>
      <c r="O535" s="188"/>
      <c r="P535" s="188"/>
      <c r="Q535" s="188"/>
      <c r="R535" s="189"/>
      <c r="S535" s="188"/>
      <c r="T535" s="166"/>
      <c r="U535" s="165"/>
      <c r="V535" s="165"/>
      <c r="W535" s="165"/>
      <c r="X535" s="165"/>
      <c r="Y535" s="165"/>
      <c r="Z535" s="165"/>
      <c r="AA535" s="165"/>
      <c r="AB535" s="165"/>
      <c r="AC535" s="165"/>
      <c r="AD535" s="165"/>
      <c r="AE535" s="165" t="s">
        <v>140</v>
      </c>
      <c r="AF535" s="165"/>
      <c r="AG535" s="165"/>
      <c r="AH535" s="165"/>
      <c r="AI535" s="165"/>
      <c r="AJ535" s="165"/>
      <c r="AK535" s="165"/>
      <c r="AL535" s="165"/>
      <c r="AM535" s="165"/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  <c r="AZ535" s="165"/>
      <c r="BA535" s="165"/>
      <c r="BB535" s="165"/>
      <c r="BC535" s="165"/>
      <c r="BD535" s="165"/>
      <c r="BE535" s="165"/>
      <c r="BF535" s="165"/>
      <c r="BG535" s="165"/>
      <c r="BH535" s="165"/>
    </row>
    <row r="536" spans="1:60" outlineLevel="1" x14ac:dyDescent="0.2">
      <c r="A536" s="167"/>
      <c r="B536" s="177"/>
      <c r="C536" s="199" t="s">
        <v>781</v>
      </c>
      <c r="D536" s="180"/>
      <c r="E536" s="184">
        <v>8.25</v>
      </c>
      <c r="F536" s="188"/>
      <c r="G536" s="188"/>
      <c r="H536" s="188"/>
      <c r="I536" s="188"/>
      <c r="J536" s="188"/>
      <c r="K536" s="188"/>
      <c r="L536" s="188"/>
      <c r="M536" s="188"/>
      <c r="N536" s="188"/>
      <c r="O536" s="188"/>
      <c r="P536" s="188"/>
      <c r="Q536" s="188"/>
      <c r="R536" s="189"/>
      <c r="S536" s="188"/>
      <c r="T536" s="166"/>
      <c r="U536" s="165"/>
      <c r="V536" s="165"/>
      <c r="W536" s="165"/>
      <c r="X536" s="165"/>
      <c r="Y536" s="165"/>
      <c r="Z536" s="165"/>
      <c r="AA536" s="165"/>
      <c r="AB536" s="165"/>
      <c r="AC536" s="165"/>
      <c r="AD536" s="165"/>
      <c r="AE536" s="165" t="s">
        <v>140</v>
      </c>
      <c r="AF536" s="165"/>
      <c r="AG536" s="165"/>
      <c r="AH536" s="165"/>
      <c r="AI536" s="165"/>
      <c r="AJ536" s="165"/>
      <c r="AK536" s="165"/>
      <c r="AL536" s="165"/>
      <c r="AM536" s="165"/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  <c r="AZ536" s="165"/>
      <c r="BA536" s="165"/>
      <c r="BB536" s="165"/>
      <c r="BC536" s="165"/>
      <c r="BD536" s="165"/>
      <c r="BE536" s="165"/>
      <c r="BF536" s="165"/>
      <c r="BG536" s="165"/>
      <c r="BH536" s="165"/>
    </row>
    <row r="537" spans="1:60" outlineLevel="1" x14ac:dyDescent="0.2">
      <c r="A537" s="167"/>
      <c r="B537" s="177"/>
      <c r="C537" s="199" t="s">
        <v>782</v>
      </c>
      <c r="D537" s="180"/>
      <c r="E537" s="184">
        <v>6.4</v>
      </c>
      <c r="F537" s="188"/>
      <c r="G537" s="188"/>
      <c r="H537" s="188"/>
      <c r="I537" s="188"/>
      <c r="J537" s="188"/>
      <c r="K537" s="188"/>
      <c r="L537" s="188"/>
      <c r="M537" s="188"/>
      <c r="N537" s="188"/>
      <c r="O537" s="188"/>
      <c r="P537" s="188"/>
      <c r="Q537" s="188"/>
      <c r="R537" s="189"/>
      <c r="S537" s="188"/>
      <c r="T537" s="166"/>
      <c r="U537" s="165"/>
      <c r="V537" s="165"/>
      <c r="W537" s="165"/>
      <c r="X537" s="165"/>
      <c r="Y537" s="165"/>
      <c r="Z537" s="165"/>
      <c r="AA537" s="165"/>
      <c r="AB537" s="165"/>
      <c r="AC537" s="165"/>
      <c r="AD537" s="165"/>
      <c r="AE537" s="165" t="s">
        <v>140</v>
      </c>
      <c r="AF537" s="165"/>
      <c r="AG537" s="165"/>
      <c r="AH537" s="165"/>
      <c r="AI537" s="165"/>
      <c r="AJ537" s="165"/>
      <c r="AK537" s="165"/>
      <c r="AL537" s="165"/>
      <c r="AM537" s="165"/>
      <c r="AN537" s="165"/>
      <c r="AO537" s="165"/>
      <c r="AP537" s="165"/>
      <c r="AQ537" s="165"/>
      <c r="AR537" s="165"/>
      <c r="AS537" s="165"/>
      <c r="AT537" s="165"/>
      <c r="AU537" s="165"/>
      <c r="AV537" s="165"/>
      <c r="AW537" s="165"/>
      <c r="AX537" s="165"/>
      <c r="AY537" s="165"/>
      <c r="AZ537" s="165"/>
      <c r="BA537" s="165"/>
      <c r="BB537" s="165"/>
      <c r="BC537" s="165"/>
      <c r="BD537" s="165"/>
      <c r="BE537" s="165"/>
      <c r="BF537" s="165"/>
      <c r="BG537" s="165"/>
      <c r="BH537" s="165"/>
    </row>
    <row r="538" spans="1:60" ht="22.5" outlineLevel="1" x14ac:dyDescent="0.2">
      <c r="A538" s="167"/>
      <c r="B538" s="177"/>
      <c r="C538" s="199" t="s">
        <v>783</v>
      </c>
      <c r="D538" s="180"/>
      <c r="E538" s="184">
        <v>12.6</v>
      </c>
      <c r="F538" s="188"/>
      <c r="G538" s="188"/>
      <c r="H538" s="188"/>
      <c r="I538" s="188"/>
      <c r="J538" s="188"/>
      <c r="K538" s="188"/>
      <c r="L538" s="188"/>
      <c r="M538" s="188"/>
      <c r="N538" s="188"/>
      <c r="O538" s="188"/>
      <c r="P538" s="188"/>
      <c r="Q538" s="188"/>
      <c r="R538" s="189"/>
      <c r="S538" s="188"/>
      <c r="T538" s="166"/>
      <c r="U538" s="165"/>
      <c r="V538" s="165"/>
      <c r="W538" s="165"/>
      <c r="X538" s="165"/>
      <c r="Y538" s="165"/>
      <c r="Z538" s="165"/>
      <c r="AA538" s="165"/>
      <c r="AB538" s="165"/>
      <c r="AC538" s="165"/>
      <c r="AD538" s="165"/>
      <c r="AE538" s="165" t="s">
        <v>140</v>
      </c>
      <c r="AF538" s="165"/>
      <c r="AG538" s="165"/>
      <c r="AH538" s="165"/>
      <c r="AI538" s="165"/>
      <c r="AJ538" s="165"/>
      <c r="AK538" s="165"/>
      <c r="AL538" s="165"/>
      <c r="AM538" s="165"/>
      <c r="AN538" s="165"/>
      <c r="AO538" s="165"/>
      <c r="AP538" s="165"/>
      <c r="AQ538" s="165"/>
      <c r="AR538" s="165"/>
      <c r="AS538" s="165"/>
      <c r="AT538" s="165"/>
      <c r="AU538" s="165"/>
      <c r="AV538" s="165"/>
      <c r="AW538" s="165"/>
      <c r="AX538" s="165"/>
      <c r="AY538" s="165"/>
      <c r="AZ538" s="165"/>
      <c r="BA538" s="165"/>
      <c r="BB538" s="165"/>
      <c r="BC538" s="165"/>
      <c r="BD538" s="165"/>
      <c r="BE538" s="165"/>
      <c r="BF538" s="165"/>
      <c r="BG538" s="165"/>
      <c r="BH538" s="165"/>
    </row>
    <row r="539" spans="1:60" outlineLevel="1" x14ac:dyDescent="0.2">
      <c r="A539" s="167">
        <v>167</v>
      </c>
      <c r="B539" s="177" t="s">
        <v>784</v>
      </c>
      <c r="C539" s="198" t="s">
        <v>785</v>
      </c>
      <c r="D539" s="179" t="s">
        <v>177</v>
      </c>
      <c r="E539" s="183">
        <v>25.48</v>
      </c>
      <c r="F539" s="188"/>
      <c r="G539" s="188">
        <f>ROUND(E539*F539,2)</f>
        <v>0</v>
      </c>
      <c r="H539" s="188">
        <v>0</v>
      </c>
      <c r="I539" s="188">
        <f>ROUND(E539*H539,2)</f>
        <v>0</v>
      </c>
      <c r="J539" s="188">
        <v>63.8</v>
      </c>
      <c r="K539" s="188">
        <f>ROUND(E539*J539,2)</f>
        <v>1625.62</v>
      </c>
      <c r="L539" s="188">
        <v>21</v>
      </c>
      <c r="M539" s="188">
        <f>G539*(1+L539/100)</f>
        <v>0</v>
      </c>
      <c r="N539" s="188">
        <v>0</v>
      </c>
      <c r="O539" s="188">
        <f>ROUND(E539*N539,2)</f>
        <v>0</v>
      </c>
      <c r="P539" s="188">
        <v>0</v>
      </c>
      <c r="Q539" s="188">
        <f>ROUND(E539*P539,2)</f>
        <v>0</v>
      </c>
      <c r="R539" s="189" t="s">
        <v>671</v>
      </c>
      <c r="S539" s="188" t="s">
        <v>137</v>
      </c>
      <c r="T539" s="166" t="s">
        <v>997</v>
      </c>
      <c r="U539" s="165"/>
      <c r="V539" s="165"/>
      <c r="W539" s="165"/>
      <c r="X539" s="165"/>
      <c r="Y539" s="165"/>
      <c r="Z539" s="165"/>
      <c r="AA539" s="165"/>
      <c r="AB539" s="165"/>
      <c r="AC539" s="165"/>
      <c r="AD539" s="165"/>
      <c r="AE539" s="165" t="s">
        <v>138</v>
      </c>
      <c r="AF539" s="165"/>
      <c r="AG539" s="165"/>
      <c r="AH539" s="165"/>
      <c r="AI539" s="165"/>
      <c r="AJ539" s="165"/>
      <c r="AK539" s="165"/>
      <c r="AL539" s="165"/>
      <c r="AM539" s="165"/>
      <c r="AN539" s="165"/>
      <c r="AO539" s="165"/>
      <c r="AP539" s="165"/>
      <c r="AQ539" s="165"/>
      <c r="AR539" s="165"/>
      <c r="AS539" s="165"/>
      <c r="AT539" s="165"/>
      <c r="AU539" s="165"/>
      <c r="AV539" s="165"/>
      <c r="AW539" s="165"/>
      <c r="AX539" s="165"/>
      <c r="AY539" s="165"/>
      <c r="AZ539" s="165"/>
      <c r="BA539" s="165"/>
      <c r="BB539" s="165"/>
      <c r="BC539" s="165"/>
      <c r="BD539" s="165"/>
      <c r="BE539" s="165"/>
      <c r="BF539" s="165"/>
      <c r="BG539" s="165"/>
      <c r="BH539" s="165"/>
    </row>
    <row r="540" spans="1:60" outlineLevel="1" x14ac:dyDescent="0.2">
      <c r="A540" s="167"/>
      <c r="B540" s="177"/>
      <c r="C540" s="199" t="s">
        <v>223</v>
      </c>
      <c r="D540" s="180"/>
      <c r="E540" s="184"/>
      <c r="F540" s="188"/>
      <c r="G540" s="188"/>
      <c r="H540" s="188"/>
      <c r="I540" s="188"/>
      <c r="J540" s="188"/>
      <c r="K540" s="188"/>
      <c r="L540" s="188"/>
      <c r="M540" s="188"/>
      <c r="N540" s="188"/>
      <c r="O540" s="188"/>
      <c r="P540" s="188"/>
      <c r="Q540" s="188"/>
      <c r="R540" s="189"/>
      <c r="S540" s="188"/>
      <c r="T540" s="166"/>
      <c r="U540" s="165"/>
      <c r="V540" s="165"/>
      <c r="W540" s="165"/>
      <c r="X540" s="165"/>
      <c r="Y540" s="165"/>
      <c r="Z540" s="165"/>
      <c r="AA540" s="165"/>
      <c r="AB540" s="165"/>
      <c r="AC540" s="165"/>
      <c r="AD540" s="165"/>
      <c r="AE540" s="165" t="s">
        <v>140</v>
      </c>
      <c r="AF540" s="165"/>
      <c r="AG540" s="165"/>
      <c r="AH540" s="165"/>
      <c r="AI540" s="165"/>
      <c r="AJ540" s="165"/>
      <c r="AK540" s="165"/>
      <c r="AL540" s="165"/>
      <c r="AM540" s="165"/>
      <c r="AN540" s="165"/>
      <c r="AO540" s="165"/>
      <c r="AP540" s="165"/>
      <c r="AQ540" s="165"/>
      <c r="AR540" s="165"/>
      <c r="AS540" s="165"/>
      <c r="AT540" s="165"/>
      <c r="AU540" s="165"/>
      <c r="AV540" s="165"/>
      <c r="AW540" s="165"/>
      <c r="AX540" s="165"/>
      <c r="AY540" s="165"/>
      <c r="AZ540" s="165"/>
      <c r="BA540" s="165"/>
      <c r="BB540" s="165"/>
      <c r="BC540" s="165"/>
      <c r="BD540" s="165"/>
      <c r="BE540" s="165"/>
      <c r="BF540" s="165"/>
      <c r="BG540" s="165"/>
      <c r="BH540" s="165"/>
    </row>
    <row r="541" spans="1:60" outlineLevel="1" x14ac:dyDescent="0.2">
      <c r="A541" s="167"/>
      <c r="B541" s="177"/>
      <c r="C541" s="199" t="s">
        <v>778</v>
      </c>
      <c r="D541" s="180"/>
      <c r="E541" s="184">
        <v>3.75</v>
      </c>
      <c r="F541" s="188"/>
      <c r="G541" s="188"/>
      <c r="H541" s="188"/>
      <c r="I541" s="188"/>
      <c r="J541" s="188"/>
      <c r="K541" s="188"/>
      <c r="L541" s="188"/>
      <c r="M541" s="188"/>
      <c r="N541" s="188"/>
      <c r="O541" s="188"/>
      <c r="P541" s="188"/>
      <c r="Q541" s="188"/>
      <c r="R541" s="189"/>
      <c r="S541" s="188"/>
      <c r="T541" s="166"/>
      <c r="U541" s="165"/>
      <c r="V541" s="165"/>
      <c r="W541" s="165"/>
      <c r="X541" s="165"/>
      <c r="Y541" s="165"/>
      <c r="Z541" s="165"/>
      <c r="AA541" s="165"/>
      <c r="AB541" s="165"/>
      <c r="AC541" s="165"/>
      <c r="AD541" s="165"/>
      <c r="AE541" s="165" t="s">
        <v>140</v>
      </c>
      <c r="AF541" s="165"/>
      <c r="AG541" s="165"/>
      <c r="AH541" s="165"/>
      <c r="AI541" s="165"/>
      <c r="AJ541" s="165"/>
      <c r="AK541" s="165"/>
      <c r="AL541" s="165"/>
      <c r="AM541" s="165"/>
      <c r="AN541" s="165"/>
      <c r="AO541" s="165"/>
      <c r="AP541" s="165"/>
      <c r="AQ541" s="165"/>
      <c r="AR541" s="165"/>
      <c r="AS541" s="165"/>
      <c r="AT541" s="165"/>
      <c r="AU541" s="165"/>
      <c r="AV541" s="165"/>
      <c r="AW541" s="165"/>
      <c r="AX541" s="165"/>
      <c r="AY541" s="165"/>
      <c r="AZ541" s="165"/>
      <c r="BA541" s="165"/>
      <c r="BB541" s="165"/>
      <c r="BC541" s="165"/>
      <c r="BD541" s="165"/>
      <c r="BE541" s="165"/>
      <c r="BF541" s="165"/>
      <c r="BG541" s="165"/>
      <c r="BH541" s="165"/>
    </row>
    <row r="542" spans="1:60" outlineLevel="1" x14ac:dyDescent="0.2">
      <c r="A542" s="167"/>
      <c r="B542" s="177"/>
      <c r="C542" s="199" t="s">
        <v>779</v>
      </c>
      <c r="D542" s="180"/>
      <c r="E542" s="184">
        <v>6</v>
      </c>
      <c r="F542" s="188"/>
      <c r="G542" s="188"/>
      <c r="H542" s="188"/>
      <c r="I542" s="188"/>
      <c r="J542" s="188"/>
      <c r="K542" s="188"/>
      <c r="L542" s="188"/>
      <c r="M542" s="188"/>
      <c r="N542" s="188"/>
      <c r="O542" s="188"/>
      <c r="P542" s="188"/>
      <c r="Q542" s="188"/>
      <c r="R542" s="189"/>
      <c r="S542" s="188"/>
      <c r="T542" s="166"/>
      <c r="U542" s="165"/>
      <c r="V542" s="165"/>
      <c r="W542" s="165"/>
      <c r="X542" s="165"/>
      <c r="Y542" s="165"/>
      <c r="Z542" s="165"/>
      <c r="AA542" s="165"/>
      <c r="AB542" s="165"/>
      <c r="AC542" s="165"/>
      <c r="AD542" s="165"/>
      <c r="AE542" s="165" t="s">
        <v>140</v>
      </c>
      <c r="AF542" s="165"/>
      <c r="AG542" s="165"/>
      <c r="AH542" s="165"/>
      <c r="AI542" s="165"/>
      <c r="AJ542" s="165"/>
      <c r="AK542" s="165"/>
      <c r="AL542" s="165"/>
      <c r="AM542" s="165"/>
      <c r="AN542" s="165"/>
      <c r="AO542" s="165"/>
      <c r="AP542" s="165"/>
      <c r="AQ542" s="165"/>
      <c r="AR542" s="165"/>
      <c r="AS542" s="165"/>
      <c r="AT542" s="165"/>
      <c r="AU542" s="165"/>
      <c r="AV542" s="165"/>
      <c r="AW542" s="165"/>
      <c r="AX542" s="165"/>
      <c r="AY542" s="165"/>
      <c r="AZ542" s="165"/>
      <c r="BA542" s="165"/>
      <c r="BB542" s="165"/>
      <c r="BC542" s="165"/>
      <c r="BD542" s="165"/>
      <c r="BE542" s="165"/>
      <c r="BF542" s="165"/>
      <c r="BG542" s="165"/>
      <c r="BH542" s="165"/>
    </row>
    <row r="543" spans="1:60" outlineLevel="1" x14ac:dyDescent="0.2">
      <c r="A543" s="167"/>
      <c r="B543" s="177"/>
      <c r="C543" s="199" t="s">
        <v>780</v>
      </c>
      <c r="D543" s="180"/>
      <c r="E543" s="184">
        <v>1.08</v>
      </c>
      <c r="F543" s="188"/>
      <c r="G543" s="188"/>
      <c r="H543" s="188"/>
      <c r="I543" s="188"/>
      <c r="J543" s="188"/>
      <c r="K543" s="188"/>
      <c r="L543" s="188"/>
      <c r="M543" s="188"/>
      <c r="N543" s="188"/>
      <c r="O543" s="188"/>
      <c r="P543" s="188"/>
      <c r="Q543" s="188"/>
      <c r="R543" s="189"/>
      <c r="S543" s="188"/>
      <c r="T543" s="166"/>
      <c r="U543" s="165"/>
      <c r="V543" s="165"/>
      <c r="W543" s="165"/>
      <c r="X543" s="165"/>
      <c r="Y543" s="165"/>
      <c r="Z543" s="165"/>
      <c r="AA543" s="165"/>
      <c r="AB543" s="165"/>
      <c r="AC543" s="165"/>
      <c r="AD543" s="165"/>
      <c r="AE543" s="165" t="s">
        <v>140</v>
      </c>
      <c r="AF543" s="165"/>
      <c r="AG543" s="165"/>
      <c r="AH543" s="165"/>
      <c r="AI543" s="165"/>
      <c r="AJ543" s="165"/>
      <c r="AK543" s="165"/>
      <c r="AL543" s="165"/>
      <c r="AM543" s="165"/>
      <c r="AN543" s="165"/>
      <c r="AO543" s="165"/>
      <c r="AP543" s="165"/>
      <c r="AQ543" s="165"/>
      <c r="AR543" s="165"/>
      <c r="AS543" s="165"/>
      <c r="AT543" s="165"/>
      <c r="AU543" s="165"/>
      <c r="AV543" s="165"/>
      <c r="AW543" s="165"/>
      <c r="AX543" s="165"/>
      <c r="AY543" s="165"/>
      <c r="AZ543" s="165"/>
      <c r="BA543" s="165"/>
      <c r="BB543" s="165"/>
      <c r="BC543" s="165"/>
      <c r="BD543" s="165"/>
      <c r="BE543" s="165"/>
      <c r="BF543" s="165"/>
      <c r="BG543" s="165"/>
      <c r="BH543" s="165"/>
    </row>
    <row r="544" spans="1:60" outlineLevel="1" x14ac:dyDescent="0.2">
      <c r="A544" s="167"/>
      <c r="B544" s="177"/>
      <c r="C544" s="199" t="s">
        <v>234</v>
      </c>
      <c r="D544" s="180"/>
      <c r="E544" s="184"/>
      <c r="F544" s="188"/>
      <c r="G544" s="188"/>
      <c r="H544" s="188"/>
      <c r="I544" s="188"/>
      <c r="J544" s="188"/>
      <c r="K544" s="188"/>
      <c r="L544" s="188"/>
      <c r="M544" s="188"/>
      <c r="N544" s="188"/>
      <c r="O544" s="188"/>
      <c r="P544" s="188"/>
      <c r="Q544" s="188"/>
      <c r="R544" s="189"/>
      <c r="S544" s="188"/>
      <c r="T544" s="166"/>
      <c r="U544" s="165"/>
      <c r="V544" s="165"/>
      <c r="W544" s="165"/>
      <c r="X544" s="165"/>
      <c r="Y544" s="165"/>
      <c r="Z544" s="165"/>
      <c r="AA544" s="165"/>
      <c r="AB544" s="165"/>
      <c r="AC544" s="165"/>
      <c r="AD544" s="165"/>
      <c r="AE544" s="165" t="s">
        <v>140</v>
      </c>
      <c r="AF544" s="165"/>
      <c r="AG544" s="165"/>
      <c r="AH544" s="165"/>
      <c r="AI544" s="165"/>
      <c r="AJ544" s="165"/>
      <c r="AK544" s="165"/>
      <c r="AL544" s="165"/>
      <c r="AM544" s="165"/>
      <c r="AN544" s="165"/>
      <c r="AO544" s="165"/>
      <c r="AP544" s="165"/>
      <c r="AQ544" s="165"/>
      <c r="AR544" s="165"/>
      <c r="AS544" s="165"/>
      <c r="AT544" s="165"/>
      <c r="AU544" s="165"/>
      <c r="AV544" s="165"/>
      <c r="AW544" s="165"/>
      <c r="AX544" s="165"/>
      <c r="AY544" s="165"/>
      <c r="AZ544" s="165"/>
      <c r="BA544" s="165"/>
      <c r="BB544" s="165"/>
      <c r="BC544" s="165"/>
      <c r="BD544" s="165"/>
      <c r="BE544" s="165"/>
      <c r="BF544" s="165"/>
      <c r="BG544" s="165"/>
      <c r="BH544" s="165"/>
    </row>
    <row r="545" spans="1:60" outlineLevel="1" x14ac:dyDescent="0.2">
      <c r="A545" s="167"/>
      <c r="B545" s="177"/>
      <c r="C545" s="199" t="s">
        <v>781</v>
      </c>
      <c r="D545" s="180"/>
      <c r="E545" s="184">
        <v>8.25</v>
      </c>
      <c r="F545" s="188"/>
      <c r="G545" s="188"/>
      <c r="H545" s="188"/>
      <c r="I545" s="188"/>
      <c r="J545" s="188"/>
      <c r="K545" s="188"/>
      <c r="L545" s="188"/>
      <c r="M545" s="188"/>
      <c r="N545" s="188"/>
      <c r="O545" s="188"/>
      <c r="P545" s="188"/>
      <c r="Q545" s="188"/>
      <c r="R545" s="189"/>
      <c r="S545" s="188"/>
      <c r="T545" s="166"/>
      <c r="U545" s="165"/>
      <c r="V545" s="165"/>
      <c r="W545" s="165"/>
      <c r="X545" s="165"/>
      <c r="Y545" s="165"/>
      <c r="Z545" s="165"/>
      <c r="AA545" s="165"/>
      <c r="AB545" s="165"/>
      <c r="AC545" s="165"/>
      <c r="AD545" s="165"/>
      <c r="AE545" s="165" t="s">
        <v>140</v>
      </c>
      <c r="AF545" s="165"/>
      <c r="AG545" s="165"/>
      <c r="AH545" s="165"/>
      <c r="AI545" s="165"/>
      <c r="AJ545" s="165"/>
      <c r="AK545" s="165"/>
      <c r="AL545" s="165"/>
      <c r="AM545" s="165"/>
      <c r="AN545" s="165"/>
      <c r="AO545" s="165"/>
      <c r="AP545" s="165"/>
      <c r="AQ545" s="165"/>
      <c r="AR545" s="165"/>
      <c r="AS545" s="165"/>
      <c r="AT545" s="165"/>
      <c r="AU545" s="165"/>
      <c r="AV545" s="165"/>
      <c r="AW545" s="165"/>
      <c r="AX545" s="165"/>
      <c r="AY545" s="165"/>
      <c r="AZ545" s="165"/>
      <c r="BA545" s="165"/>
      <c r="BB545" s="165"/>
      <c r="BC545" s="165"/>
      <c r="BD545" s="165"/>
      <c r="BE545" s="165"/>
      <c r="BF545" s="165"/>
      <c r="BG545" s="165"/>
      <c r="BH545" s="165"/>
    </row>
    <row r="546" spans="1:60" outlineLevel="1" x14ac:dyDescent="0.2">
      <c r="A546" s="167"/>
      <c r="B546" s="177"/>
      <c r="C546" s="199" t="s">
        <v>782</v>
      </c>
      <c r="D546" s="180"/>
      <c r="E546" s="184">
        <v>6.4</v>
      </c>
      <c r="F546" s="188"/>
      <c r="G546" s="188"/>
      <c r="H546" s="188"/>
      <c r="I546" s="188"/>
      <c r="J546" s="188"/>
      <c r="K546" s="188"/>
      <c r="L546" s="188"/>
      <c r="M546" s="188"/>
      <c r="N546" s="188"/>
      <c r="O546" s="188"/>
      <c r="P546" s="188"/>
      <c r="Q546" s="188"/>
      <c r="R546" s="189"/>
      <c r="S546" s="188"/>
      <c r="T546" s="166"/>
      <c r="U546" s="165"/>
      <c r="V546" s="165"/>
      <c r="W546" s="165"/>
      <c r="X546" s="165"/>
      <c r="Y546" s="165"/>
      <c r="Z546" s="165"/>
      <c r="AA546" s="165"/>
      <c r="AB546" s="165"/>
      <c r="AC546" s="165"/>
      <c r="AD546" s="165"/>
      <c r="AE546" s="165" t="s">
        <v>140</v>
      </c>
      <c r="AF546" s="165"/>
      <c r="AG546" s="165"/>
      <c r="AH546" s="165"/>
      <c r="AI546" s="165"/>
      <c r="AJ546" s="165"/>
      <c r="AK546" s="165"/>
      <c r="AL546" s="165"/>
      <c r="AM546" s="165"/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65"/>
      <c r="AZ546" s="165"/>
      <c r="BA546" s="165"/>
      <c r="BB546" s="165"/>
      <c r="BC546" s="165"/>
      <c r="BD546" s="165"/>
      <c r="BE546" s="165"/>
      <c r="BF546" s="165"/>
      <c r="BG546" s="165"/>
      <c r="BH546" s="165"/>
    </row>
    <row r="547" spans="1:60" outlineLevel="1" x14ac:dyDescent="0.2">
      <c r="A547" s="167">
        <v>168</v>
      </c>
      <c r="B547" s="177" t="s">
        <v>786</v>
      </c>
      <c r="C547" s="198" t="s">
        <v>787</v>
      </c>
      <c r="D547" s="179" t="s">
        <v>177</v>
      </c>
      <c r="E547" s="183">
        <v>42</v>
      </c>
      <c r="F547" s="188"/>
      <c r="G547" s="188">
        <f>ROUND(E547*F547,2)</f>
        <v>0</v>
      </c>
      <c r="H547" s="188">
        <v>500</v>
      </c>
      <c r="I547" s="188">
        <f>ROUND(E547*H547,2)</f>
        <v>21000</v>
      </c>
      <c r="J547" s="188">
        <v>0</v>
      </c>
      <c r="K547" s="188">
        <f>ROUND(E547*J547,2)</f>
        <v>0</v>
      </c>
      <c r="L547" s="188">
        <v>21</v>
      </c>
      <c r="M547" s="188">
        <f>G547*(1+L547/100)</f>
        <v>0</v>
      </c>
      <c r="N547" s="188">
        <v>1.8200000000000001E-2</v>
      </c>
      <c r="O547" s="188">
        <f>ROUND(E547*N547,2)</f>
        <v>0.76</v>
      </c>
      <c r="P547" s="188">
        <v>0</v>
      </c>
      <c r="Q547" s="188">
        <f>ROUND(E547*P547,2)</f>
        <v>0</v>
      </c>
      <c r="R547" s="189"/>
      <c r="S547" s="188" t="s">
        <v>154</v>
      </c>
      <c r="T547" s="166" t="s">
        <v>998</v>
      </c>
      <c r="U547" s="165"/>
      <c r="V547" s="165"/>
      <c r="W547" s="165"/>
      <c r="X547" s="165"/>
      <c r="Y547" s="165"/>
      <c r="Z547" s="165"/>
      <c r="AA547" s="165"/>
      <c r="AB547" s="165"/>
      <c r="AC547" s="165"/>
      <c r="AD547" s="165"/>
      <c r="AE547" s="165" t="s">
        <v>198</v>
      </c>
      <c r="AF547" s="165"/>
      <c r="AG547" s="165"/>
      <c r="AH547" s="165"/>
      <c r="AI547" s="165"/>
      <c r="AJ547" s="165"/>
      <c r="AK547" s="165"/>
      <c r="AL547" s="165"/>
      <c r="AM547" s="165"/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  <c r="AZ547" s="165"/>
      <c r="BA547" s="165"/>
      <c r="BB547" s="165"/>
      <c r="BC547" s="165"/>
      <c r="BD547" s="165"/>
      <c r="BE547" s="165"/>
      <c r="BF547" s="165"/>
      <c r="BG547" s="165"/>
      <c r="BH547" s="165"/>
    </row>
    <row r="548" spans="1:60" outlineLevel="1" x14ac:dyDescent="0.2">
      <c r="A548" s="167"/>
      <c r="B548" s="177"/>
      <c r="C548" s="199" t="s">
        <v>788</v>
      </c>
      <c r="D548" s="180"/>
      <c r="E548" s="184">
        <v>42</v>
      </c>
      <c r="F548" s="188"/>
      <c r="G548" s="188"/>
      <c r="H548" s="188"/>
      <c r="I548" s="188"/>
      <c r="J548" s="188"/>
      <c r="K548" s="188"/>
      <c r="L548" s="188"/>
      <c r="M548" s="188"/>
      <c r="N548" s="188"/>
      <c r="O548" s="188"/>
      <c r="P548" s="188"/>
      <c r="Q548" s="188"/>
      <c r="R548" s="189"/>
      <c r="S548" s="188"/>
      <c r="T548" s="166"/>
      <c r="U548" s="165"/>
      <c r="V548" s="165"/>
      <c r="W548" s="165"/>
      <c r="X548" s="165"/>
      <c r="Y548" s="165"/>
      <c r="Z548" s="165"/>
      <c r="AA548" s="165"/>
      <c r="AB548" s="165"/>
      <c r="AC548" s="165"/>
      <c r="AD548" s="165"/>
      <c r="AE548" s="165" t="s">
        <v>140</v>
      </c>
      <c r="AF548" s="165"/>
      <c r="AG548" s="165"/>
      <c r="AH548" s="165"/>
      <c r="AI548" s="165"/>
      <c r="AJ548" s="165"/>
      <c r="AK548" s="165"/>
      <c r="AL548" s="165"/>
      <c r="AM548" s="165"/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  <c r="AZ548" s="165"/>
      <c r="BA548" s="165"/>
      <c r="BB548" s="165"/>
      <c r="BC548" s="165"/>
      <c r="BD548" s="165"/>
      <c r="BE548" s="165"/>
      <c r="BF548" s="165"/>
      <c r="BG548" s="165"/>
      <c r="BH548" s="165"/>
    </row>
    <row r="549" spans="1:60" outlineLevel="1" x14ac:dyDescent="0.2">
      <c r="A549" s="167">
        <v>169</v>
      </c>
      <c r="B549" s="177" t="s">
        <v>789</v>
      </c>
      <c r="C549" s="198" t="s">
        <v>790</v>
      </c>
      <c r="D549" s="179" t="s">
        <v>153</v>
      </c>
      <c r="E549" s="183">
        <v>0.95594000000000001</v>
      </c>
      <c r="F549" s="188"/>
      <c r="G549" s="188">
        <f>ROUND(E549*F549,2)</f>
        <v>0</v>
      </c>
      <c r="H549" s="188">
        <v>0</v>
      </c>
      <c r="I549" s="188">
        <f>ROUND(E549*H549,2)</f>
        <v>0</v>
      </c>
      <c r="J549" s="188">
        <v>579</v>
      </c>
      <c r="K549" s="188">
        <f>ROUND(E549*J549,2)</f>
        <v>553.49</v>
      </c>
      <c r="L549" s="188">
        <v>21</v>
      </c>
      <c r="M549" s="188">
        <f>G549*(1+L549/100)</f>
        <v>0</v>
      </c>
      <c r="N549" s="188">
        <v>0</v>
      </c>
      <c r="O549" s="188">
        <f>ROUND(E549*N549,2)</f>
        <v>0</v>
      </c>
      <c r="P549" s="188">
        <v>0</v>
      </c>
      <c r="Q549" s="188">
        <f>ROUND(E549*P549,2)</f>
        <v>0</v>
      </c>
      <c r="R549" s="189" t="s">
        <v>671</v>
      </c>
      <c r="S549" s="188" t="s">
        <v>137</v>
      </c>
      <c r="T549" s="166" t="s">
        <v>997</v>
      </c>
      <c r="U549" s="165"/>
      <c r="V549" s="165"/>
      <c r="W549" s="165"/>
      <c r="X549" s="165"/>
      <c r="Y549" s="165"/>
      <c r="Z549" s="165"/>
      <c r="AA549" s="165"/>
      <c r="AB549" s="165"/>
      <c r="AC549" s="165"/>
      <c r="AD549" s="165"/>
      <c r="AE549" s="165" t="s">
        <v>562</v>
      </c>
      <c r="AF549" s="165"/>
      <c r="AG549" s="165"/>
      <c r="AH549" s="165"/>
      <c r="AI549" s="165"/>
      <c r="AJ549" s="165"/>
      <c r="AK549" s="165"/>
      <c r="AL549" s="165"/>
      <c r="AM549" s="165"/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  <c r="AZ549" s="165"/>
      <c r="BA549" s="165"/>
      <c r="BB549" s="165"/>
      <c r="BC549" s="165"/>
      <c r="BD549" s="165"/>
      <c r="BE549" s="165"/>
      <c r="BF549" s="165"/>
      <c r="BG549" s="165"/>
      <c r="BH549" s="165"/>
    </row>
    <row r="550" spans="1:60" x14ac:dyDescent="0.2">
      <c r="A550" s="173" t="s">
        <v>131</v>
      </c>
      <c r="B550" s="178" t="s">
        <v>99</v>
      </c>
      <c r="C550" s="200" t="s">
        <v>100</v>
      </c>
      <c r="D550" s="181"/>
      <c r="E550" s="185"/>
      <c r="F550" s="190"/>
      <c r="G550" s="190">
        <f>SUM(G551:G603)</f>
        <v>0</v>
      </c>
      <c r="H550" s="190"/>
      <c r="I550" s="190">
        <f>SUM(I551:I603)</f>
        <v>111.79</v>
      </c>
      <c r="J550" s="190"/>
      <c r="K550" s="190">
        <f>SUM(K551:K603)</f>
        <v>41652.179999999993</v>
      </c>
      <c r="L550" s="190"/>
      <c r="M550" s="190">
        <f>SUM(M551:M603)</f>
        <v>0</v>
      </c>
      <c r="N550" s="190"/>
      <c r="O550" s="190">
        <f>SUM(O551:O603)</f>
        <v>0</v>
      </c>
      <c r="P550" s="190"/>
      <c r="Q550" s="190">
        <f>SUM(Q551:Q603)</f>
        <v>0</v>
      </c>
      <c r="R550" s="191"/>
      <c r="S550" s="190"/>
      <c r="AE550" t="s">
        <v>132</v>
      </c>
    </row>
    <row r="551" spans="1:60" outlineLevel="1" x14ac:dyDescent="0.2">
      <c r="A551" s="167">
        <v>170</v>
      </c>
      <c r="B551" s="177" t="s">
        <v>791</v>
      </c>
      <c r="C551" s="198" t="s">
        <v>792</v>
      </c>
      <c r="D551" s="179" t="s">
        <v>177</v>
      </c>
      <c r="E551" s="183">
        <v>3.98</v>
      </c>
      <c r="F551" s="188"/>
      <c r="G551" s="188">
        <f>ROUND(E551*F551,2)</f>
        <v>0</v>
      </c>
      <c r="H551" s="188">
        <v>0</v>
      </c>
      <c r="I551" s="188">
        <f>ROUND(E551*H551,2)</f>
        <v>0</v>
      </c>
      <c r="J551" s="188">
        <v>68.900000000000006</v>
      </c>
      <c r="K551" s="188">
        <f>ROUND(E551*J551,2)</f>
        <v>274.22000000000003</v>
      </c>
      <c r="L551" s="188">
        <v>21</v>
      </c>
      <c r="M551" s="188">
        <f>G551*(1+L551/100)</f>
        <v>0</v>
      </c>
      <c r="N551" s="188">
        <v>8.0000000000000007E-5</v>
      </c>
      <c r="O551" s="188">
        <f>ROUND(E551*N551,2)</f>
        <v>0</v>
      </c>
      <c r="P551" s="188">
        <v>0</v>
      </c>
      <c r="Q551" s="188">
        <f>ROUND(E551*P551,2)</f>
        <v>0</v>
      </c>
      <c r="R551" s="189" t="s">
        <v>793</v>
      </c>
      <c r="S551" s="188" t="s">
        <v>137</v>
      </c>
      <c r="T551" s="166" t="s">
        <v>997</v>
      </c>
      <c r="U551" s="165"/>
      <c r="V551" s="165"/>
      <c r="W551" s="165"/>
      <c r="X551" s="165"/>
      <c r="Y551" s="165"/>
      <c r="Z551" s="165"/>
      <c r="AA551" s="165"/>
      <c r="AB551" s="165"/>
      <c r="AC551" s="165"/>
      <c r="AD551" s="165"/>
      <c r="AE551" s="165" t="s">
        <v>138</v>
      </c>
      <c r="AF551" s="165"/>
      <c r="AG551" s="165"/>
      <c r="AH551" s="165"/>
      <c r="AI551" s="165"/>
      <c r="AJ551" s="165"/>
      <c r="AK551" s="165"/>
      <c r="AL551" s="165"/>
      <c r="AM551" s="165"/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  <c r="AZ551" s="165"/>
      <c r="BA551" s="165"/>
      <c r="BB551" s="165"/>
      <c r="BC551" s="165"/>
      <c r="BD551" s="165"/>
      <c r="BE551" s="165"/>
      <c r="BF551" s="165"/>
      <c r="BG551" s="165"/>
      <c r="BH551" s="165"/>
    </row>
    <row r="552" spans="1:60" outlineLevel="1" x14ac:dyDescent="0.2">
      <c r="A552" s="167">
        <v>171</v>
      </c>
      <c r="B552" s="177" t="s">
        <v>794</v>
      </c>
      <c r="C552" s="198" t="s">
        <v>795</v>
      </c>
      <c r="D552" s="179" t="s">
        <v>177</v>
      </c>
      <c r="E552" s="183">
        <v>3.98</v>
      </c>
      <c r="F552" s="188"/>
      <c r="G552" s="188">
        <f>ROUND(E552*F552,2)</f>
        <v>0</v>
      </c>
      <c r="H552" s="188">
        <v>0</v>
      </c>
      <c r="I552" s="188">
        <f>ROUND(E552*H552,2)</f>
        <v>0</v>
      </c>
      <c r="J552" s="188">
        <v>176</v>
      </c>
      <c r="K552" s="188">
        <f>ROUND(E552*J552,2)</f>
        <v>700.48</v>
      </c>
      <c r="L552" s="188">
        <v>21</v>
      </c>
      <c r="M552" s="188">
        <f>G552*(1+L552/100)</f>
        <v>0</v>
      </c>
      <c r="N552" s="188">
        <v>0</v>
      </c>
      <c r="O552" s="188">
        <f>ROUND(E552*N552,2)</f>
        <v>0</v>
      </c>
      <c r="P552" s="188">
        <v>0</v>
      </c>
      <c r="Q552" s="188">
        <f>ROUND(E552*P552,2)</f>
        <v>0</v>
      </c>
      <c r="R552" s="189" t="s">
        <v>793</v>
      </c>
      <c r="S552" s="188" t="s">
        <v>137</v>
      </c>
      <c r="T552" s="166" t="s">
        <v>997</v>
      </c>
      <c r="U552" s="165"/>
      <c r="V552" s="165"/>
      <c r="W552" s="165"/>
      <c r="X552" s="165"/>
      <c r="Y552" s="165"/>
      <c r="Z552" s="165"/>
      <c r="AA552" s="165"/>
      <c r="AB552" s="165"/>
      <c r="AC552" s="165"/>
      <c r="AD552" s="165"/>
      <c r="AE552" s="165" t="s">
        <v>138</v>
      </c>
      <c r="AF552" s="165"/>
      <c r="AG552" s="165"/>
      <c r="AH552" s="165"/>
      <c r="AI552" s="165"/>
      <c r="AJ552" s="165"/>
      <c r="AK552" s="165"/>
      <c r="AL552" s="165"/>
      <c r="AM552" s="165"/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  <c r="AZ552" s="165"/>
      <c r="BA552" s="165"/>
      <c r="BB552" s="165"/>
      <c r="BC552" s="165"/>
      <c r="BD552" s="165"/>
      <c r="BE552" s="165"/>
      <c r="BF552" s="165"/>
      <c r="BG552" s="165"/>
      <c r="BH552" s="165"/>
    </row>
    <row r="553" spans="1:60" outlineLevel="1" x14ac:dyDescent="0.2">
      <c r="A553" s="167"/>
      <c r="B553" s="177"/>
      <c r="C553" s="199" t="s">
        <v>796</v>
      </c>
      <c r="D553" s="180"/>
      <c r="E553" s="184">
        <v>2.88</v>
      </c>
      <c r="F553" s="188"/>
      <c r="G553" s="188"/>
      <c r="H553" s="188"/>
      <c r="I553" s="188"/>
      <c r="J553" s="188"/>
      <c r="K553" s="188"/>
      <c r="L553" s="188"/>
      <c r="M553" s="188"/>
      <c r="N553" s="188"/>
      <c r="O553" s="188"/>
      <c r="P553" s="188"/>
      <c r="Q553" s="188"/>
      <c r="R553" s="189"/>
      <c r="S553" s="188"/>
      <c r="T553" s="166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  <c r="AE553" s="165" t="s">
        <v>140</v>
      </c>
      <c r="AF553" s="165"/>
      <c r="AG553" s="165"/>
      <c r="AH553" s="165"/>
      <c r="AI553" s="165"/>
      <c r="AJ553" s="165"/>
      <c r="AK553" s="165"/>
      <c r="AL553" s="165"/>
      <c r="AM553" s="165"/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  <c r="AZ553" s="165"/>
      <c r="BA553" s="165"/>
      <c r="BB553" s="165"/>
      <c r="BC553" s="165"/>
      <c r="BD553" s="165"/>
      <c r="BE553" s="165"/>
      <c r="BF553" s="165"/>
      <c r="BG553" s="165"/>
      <c r="BH553" s="165"/>
    </row>
    <row r="554" spans="1:60" outlineLevel="1" x14ac:dyDescent="0.2">
      <c r="A554" s="167"/>
      <c r="B554" s="177"/>
      <c r="C554" s="199" t="s">
        <v>797</v>
      </c>
      <c r="D554" s="180"/>
      <c r="E554" s="184">
        <v>1.1000000000000001</v>
      </c>
      <c r="F554" s="188"/>
      <c r="G554" s="188"/>
      <c r="H554" s="188"/>
      <c r="I554" s="188"/>
      <c r="J554" s="188"/>
      <c r="K554" s="188"/>
      <c r="L554" s="188"/>
      <c r="M554" s="188"/>
      <c r="N554" s="188"/>
      <c r="O554" s="188"/>
      <c r="P554" s="188"/>
      <c r="Q554" s="188"/>
      <c r="R554" s="189"/>
      <c r="S554" s="188"/>
      <c r="T554" s="166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 t="s">
        <v>140</v>
      </c>
      <c r="AF554" s="165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  <c r="AZ554" s="165"/>
      <c r="BA554" s="165"/>
      <c r="BB554" s="165"/>
      <c r="BC554" s="165"/>
      <c r="BD554" s="165"/>
      <c r="BE554" s="165"/>
      <c r="BF554" s="165"/>
      <c r="BG554" s="165"/>
      <c r="BH554" s="165"/>
    </row>
    <row r="555" spans="1:60" outlineLevel="1" x14ac:dyDescent="0.2">
      <c r="A555" s="167">
        <v>172</v>
      </c>
      <c r="B555" s="177" t="s">
        <v>798</v>
      </c>
      <c r="C555" s="198" t="s">
        <v>799</v>
      </c>
      <c r="D555" s="179" t="s">
        <v>177</v>
      </c>
      <c r="E555" s="183">
        <v>55.895000000000003</v>
      </c>
      <c r="F555" s="188"/>
      <c r="G555" s="188">
        <f>ROUND(E555*F555,2)</f>
        <v>0</v>
      </c>
      <c r="H555" s="188">
        <v>2</v>
      </c>
      <c r="I555" s="188">
        <f>ROUND(E555*H555,2)</f>
        <v>111.79</v>
      </c>
      <c r="J555" s="188">
        <v>39.9</v>
      </c>
      <c r="K555" s="188">
        <f>ROUND(E555*J555,2)</f>
        <v>2230.21</v>
      </c>
      <c r="L555" s="188">
        <v>21</v>
      </c>
      <c r="M555" s="188">
        <f>G555*(1+L555/100)</f>
        <v>0</v>
      </c>
      <c r="N555" s="188">
        <v>1.0000000000000001E-5</v>
      </c>
      <c r="O555" s="188">
        <f>ROUND(E555*N555,2)</f>
        <v>0</v>
      </c>
      <c r="P555" s="188">
        <v>0</v>
      </c>
      <c r="Q555" s="188">
        <f>ROUND(E555*P555,2)</f>
        <v>0</v>
      </c>
      <c r="R555" s="189" t="s">
        <v>793</v>
      </c>
      <c r="S555" s="188" t="s">
        <v>137</v>
      </c>
      <c r="T555" s="166" t="s">
        <v>997</v>
      </c>
      <c r="U555" s="165"/>
      <c r="V555" s="165"/>
      <c r="W555" s="165"/>
      <c r="X555" s="165"/>
      <c r="Y555" s="165"/>
      <c r="Z555" s="165"/>
      <c r="AA555" s="165"/>
      <c r="AB555" s="165"/>
      <c r="AC555" s="165"/>
      <c r="AD555" s="165"/>
      <c r="AE555" s="165" t="s">
        <v>138</v>
      </c>
      <c r="AF555" s="165"/>
      <c r="AG555" s="165"/>
      <c r="AH555" s="165"/>
      <c r="AI555" s="165"/>
      <c r="AJ555" s="165"/>
      <c r="AK555" s="165"/>
      <c r="AL555" s="165"/>
      <c r="AM555" s="165"/>
      <c r="AN555" s="165"/>
      <c r="AO555" s="165"/>
      <c r="AP555" s="165"/>
      <c r="AQ555" s="165"/>
      <c r="AR555" s="165"/>
      <c r="AS555" s="165"/>
      <c r="AT555" s="165"/>
      <c r="AU555" s="165"/>
      <c r="AV555" s="165"/>
      <c r="AW555" s="165"/>
      <c r="AX555" s="165"/>
      <c r="AY555" s="165"/>
      <c r="AZ555" s="165"/>
      <c r="BA555" s="165"/>
      <c r="BB555" s="165"/>
      <c r="BC555" s="165"/>
      <c r="BD555" s="165"/>
      <c r="BE555" s="165"/>
      <c r="BF555" s="165"/>
      <c r="BG555" s="165"/>
      <c r="BH555" s="165"/>
    </row>
    <row r="556" spans="1:60" outlineLevel="1" x14ac:dyDescent="0.2">
      <c r="A556" s="167"/>
      <c r="B556" s="177"/>
      <c r="C556" s="199" t="s">
        <v>800</v>
      </c>
      <c r="D556" s="180"/>
      <c r="E556" s="184"/>
      <c r="F556" s="188"/>
      <c r="G556" s="188"/>
      <c r="H556" s="188"/>
      <c r="I556" s="188"/>
      <c r="J556" s="188"/>
      <c r="K556" s="188"/>
      <c r="L556" s="188"/>
      <c r="M556" s="188"/>
      <c r="N556" s="188"/>
      <c r="O556" s="188"/>
      <c r="P556" s="188"/>
      <c r="Q556" s="188"/>
      <c r="R556" s="189"/>
      <c r="S556" s="188"/>
      <c r="T556" s="166"/>
      <c r="U556" s="165"/>
      <c r="V556" s="165"/>
      <c r="W556" s="165"/>
      <c r="X556" s="165"/>
      <c r="Y556" s="165"/>
      <c r="Z556" s="165"/>
      <c r="AA556" s="165"/>
      <c r="AB556" s="165"/>
      <c r="AC556" s="165"/>
      <c r="AD556" s="165"/>
      <c r="AE556" s="165" t="s">
        <v>140</v>
      </c>
      <c r="AF556" s="165"/>
      <c r="AG556" s="165"/>
      <c r="AH556" s="165"/>
      <c r="AI556" s="165"/>
      <c r="AJ556" s="165"/>
      <c r="AK556" s="165"/>
      <c r="AL556" s="165"/>
      <c r="AM556" s="165"/>
      <c r="AN556" s="165"/>
      <c r="AO556" s="165"/>
      <c r="AP556" s="165"/>
      <c r="AQ556" s="165"/>
      <c r="AR556" s="165"/>
      <c r="AS556" s="165"/>
      <c r="AT556" s="165"/>
      <c r="AU556" s="165"/>
      <c r="AV556" s="165"/>
      <c r="AW556" s="165"/>
      <c r="AX556" s="165"/>
      <c r="AY556" s="165"/>
      <c r="AZ556" s="165"/>
      <c r="BA556" s="165"/>
      <c r="BB556" s="165"/>
      <c r="BC556" s="165"/>
      <c r="BD556" s="165"/>
      <c r="BE556" s="165"/>
      <c r="BF556" s="165"/>
      <c r="BG556" s="165"/>
      <c r="BH556" s="165"/>
    </row>
    <row r="557" spans="1:60" outlineLevel="1" x14ac:dyDescent="0.2">
      <c r="A557" s="167"/>
      <c r="B557" s="177"/>
      <c r="C557" s="199" t="s">
        <v>801</v>
      </c>
      <c r="D557" s="180"/>
      <c r="E557" s="184"/>
      <c r="F557" s="188"/>
      <c r="G557" s="188"/>
      <c r="H557" s="188"/>
      <c r="I557" s="188"/>
      <c r="J557" s="188"/>
      <c r="K557" s="188"/>
      <c r="L557" s="188"/>
      <c r="M557" s="188"/>
      <c r="N557" s="188"/>
      <c r="O557" s="188"/>
      <c r="P557" s="188"/>
      <c r="Q557" s="188"/>
      <c r="R557" s="189"/>
      <c r="S557" s="188"/>
      <c r="T557" s="166"/>
      <c r="U557" s="165"/>
      <c r="V557" s="165"/>
      <c r="W557" s="165"/>
      <c r="X557" s="165"/>
      <c r="Y557" s="165"/>
      <c r="Z557" s="165"/>
      <c r="AA557" s="165"/>
      <c r="AB557" s="165"/>
      <c r="AC557" s="165"/>
      <c r="AD557" s="165"/>
      <c r="AE557" s="165" t="s">
        <v>140</v>
      </c>
      <c r="AF557" s="165"/>
      <c r="AG557" s="165"/>
      <c r="AH557" s="165"/>
      <c r="AI557" s="165"/>
      <c r="AJ557" s="165"/>
      <c r="AK557" s="165"/>
      <c r="AL557" s="165"/>
      <c r="AM557" s="165"/>
      <c r="AN557" s="165"/>
      <c r="AO557" s="165"/>
      <c r="AP557" s="165"/>
      <c r="AQ557" s="165"/>
      <c r="AR557" s="165"/>
      <c r="AS557" s="165"/>
      <c r="AT557" s="165"/>
      <c r="AU557" s="165"/>
      <c r="AV557" s="165"/>
      <c r="AW557" s="165"/>
      <c r="AX557" s="165"/>
      <c r="AY557" s="165"/>
      <c r="AZ557" s="165"/>
      <c r="BA557" s="165"/>
      <c r="BB557" s="165"/>
      <c r="BC557" s="165"/>
      <c r="BD557" s="165"/>
      <c r="BE557" s="165"/>
      <c r="BF557" s="165"/>
      <c r="BG557" s="165"/>
      <c r="BH557" s="165"/>
    </row>
    <row r="558" spans="1:60" outlineLevel="1" x14ac:dyDescent="0.2">
      <c r="A558" s="167"/>
      <c r="B558" s="177"/>
      <c r="C558" s="199" t="s">
        <v>802</v>
      </c>
      <c r="D558" s="180"/>
      <c r="E558" s="184">
        <v>15.4</v>
      </c>
      <c r="F558" s="188"/>
      <c r="G558" s="188"/>
      <c r="H558" s="188"/>
      <c r="I558" s="188"/>
      <c r="J558" s="188"/>
      <c r="K558" s="188"/>
      <c r="L558" s="188"/>
      <c r="M558" s="188"/>
      <c r="N558" s="188"/>
      <c r="O558" s="188"/>
      <c r="P558" s="188"/>
      <c r="Q558" s="188"/>
      <c r="R558" s="189"/>
      <c r="S558" s="188"/>
      <c r="T558" s="166"/>
      <c r="U558" s="165"/>
      <c r="V558" s="165"/>
      <c r="W558" s="165"/>
      <c r="X558" s="165"/>
      <c r="Y558" s="165"/>
      <c r="Z558" s="165"/>
      <c r="AA558" s="165"/>
      <c r="AB558" s="165"/>
      <c r="AC558" s="165"/>
      <c r="AD558" s="165"/>
      <c r="AE558" s="165" t="s">
        <v>140</v>
      </c>
      <c r="AF558" s="165"/>
      <c r="AG558" s="165"/>
      <c r="AH558" s="165"/>
      <c r="AI558" s="165"/>
      <c r="AJ558" s="165"/>
      <c r="AK558" s="165"/>
      <c r="AL558" s="165"/>
      <c r="AM558" s="165"/>
      <c r="AN558" s="165"/>
      <c r="AO558" s="165"/>
      <c r="AP558" s="165"/>
      <c r="AQ558" s="165"/>
      <c r="AR558" s="165"/>
      <c r="AS558" s="165"/>
      <c r="AT558" s="165"/>
      <c r="AU558" s="165"/>
      <c r="AV558" s="165"/>
      <c r="AW558" s="165"/>
      <c r="AX558" s="165"/>
      <c r="AY558" s="165"/>
      <c r="AZ558" s="165"/>
      <c r="BA558" s="165"/>
      <c r="BB558" s="165"/>
      <c r="BC558" s="165"/>
      <c r="BD558" s="165"/>
      <c r="BE558" s="165"/>
      <c r="BF558" s="165"/>
      <c r="BG558" s="165"/>
      <c r="BH558" s="165"/>
    </row>
    <row r="559" spans="1:60" outlineLevel="1" x14ac:dyDescent="0.2">
      <c r="A559" s="167"/>
      <c r="B559" s="177"/>
      <c r="C559" s="199" t="s">
        <v>803</v>
      </c>
      <c r="D559" s="180"/>
      <c r="E559" s="184">
        <v>23.2</v>
      </c>
      <c r="F559" s="188"/>
      <c r="G559" s="188"/>
      <c r="H559" s="188"/>
      <c r="I559" s="188"/>
      <c r="J559" s="188"/>
      <c r="K559" s="188"/>
      <c r="L559" s="188"/>
      <c r="M559" s="188"/>
      <c r="N559" s="188"/>
      <c r="O559" s="188"/>
      <c r="P559" s="188"/>
      <c r="Q559" s="188"/>
      <c r="R559" s="189"/>
      <c r="S559" s="188"/>
      <c r="T559" s="166"/>
      <c r="U559" s="165"/>
      <c r="V559" s="165"/>
      <c r="W559" s="165"/>
      <c r="X559" s="165"/>
      <c r="Y559" s="165"/>
      <c r="Z559" s="165"/>
      <c r="AA559" s="165"/>
      <c r="AB559" s="165"/>
      <c r="AC559" s="165"/>
      <c r="AD559" s="165"/>
      <c r="AE559" s="165" t="s">
        <v>140</v>
      </c>
      <c r="AF559" s="165"/>
      <c r="AG559" s="165"/>
      <c r="AH559" s="165"/>
      <c r="AI559" s="165"/>
      <c r="AJ559" s="165"/>
      <c r="AK559" s="165"/>
      <c r="AL559" s="165"/>
      <c r="AM559" s="165"/>
      <c r="AN559" s="165"/>
      <c r="AO559" s="165"/>
      <c r="AP559" s="165"/>
      <c r="AQ559" s="165"/>
      <c r="AR559" s="165"/>
      <c r="AS559" s="165"/>
      <c r="AT559" s="165"/>
      <c r="AU559" s="165"/>
      <c r="AV559" s="165"/>
      <c r="AW559" s="165"/>
      <c r="AX559" s="165"/>
      <c r="AY559" s="165"/>
      <c r="AZ559" s="165"/>
      <c r="BA559" s="165"/>
      <c r="BB559" s="165"/>
      <c r="BC559" s="165"/>
      <c r="BD559" s="165"/>
      <c r="BE559" s="165"/>
      <c r="BF559" s="165"/>
      <c r="BG559" s="165"/>
      <c r="BH559" s="165"/>
    </row>
    <row r="560" spans="1:60" outlineLevel="1" x14ac:dyDescent="0.2">
      <c r="A560" s="167"/>
      <c r="B560" s="177"/>
      <c r="C560" s="199" t="s">
        <v>804</v>
      </c>
      <c r="D560" s="180"/>
      <c r="E560" s="184"/>
      <c r="F560" s="188"/>
      <c r="G560" s="188"/>
      <c r="H560" s="188"/>
      <c r="I560" s="188"/>
      <c r="J560" s="188"/>
      <c r="K560" s="188"/>
      <c r="L560" s="188"/>
      <c r="M560" s="188"/>
      <c r="N560" s="188"/>
      <c r="O560" s="188"/>
      <c r="P560" s="188"/>
      <c r="Q560" s="188"/>
      <c r="R560" s="189"/>
      <c r="S560" s="188"/>
      <c r="T560" s="166"/>
      <c r="U560" s="165"/>
      <c r="V560" s="165"/>
      <c r="W560" s="165"/>
      <c r="X560" s="165"/>
      <c r="Y560" s="165"/>
      <c r="Z560" s="165"/>
      <c r="AA560" s="165"/>
      <c r="AB560" s="165"/>
      <c r="AC560" s="165"/>
      <c r="AD560" s="165"/>
      <c r="AE560" s="165" t="s">
        <v>140</v>
      </c>
      <c r="AF560" s="165"/>
      <c r="AG560" s="165"/>
      <c r="AH560" s="165"/>
      <c r="AI560" s="165"/>
      <c r="AJ560" s="165"/>
      <c r="AK560" s="165"/>
      <c r="AL560" s="165"/>
      <c r="AM560" s="165"/>
      <c r="AN560" s="165"/>
      <c r="AO560" s="165"/>
      <c r="AP560" s="165"/>
      <c r="AQ560" s="165"/>
      <c r="AR560" s="165"/>
      <c r="AS560" s="165"/>
      <c r="AT560" s="165"/>
      <c r="AU560" s="165"/>
      <c r="AV560" s="165"/>
      <c r="AW560" s="165"/>
      <c r="AX560" s="165"/>
      <c r="AY560" s="165"/>
      <c r="AZ560" s="165"/>
      <c r="BA560" s="165"/>
      <c r="BB560" s="165"/>
      <c r="BC560" s="165"/>
      <c r="BD560" s="165"/>
      <c r="BE560" s="165"/>
      <c r="BF560" s="165"/>
      <c r="BG560" s="165"/>
      <c r="BH560" s="165"/>
    </row>
    <row r="561" spans="1:60" ht="33.75" outlineLevel="1" x14ac:dyDescent="0.2">
      <c r="A561" s="167"/>
      <c r="B561" s="177"/>
      <c r="C561" s="199" t="s">
        <v>805</v>
      </c>
      <c r="D561" s="180"/>
      <c r="E561" s="184">
        <v>7.1550000000000002</v>
      </c>
      <c r="F561" s="188"/>
      <c r="G561" s="188"/>
      <c r="H561" s="188"/>
      <c r="I561" s="188"/>
      <c r="J561" s="188"/>
      <c r="K561" s="188"/>
      <c r="L561" s="188"/>
      <c r="M561" s="188"/>
      <c r="N561" s="188"/>
      <c r="O561" s="188"/>
      <c r="P561" s="188"/>
      <c r="Q561" s="188"/>
      <c r="R561" s="189"/>
      <c r="S561" s="188"/>
      <c r="T561" s="166"/>
      <c r="U561" s="165"/>
      <c r="V561" s="165"/>
      <c r="W561" s="165"/>
      <c r="X561" s="165"/>
      <c r="Y561" s="165"/>
      <c r="Z561" s="165"/>
      <c r="AA561" s="165"/>
      <c r="AB561" s="165"/>
      <c r="AC561" s="165"/>
      <c r="AD561" s="165"/>
      <c r="AE561" s="165" t="s">
        <v>140</v>
      </c>
      <c r="AF561" s="165"/>
      <c r="AG561" s="165"/>
      <c r="AH561" s="165"/>
      <c r="AI561" s="165"/>
      <c r="AJ561" s="165"/>
      <c r="AK561" s="165"/>
      <c r="AL561" s="165"/>
      <c r="AM561" s="165"/>
      <c r="AN561" s="165"/>
      <c r="AO561" s="165"/>
      <c r="AP561" s="165"/>
      <c r="AQ561" s="165"/>
      <c r="AR561" s="165"/>
      <c r="AS561" s="165"/>
      <c r="AT561" s="165"/>
      <c r="AU561" s="165"/>
      <c r="AV561" s="165"/>
      <c r="AW561" s="165"/>
      <c r="AX561" s="165"/>
      <c r="AY561" s="165"/>
      <c r="AZ561" s="165"/>
      <c r="BA561" s="165"/>
      <c r="BB561" s="165"/>
      <c r="BC561" s="165"/>
      <c r="BD561" s="165"/>
      <c r="BE561" s="165"/>
      <c r="BF561" s="165"/>
      <c r="BG561" s="165"/>
      <c r="BH561" s="165"/>
    </row>
    <row r="562" spans="1:60" outlineLevel="1" x14ac:dyDescent="0.2">
      <c r="A562" s="167"/>
      <c r="B562" s="177"/>
      <c r="C562" s="199" t="s">
        <v>806</v>
      </c>
      <c r="D562" s="180"/>
      <c r="E562" s="184">
        <v>10.14</v>
      </c>
      <c r="F562" s="188"/>
      <c r="G562" s="188"/>
      <c r="H562" s="188"/>
      <c r="I562" s="188"/>
      <c r="J562" s="188"/>
      <c r="K562" s="188"/>
      <c r="L562" s="188"/>
      <c r="M562" s="188"/>
      <c r="N562" s="188"/>
      <c r="O562" s="188"/>
      <c r="P562" s="188"/>
      <c r="Q562" s="188"/>
      <c r="R562" s="189"/>
      <c r="S562" s="188"/>
      <c r="T562" s="166"/>
      <c r="U562" s="165"/>
      <c r="V562" s="165"/>
      <c r="W562" s="165"/>
      <c r="X562" s="165"/>
      <c r="Y562" s="165"/>
      <c r="Z562" s="165"/>
      <c r="AA562" s="165"/>
      <c r="AB562" s="165"/>
      <c r="AC562" s="165"/>
      <c r="AD562" s="165"/>
      <c r="AE562" s="165" t="s">
        <v>140</v>
      </c>
      <c r="AF562" s="165"/>
      <c r="AG562" s="165"/>
      <c r="AH562" s="165"/>
      <c r="AI562" s="165"/>
      <c r="AJ562" s="165"/>
      <c r="AK562" s="165"/>
      <c r="AL562" s="165"/>
      <c r="AM562" s="165"/>
      <c r="AN562" s="165"/>
      <c r="AO562" s="165"/>
      <c r="AP562" s="165"/>
      <c r="AQ562" s="165"/>
      <c r="AR562" s="165"/>
      <c r="AS562" s="165"/>
      <c r="AT562" s="165"/>
      <c r="AU562" s="165"/>
      <c r="AV562" s="165"/>
      <c r="AW562" s="165"/>
      <c r="AX562" s="165"/>
      <c r="AY562" s="165"/>
      <c r="AZ562" s="165"/>
      <c r="BA562" s="165"/>
      <c r="BB562" s="165"/>
      <c r="BC562" s="165"/>
      <c r="BD562" s="165"/>
      <c r="BE562" s="165"/>
      <c r="BF562" s="165"/>
      <c r="BG562" s="165"/>
      <c r="BH562" s="165"/>
    </row>
    <row r="563" spans="1:60" outlineLevel="1" x14ac:dyDescent="0.2">
      <c r="A563" s="167">
        <v>173</v>
      </c>
      <c r="B563" s="177" t="s">
        <v>807</v>
      </c>
      <c r="C563" s="198" t="s">
        <v>808</v>
      </c>
      <c r="D563" s="179" t="s">
        <v>211</v>
      </c>
      <c r="E563" s="183">
        <v>52</v>
      </c>
      <c r="F563" s="188"/>
      <c r="G563" s="188">
        <f>ROUND(E563*F563,2)</f>
        <v>0</v>
      </c>
      <c r="H563" s="188">
        <v>0</v>
      </c>
      <c r="I563" s="188">
        <f>ROUND(E563*H563,2)</f>
        <v>0</v>
      </c>
      <c r="J563" s="188">
        <v>3.8</v>
      </c>
      <c r="K563" s="188">
        <f>ROUND(E563*J563,2)</f>
        <v>197.6</v>
      </c>
      <c r="L563" s="188">
        <v>21</v>
      </c>
      <c r="M563" s="188">
        <f>G563*(1+L563/100)</f>
        <v>0</v>
      </c>
      <c r="N563" s="188">
        <v>0</v>
      </c>
      <c r="O563" s="188">
        <f>ROUND(E563*N563,2)</f>
        <v>0</v>
      </c>
      <c r="P563" s="188">
        <v>0</v>
      </c>
      <c r="Q563" s="188">
        <f>ROUND(E563*P563,2)</f>
        <v>0</v>
      </c>
      <c r="R563" s="189"/>
      <c r="S563" s="188" t="s">
        <v>137</v>
      </c>
      <c r="T563" s="166" t="s">
        <v>997</v>
      </c>
      <c r="U563" s="165"/>
      <c r="V563" s="165"/>
      <c r="W563" s="165"/>
      <c r="X563" s="165"/>
      <c r="Y563" s="165"/>
      <c r="Z563" s="165"/>
      <c r="AA563" s="165"/>
      <c r="AB563" s="165"/>
      <c r="AC563" s="165"/>
      <c r="AD563" s="165"/>
      <c r="AE563" s="165" t="s">
        <v>138</v>
      </c>
      <c r="AF563" s="165"/>
      <c r="AG563" s="165"/>
      <c r="AH563" s="165"/>
      <c r="AI563" s="165"/>
      <c r="AJ563" s="165"/>
      <c r="AK563" s="165"/>
      <c r="AL563" s="165"/>
      <c r="AM563" s="165"/>
      <c r="AN563" s="165"/>
      <c r="AO563" s="165"/>
      <c r="AP563" s="165"/>
      <c r="AQ563" s="165"/>
      <c r="AR563" s="165"/>
      <c r="AS563" s="165"/>
      <c r="AT563" s="165"/>
      <c r="AU563" s="165"/>
      <c r="AV563" s="165"/>
      <c r="AW563" s="165"/>
      <c r="AX563" s="165"/>
      <c r="AY563" s="165"/>
      <c r="AZ563" s="165"/>
      <c r="BA563" s="165"/>
      <c r="BB563" s="165"/>
      <c r="BC563" s="165"/>
      <c r="BD563" s="165"/>
      <c r="BE563" s="165"/>
      <c r="BF563" s="165"/>
      <c r="BG563" s="165"/>
      <c r="BH563" s="165"/>
    </row>
    <row r="564" spans="1:60" outlineLevel="1" x14ac:dyDescent="0.2">
      <c r="A564" s="167"/>
      <c r="B564" s="177"/>
      <c r="C564" s="199" t="s">
        <v>809</v>
      </c>
      <c r="D564" s="180"/>
      <c r="E564" s="184"/>
      <c r="F564" s="188"/>
      <c r="G564" s="188"/>
      <c r="H564" s="188"/>
      <c r="I564" s="188"/>
      <c r="J564" s="188"/>
      <c r="K564" s="188"/>
      <c r="L564" s="188"/>
      <c r="M564" s="188"/>
      <c r="N564" s="188"/>
      <c r="O564" s="188"/>
      <c r="P564" s="188"/>
      <c r="Q564" s="188"/>
      <c r="R564" s="189"/>
      <c r="S564" s="188"/>
      <c r="T564" s="166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 t="s">
        <v>140</v>
      </c>
      <c r="AF564" s="165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  <c r="AZ564" s="165"/>
      <c r="BA564" s="165"/>
      <c r="BB564" s="165"/>
      <c r="BC564" s="165"/>
      <c r="BD564" s="165"/>
      <c r="BE564" s="165"/>
      <c r="BF564" s="165"/>
      <c r="BG564" s="165"/>
      <c r="BH564" s="165"/>
    </row>
    <row r="565" spans="1:60" outlineLevel="1" x14ac:dyDescent="0.2">
      <c r="A565" s="167"/>
      <c r="B565" s="177"/>
      <c r="C565" s="199" t="s">
        <v>810</v>
      </c>
      <c r="D565" s="180"/>
      <c r="E565" s="184">
        <v>28</v>
      </c>
      <c r="F565" s="188"/>
      <c r="G565" s="188"/>
      <c r="H565" s="188"/>
      <c r="I565" s="188"/>
      <c r="J565" s="188"/>
      <c r="K565" s="188"/>
      <c r="L565" s="188"/>
      <c r="M565" s="188"/>
      <c r="N565" s="188"/>
      <c r="O565" s="188"/>
      <c r="P565" s="188"/>
      <c r="Q565" s="188"/>
      <c r="R565" s="189"/>
      <c r="S565" s="188"/>
      <c r="T565" s="166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 t="s">
        <v>140</v>
      </c>
      <c r="AF565" s="165"/>
      <c r="AG565" s="165"/>
      <c r="AH565" s="165"/>
      <c r="AI565" s="165"/>
      <c r="AJ565" s="165"/>
      <c r="AK565" s="165"/>
      <c r="AL565" s="165"/>
      <c r="AM565" s="165"/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  <c r="AZ565" s="165"/>
      <c r="BA565" s="165"/>
      <c r="BB565" s="165"/>
      <c r="BC565" s="165"/>
      <c r="BD565" s="165"/>
      <c r="BE565" s="165"/>
      <c r="BF565" s="165"/>
      <c r="BG565" s="165"/>
      <c r="BH565" s="165"/>
    </row>
    <row r="566" spans="1:60" outlineLevel="1" x14ac:dyDescent="0.2">
      <c r="A566" s="167"/>
      <c r="B566" s="177"/>
      <c r="C566" s="199" t="s">
        <v>811</v>
      </c>
      <c r="D566" s="180"/>
      <c r="E566" s="184">
        <v>24</v>
      </c>
      <c r="F566" s="188"/>
      <c r="G566" s="188"/>
      <c r="H566" s="188"/>
      <c r="I566" s="188"/>
      <c r="J566" s="188"/>
      <c r="K566" s="188"/>
      <c r="L566" s="188"/>
      <c r="M566" s="188"/>
      <c r="N566" s="188"/>
      <c r="O566" s="188"/>
      <c r="P566" s="188"/>
      <c r="Q566" s="188"/>
      <c r="R566" s="189"/>
      <c r="S566" s="188"/>
      <c r="T566" s="166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 t="s">
        <v>140</v>
      </c>
      <c r="AF566" s="165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  <c r="AZ566" s="165"/>
      <c r="BA566" s="165"/>
      <c r="BB566" s="165"/>
      <c r="BC566" s="165"/>
      <c r="BD566" s="165"/>
      <c r="BE566" s="165"/>
      <c r="BF566" s="165"/>
      <c r="BG566" s="165"/>
      <c r="BH566" s="165"/>
    </row>
    <row r="567" spans="1:60" outlineLevel="1" x14ac:dyDescent="0.2">
      <c r="A567" s="167">
        <v>174</v>
      </c>
      <c r="B567" s="177" t="s">
        <v>812</v>
      </c>
      <c r="C567" s="198" t="s">
        <v>813</v>
      </c>
      <c r="D567" s="179" t="s">
        <v>211</v>
      </c>
      <c r="E567" s="183">
        <v>52</v>
      </c>
      <c r="F567" s="188"/>
      <c r="G567" s="188">
        <f>ROUND(E567*F567,2)</f>
        <v>0</v>
      </c>
      <c r="H567" s="188">
        <v>0</v>
      </c>
      <c r="I567" s="188">
        <f>ROUND(E567*H567,2)</f>
        <v>0</v>
      </c>
      <c r="J567" s="188">
        <v>52.6</v>
      </c>
      <c r="K567" s="188">
        <f>ROUND(E567*J567,2)</f>
        <v>2735.2</v>
      </c>
      <c r="L567" s="188">
        <v>21</v>
      </c>
      <c r="M567" s="188">
        <f>G567*(1+L567/100)</f>
        <v>0</v>
      </c>
      <c r="N567" s="188">
        <v>0</v>
      </c>
      <c r="O567" s="188">
        <f>ROUND(E567*N567,2)</f>
        <v>0</v>
      </c>
      <c r="P567" s="188">
        <v>0</v>
      </c>
      <c r="Q567" s="188">
        <f>ROUND(E567*P567,2)</f>
        <v>0</v>
      </c>
      <c r="R567" s="189"/>
      <c r="S567" s="188" t="s">
        <v>137</v>
      </c>
      <c r="T567" s="166" t="s">
        <v>997</v>
      </c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 t="s">
        <v>138</v>
      </c>
      <c r="AF567" s="165"/>
      <c r="AG567" s="165"/>
      <c r="AH567" s="165"/>
      <c r="AI567" s="165"/>
      <c r="AJ567" s="165"/>
      <c r="AK567" s="165"/>
      <c r="AL567" s="165"/>
      <c r="AM567" s="165"/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  <c r="AZ567" s="165"/>
      <c r="BA567" s="165"/>
      <c r="BB567" s="165"/>
      <c r="BC567" s="165"/>
      <c r="BD567" s="165"/>
      <c r="BE567" s="165"/>
      <c r="BF567" s="165"/>
      <c r="BG567" s="165"/>
      <c r="BH567" s="165"/>
    </row>
    <row r="568" spans="1:60" outlineLevel="1" x14ac:dyDescent="0.2">
      <c r="A568" s="167"/>
      <c r="B568" s="177"/>
      <c r="C568" s="199" t="s">
        <v>809</v>
      </c>
      <c r="D568" s="180"/>
      <c r="E568" s="184"/>
      <c r="F568" s="188"/>
      <c r="G568" s="188"/>
      <c r="H568" s="188"/>
      <c r="I568" s="188"/>
      <c r="J568" s="188"/>
      <c r="K568" s="188"/>
      <c r="L568" s="188"/>
      <c r="M568" s="188"/>
      <c r="N568" s="188"/>
      <c r="O568" s="188"/>
      <c r="P568" s="188"/>
      <c r="Q568" s="188"/>
      <c r="R568" s="189"/>
      <c r="S568" s="188"/>
      <c r="T568" s="166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 t="s">
        <v>140</v>
      </c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  <c r="AZ568" s="165"/>
      <c r="BA568" s="165"/>
      <c r="BB568" s="165"/>
      <c r="BC568" s="165"/>
      <c r="BD568" s="165"/>
      <c r="BE568" s="165"/>
      <c r="BF568" s="165"/>
      <c r="BG568" s="165"/>
      <c r="BH568" s="165"/>
    </row>
    <row r="569" spans="1:60" outlineLevel="1" x14ac:dyDescent="0.2">
      <c r="A569" s="167"/>
      <c r="B569" s="177"/>
      <c r="C569" s="199" t="s">
        <v>810</v>
      </c>
      <c r="D569" s="180"/>
      <c r="E569" s="184">
        <v>28</v>
      </c>
      <c r="F569" s="188"/>
      <c r="G569" s="188"/>
      <c r="H569" s="188"/>
      <c r="I569" s="188"/>
      <c r="J569" s="188"/>
      <c r="K569" s="188"/>
      <c r="L569" s="188"/>
      <c r="M569" s="188"/>
      <c r="N569" s="188"/>
      <c r="O569" s="188"/>
      <c r="P569" s="188"/>
      <c r="Q569" s="188"/>
      <c r="R569" s="189"/>
      <c r="S569" s="188"/>
      <c r="T569" s="166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 t="s">
        <v>140</v>
      </c>
      <c r="AF569" s="165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  <c r="AZ569" s="165"/>
      <c r="BA569" s="165"/>
      <c r="BB569" s="165"/>
      <c r="BC569" s="165"/>
      <c r="BD569" s="165"/>
      <c r="BE569" s="165"/>
      <c r="BF569" s="165"/>
      <c r="BG569" s="165"/>
      <c r="BH569" s="165"/>
    </row>
    <row r="570" spans="1:60" outlineLevel="1" x14ac:dyDescent="0.2">
      <c r="A570" s="167"/>
      <c r="B570" s="177"/>
      <c r="C570" s="199" t="s">
        <v>811</v>
      </c>
      <c r="D570" s="180"/>
      <c r="E570" s="184">
        <v>24</v>
      </c>
      <c r="F570" s="188"/>
      <c r="G570" s="188"/>
      <c r="H570" s="188"/>
      <c r="I570" s="188"/>
      <c r="J570" s="188"/>
      <c r="K570" s="188"/>
      <c r="L570" s="188"/>
      <c r="M570" s="188"/>
      <c r="N570" s="188"/>
      <c r="O570" s="188"/>
      <c r="P570" s="188"/>
      <c r="Q570" s="188"/>
      <c r="R570" s="189"/>
      <c r="S570" s="188"/>
      <c r="T570" s="166"/>
      <c r="U570" s="165"/>
      <c r="V570" s="165"/>
      <c r="W570" s="165"/>
      <c r="X570" s="165"/>
      <c r="Y570" s="165"/>
      <c r="Z570" s="165"/>
      <c r="AA570" s="165"/>
      <c r="AB570" s="165"/>
      <c r="AC570" s="165"/>
      <c r="AD570" s="165"/>
      <c r="AE570" s="165" t="s">
        <v>140</v>
      </c>
      <c r="AF570" s="165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  <c r="AZ570" s="165"/>
      <c r="BA570" s="165"/>
      <c r="BB570" s="165"/>
      <c r="BC570" s="165"/>
      <c r="BD570" s="165"/>
      <c r="BE570" s="165"/>
      <c r="BF570" s="165"/>
      <c r="BG570" s="165"/>
      <c r="BH570" s="165"/>
    </row>
    <row r="571" spans="1:60" outlineLevel="1" x14ac:dyDescent="0.2">
      <c r="A571" s="167">
        <v>175</v>
      </c>
      <c r="B571" s="177" t="s">
        <v>814</v>
      </c>
      <c r="C571" s="198" t="s">
        <v>815</v>
      </c>
      <c r="D571" s="179" t="s">
        <v>177</v>
      </c>
      <c r="E571" s="183">
        <v>1.5774999999999999</v>
      </c>
      <c r="F571" s="188"/>
      <c r="G571" s="188">
        <f>ROUND(E571*F571,2)</f>
        <v>0</v>
      </c>
      <c r="H571" s="188">
        <v>0</v>
      </c>
      <c r="I571" s="188">
        <f>ROUND(E571*H571,2)</f>
        <v>0</v>
      </c>
      <c r="J571" s="188">
        <v>184</v>
      </c>
      <c r="K571" s="188">
        <f>ROUND(E571*J571,2)</f>
        <v>290.26</v>
      </c>
      <c r="L571" s="188">
        <v>21</v>
      </c>
      <c r="M571" s="188">
        <f>G571*(1+L571/100)</f>
        <v>0</v>
      </c>
      <c r="N571" s="188">
        <v>0</v>
      </c>
      <c r="O571" s="188">
        <f>ROUND(E571*N571,2)</f>
        <v>0</v>
      </c>
      <c r="P571" s="188">
        <v>0</v>
      </c>
      <c r="Q571" s="188">
        <f>ROUND(E571*P571,2)</f>
        <v>0</v>
      </c>
      <c r="R571" s="189"/>
      <c r="S571" s="188" t="s">
        <v>154</v>
      </c>
      <c r="T571" s="166" t="s">
        <v>997</v>
      </c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 t="s">
        <v>138</v>
      </c>
      <c r="AF571" s="165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  <c r="AZ571" s="165"/>
      <c r="BA571" s="165"/>
      <c r="BB571" s="165"/>
      <c r="BC571" s="165"/>
      <c r="BD571" s="165"/>
      <c r="BE571" s="165"/>
      <c r="BF571" s="165"/>
      <c r="BG571" s="165"/>
      <c r="BH571" s="165"/>
    </row>
    <row r="572" spans="1:60" outlineLevel="1" x14ac:dyDescent="0.2">
      <c r="A572" s="167"/>
      <c r="B572" s="177"/>
      <c r="C572" s="199" t="s">
        <v>816</v>
      </c>
      <c r="D572" s="180"/>
      <c r="E572" s="184">
        <v>1.5774999999999999</v>
      </c>
      <c r="F572" s="188"/>
      <c r="G572" s="188"/>
      <c r="H572" s="188"/>
      <c r="I572" s="188"/>
      <c r="J572" s="188"/>
      <c r="K572" s="188"/>
      <c r="L572" s="188"/>
      <c r="M572" s="188"/>
      <c r="N572" s="188"/>
      <c r="O572" s="188"/>
      <c r="P572" s="188"/>
      <c r="Q572" s="188"/>
      <c r="R572" s="189"/>
      <c r="S572" s="188"/>
      <c r="T572" s="166"/>
      <c r="U572" s="165"/>
      <c r="V572" s="165"/>
      <c r="W572" s="165"/>
      <c r="X572" s="165"/>
      <c r="Y572" s="165"/>
      <c r="Z572" s="165"/>
      <c r="AA572" s="165"/>
      <c r="AB572" s="165"/>
      <c r="AC572" s="165"/>
      <c r="AD572" s="165"/>
      <c r="AE572" s="165" t="s">
        <v>140</v>
      </c>
      <c r="AF572" s="165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  <c r="AZ572" s="165"/>
      <c r="BA572" s="165"/>
      <c r="BB572" s="165"/>
      <c r="BC572" s="165"/>
      <c r="BD572" s="165"/>
      <c r="BE572" s="165"/>
      <c r="BF572" s="165"/>
      <c r="BG572" s="165"/>
      <c r="BH572" s="165"/>
    </row>
    <row r="573" spans="1:60" outlineLevel="1" x14ac:dyDescent="0.2">
      <c r="A573" s="167">
        <v>176</v>
      </c>
      <c r="B573" s="177" t="s">
        <v>817</v>
      </c>
      <c r="C573" s="198" t="s">
        <v>818</v>
      </c>
      <c r="D573" s="179" t="s">
        <v>177</v>
      </c>
      <c r="E573" s="183">
        <v>62.61</v>
      </c>
      <c r="F573" s="188"/>
      <c r="G573" s="188">
        <f>ROUND(E573*F573,2)</f>
        <v>0</v>
      </c>
      <c r="H573" s="188">
        <v>0</v>
      </c>
      <c r="I573" s="188">
        <f>ROUND(E573*H573,2)</f>
        <v>0</v>
      </c>
      <c r="J573" s="188">
        <v>13.7</v>
      </c>
      <c r="K573" s="188">
        <f>ROUND(E573*J573,2)</f>
        <v>857.76</v>
      </c>
      <c r="L573" s="188">
        <v>21</v>
      </c>
      <c r="M573" s="188">
        <f>G573*(1+L573/100)</f>
        <v>0</v>
      </c>
      <c r="N573" s="188">
        <v>0</v>
      </c>
      <c r="O573" s="188">
        <f>ROUND(E573*N573,2)</f>
        <v>0</v>
      </c>
      <c r="P573" s="188">
        <v>0</v>
      </c>
      <c r="Q573" s="188">
        <f>ROUND(E573*P573,2)</f>
        <v>0</v>
      </c>
      <c r="R573" s="189"/>
      <c r="S573" s="188" t="s">
        <v>154</v>
      </c>
      <c r="T573" s="166" t="s">
        <v>997</v>
      </c>
      <c r="U573" s="165"/>
      <c r="V573" s="165"/>
      <c r="W573" s="165"/>
      <c r="X573" s="165"/>
      <c r="Y573" s="165"/>
      <c r="Z573" s="165"/>
      <c r="AA573" s="165"/>
      <c r="AB573" s="165"/>
      <c r="AC573" s="165"/>
      <c r="AD573" s="165"/>
      <c r="AE573" s="165" t="s">
        <v>138</v>
      </c>
      <c r="AF573" s="165"/>
      <c r="AG573" s="165"/>
      <c r="AH573" s="165"/>
      <c r="AI573" s="165"/>
      <c r="AJ573" s="165"/>
      <c r="AK573" s="165"/>
      <c r="AL573" s="165"/>
      <c r="AM573" s="165"/>
      <c r="AN573" s="165"/>
      <c r="AO573" s="165"/>
      <c r="AP573" s="165"/>
      <c r="AQ573" s="165"/>
      <c r="AR573" s="165"/>
      <c r="AS573" s="165"/>
      <c r="AT573" s="165"/>
      <c r="AU573" s="165"/>
      <c r="AV573" s="165"/>
      <c r="AW573" s="165"/>
      <c r="AX573" s="165"/>
      <c r="AY573" s="165"/>
      <c r="AZ573" s="165"/>
      <c r="BA573" s="165"/>
      <c r="BB573" s="165"/>
      <c r="BC573" s="165"/>
      <c r="BD573" s="165"/>
      <c r="BE573" s="165"/>
      <c r="BF573" s="165"/>
      <c r="BG573" s="165"/>
      <c r="BH573" s="165"/>
    </row>
    <row r="574" spans="1:60" outlineLevel="1" x14ac:dyDescent="0.2">
      <c r="A574" s="167"/>
      <c r="B574" s="177"/>
      <c r="C574" s="199" t="s">
        <v>601</v>
      </c>
      <c r="D574" s="180"/>
      <c r="E574" s="184"/>
      <c r="F574" s="188"/>
      <c r="G574" s="188"/>
      <c r="H574" s="188"/>
      <c r="I574" s="188"/>
      <c r="J574" s="188"/>
      <c r="K574" s="188"/>
      <c r="L574" s="188"/>
      <c r="M574" s="188"/>
      <c r="N574" s="188"/>
      <c r="O574" s="188"/>
      <c r="P574" s="188"/>
      <c r="Q574" s="188"/>
      <c r="R574" s="189"/>
      <c r="S574" s="188"/>
      <c r="T574" s="166"/>
      <c r="U574" s="165"/>
      <c r="V574" s="165"/>
      <c r="W574" s="165"/>
      <c r="X574" s="165"/>
      <c r="Y574" s="165"/>
      <c r="Z574" s="165"/>
      <c r="AA574" s="165"/>
      <c r="AB574" s="165"/>
      <c r="AC574" s="165"/>
      <c r="AD574" s="165"/>
      <c r="AE574" s="165" t="s">
        <v>140</v>
      </c>
      <c r="AF574" s="165"/>
      <c r="AG574" s="165"/>
      <c r="AH574" s="165"/>
      <c r="AI574" s="165"/>
      <c r="AJ574" s="165"/>
      <c r="AK574" s="165"/>
      <c r="AL574" s="165"/>
      <c r="AM574" s="165"/>
      <c r="AN574" s="165"/>
      <c r="AO574" s="165"/>
      <c r="AP574" s="165"/>
      <c r="AQ574" s="165"/>
      <c r="AR574" s="165"/>
      <c r="AS574" s="165"/>
      <c r="AT574" s="165"/>
      <c r="AU574" s="165"/>
      <c r="AV574" s="165"/>
      <c r="AW574" s="165"/>
      <c r="AX574" s="165"/>
      <c r="AY574" s="165"/>
      <c r="AZ574" s="165"/>
      <c r="BA574" s="165"/>
      <c r="BB574" s="165"/>
      <c r="BC574" s="165"/>
      <c r="BD574" s="165"/>
      <c r="BE574" s="165"/>
      <c r="BF574" s="165"/>
      <c r="BG574" s="165"/>
      <c r="BH574" s="165"/>
    </row>
    <row r="575" spans="1:60" outlineLevel="1" x14ac:dyDescent="0.2">
      <c r="A575" s="167"/>
      <c r="B575" s="177"/>
      <c r="C575" s="199" t="s">
        <v>801</v>
      </c>
      <c r="D575" s="180"/>
      <c r="E575" s="184"/>
      <c r="F575" s="188"/>
      <c r="G575" s="188"/>
      <c r="H575" s="188"/>
      <c r="I575" s="188"/>
      <c r="J575" s="188"/>
      <c r="K575" s="188"/>
      <c r="L575" s="188"/>
      <c r="M575" s="188"/>
      <c r="N575" s="188"/>
      <c r="O575" s="188"/>
      <c r="P575" s="188"/>
      <c r="Q575" s="188"/>
      <c r="R575" s="189"/>
      <c r="S575" s="188"/>
      <c r="T575" s="166"/>
      <c r="U575" s="165"/>
      <c r="V575" s="165"/>
      <c r="W575" s="165"/>
      <c r="X575" s="165"/>
      <c r="Y575" s="165"/>
      <c r="Z575" s="165"/>
      <c r="AA575" s="165"/>
      <c r="AB575" s="165"/>
      <c r="AC575" s="165"/>
      <c r="AD575" s="165"/>
      <c r="AE575" s="165" t="s">
        <v>140</v>
      </c>
      <c r="AF575" s="165"/>
      <c r="AG575" s="165"/>
      <c r="AH575" s="165"/>
      <c r="AI575" s="165"/>
      <c r="AJ575" s="165"/>
      <c r="AK575" s="165"/>
      <c r="AL575" s="165"/>
      <c r="AM575" s="165"/>
      <c r="AN575" s="165"/>
      <c r="AO575" s="165"/>
      <c r="AP575" s="165"/>
      <c r="AQ575" s="165"/>
      <c r="AR575" s="165"/>
      <c r="AS575" s="165"/>
      <c r="AT575" s="165"/>
      <c r="AU575" s="165"/>
      <c r="AV575" s="165"/>
      <c r="AW575" s="165"/>
      <c r="AX575" s="165"/>
      <c r="AY575" s="165"/>
      <c r="AZ575" s="165"/>
      <c r="BA575" s="165"/>
      <c r="BB575" s="165"/>
      <c r="BC575" s="165"/>
      <c r="BD575" s="165"/>
      <c r="BE575" s="165"/>
      <c r="BF575" s="165"/>
      <c r="BG575" s="165"/>
      <c r="BH575" s="165"/>
    </row>
    <row r="576" spans="1:60" outlineLevel="1" x14ac:dyDescent="0.2">
      <c r="A576" s="167"/>
      <c r="B576" s="177"/>
      <c r="C576" s="199" t="s">
        <v>819</v>
      </c>
      <c r="D576" s="180"/>
      <c r="E576" s="184">
        <v>30</v>
      </c>
      <c r="F576" s="188"/>
      <c r="G576" s="188"/>
      <c r="H576" s="188"/>
      <c r="I576" s="188"/>
      <c r="J576" s="188"/>
      <c r="K576" s="188"/>
      <c r="L576" s="188"/>
      <c r="M576" s="188"/>
      <c r="N576" s="188"/>
      <c r="O576" s="188"/>
      <c r="P576" s="188"/>
      <c r="Q576" s="188"/>
      <c r="R576" s="189"/>
      <c r="S576" s="188"/>
      <c r="T576" s="166"/>
      <c r="U576" s="165"/>
      <c r="V576" s="165"/>
      <c r="W576" s="165"/>
      <c r="X576" s="165"/>
      <c r="Y576" s="165"/>
      <c r="Z576" s="165"/>
      <c r="AA576" s="165"/>
      <c r="AB576" s="165"/>
      <c r="AC576" s="165"/>
      <c r="AD576" s="165"/>
      <c r="AE576" s="165" t="s">
        <v>140</v>
      </c>
      <c r="AF576" s="165"/>
      <c r="AG576" s="165"/>
      <c r="AH576" s="165"/>
      <c r="AI576" s="165"/>
      <c r="AJ576" s="165"/>
      <c r="AK576" s="165"/>
      <c r="AL576" s="165"/>
      <c r="AM576" s="165"/>
      <c r="AN576" s="165"/>
      <c r="AO576" s="165"/>
      <c r="AP576" s="165"/>
      <c r="AQ576" s="165"/>
      <c r="AR576" s="165"/>
      <c r="AS576" s="165"/>
      <c r="AT576" s="165"/>
      <c r="AU576" s="165"/>
      <c r="AV576" s="165"/>
      <c r="AW576" s="165"/>
      <c r="AX576" s="165"/>
      <c r="AY576" s="165"/>
      <c r="AZ576" s="165"/>
      <c r="BA576" s="165"/>
      <c r="BB576" s="165"/>
      <c r="BC576" s="165"/>
      <c r="BD576" s="165"/>
      <c r="BE576" s="165"/>
      <c r="BF576" s="165"/>
      <c r="BG576" s="165"/>
      <c r="BH576" s="165"/>
    </row>
    <row r="577" spans="1:60" outlineLevel="1" x14ac:dyDescent="0.2">
      <c r="A577" s="167"/>
      <c r="B577" s="177"/>
      <c r="C577" s="199" t="s">
        <v>820</v>
      </c>
      <c r="D577" s="180"/>
      <c r="E577" s="184">
        <v>5</v>
      </c>
      <c r="F577" s="188"/>
      <c r="G577" s="188"/>
      <c r="H577" s="188"/>
      <c r="I577" s="188"/>
      <c r="J577" s="188"/>
      <c r="K577" s="188"/>
      <c r="L577" s="188"/>
      <c r="M577" s="188"/>
      <c r="N577" s="188"/>
      <c r="O577" s="188"/>
      <c r="P577" s="188"/>
      <c r="Q577" s="188"/>
      <c r="R577" s="189"/>
      <c r="S577" s="188"/>
      <c r="T577" s="166"/>
      <c r="U577" s="165"/>
      <c r="V577" s="165"/>
      <c r="W577" s="165"/>
      <c r="X577" s="165"/>
      <c r="Y577" s="165"/>
      <c r="Z577" s="165"/>
      <c r="AA577" s="165"/>
      <c r="AB577" s="165"/>
      <c r="AC577" s="165"/>
      <c r="AD577" s="165"/>
      <c r="AE577" s="165" t="s">
        <v>140</v>
      </c>
      <c r="AF577" s="165"/>
      <c r="AG577" s="165"/>
      <c r="AH577" s="165"/>
      <c r="AI577" s="165"/>
      <c r="AJ577" s="165"/>
      <c r="AK577" s="165"/>
      <c r="AL577" s="165"/>
      <c r="AM577" s="165"/>
      <c r="AN577" s="165"/>
      <c r="AO577" s="165"/>
      <c r="AP577" s="165"/>
      <c r="AQ577" s="165"/>
      <c r="AR577" s="165"/>
      <c r="AS577" s="165"/>
      <c r="AT577" s="165"/>
      <c r="AU577" s="165"/>
      <c r="AV577" s="165"/>
      <c r="AW577" s="165"/>
      <c r="AX577" s="165"/>
      <c r="AY577" s="165"/>
      <c r="AZ577" s="165"/>
      <c r="BA577" s="165"/>
      <c r="BB577" s="165"/>
      <c r="BC577" s="165"/>
      <c r="BD577" s="165"/>
      <c r="BE577" s="165"/>
      <c r="BF577" s="165"/>
      <c r="BG577" s="165"/>
      <c r="BH577" s="165"/>
    </row>
    <row r="578" spans="1:60" outlineLevel="1" x14ac:dyDescent="0.2">
      <c r="A578" s="167"/>
      <c r="B578" s="177"/>
      <c r="C578" s="199" t="s">
        <v>821</v>
      </c>
      <c r="D578" s="180"/>
      <c r="E578" s="184">
        <v>2.4500000000000002</v>
      </c>
      <c r="F578" s="188"/>
      <c r="G578" s="188"/>
      <c r="H578" s="188"/>
      <c r="I578" s="188"/>
      <c r="J578" s="188"/>
      <c r="K578" s="188"/>
      <c r="L578" s="188"/>
      <c r="M578" s="188"/>
      <c r="N578" s="188"/>
      <c r="O578" s="188"/>
      <c r="P578" s="188"/>
      <c r="Q578" s="188"/>
      <c r="R578" s="189"/>
      <c r="S578" s="188"/>
      <c r="T578" s="166"/>
      <c r="U578" s="165"/>
      <c r="V578" s="165"/>
      <c r="W578" s="165"/>
      <c r="X578" s="165"/>
      <c r="Y578" s="165"/>
      <c r="Z578" s="165"/>
      <c r="AA578" s="165"/>
      <c r="AB578" s="165"/>
      <c r="AC578" s="165"/>
      <c r="AD578" s="165"/>
      <c r="AE578" s="165" t="s">
        <v>140</v>
      </c>
      <c r="AF578" s="165"/>
      <c r="AG578" s="165"/>
      <c r="AH578" s="165"/>
      <c r="AI578" s="165"/>
      <c r="AJ578" s="165"/>
      <c r="AK578" s="165"/>
      <c r="AL578" s="165"/>
      <c r="AM578" s="165"/>
      <c r="AN578" s="165"/>
      <c r="AO578" s="165"/>
      <c r="AP578" s="165"/>
      <c r="AQ578" s="165"/>
      <c r="AR578" s="165"/>
      <c r="AS578" s="165"/>
      <c r="AT578" s="165"/>
      <c r="AU578" s="165"/>
      <c r="AV578" s="165"/>
      <c r="AW578" s="165"/>
      <c r="AX578" s="165"/>
      <c r="AY578" s="165"/>
      <c r="AZ578" s="165"/>
      <c r="BA578" s="165"/>
      <c r="BB578" s="165"/>
      <c r="BC578" s="165"/>
      <c r="BD578" s="165"/>
      <c r="BE578" s="165"/>
      <c r="BF578" s="165"/>
      <c r="BG578" s="165"/>
      <c r="BH578" s="165"/>
    </row>
    <row r="579" spans="1:60" outlineLevel="1" x14ac:dyDescent="0.2">
      <c r="A579" s="167"/>
      <c r="B579" s="177"/>
      <c r="C579" s="199" t="s">
        <v>822</v>
      </c>
      <c r="D579" s="180"/>
      <c r="E579" s="184">
        <v>6.72</v>
      </c>
      <c r="F579" s="188"/>
      <c r="G579" s="188"/>
      <c r="H579" s="188"/>
      <c r="I579" s="188"/>
      <c r="J579" s="188"/>
      <c r="K579" s="188"/>
      <c r="L579" s="188"/>
      <c r="M579" s="188"/>
      <c r="N579" s="188"/>
      <c r="O579" s="188"/>
      <c r="P579" s="188"/>
      <c r="Q579" s="188"/>
      <c r="R579" s="189"/>
      <c r="S579" s="188"/>
      <c r="T579" s="166"/>
      <c r="U579" s="165"/>
      <c r="V579" s="165"/>
      <c r="W579" s="165"/>
      <c r="X579" s="165"/>
      <c r="Y579" s="165"/>
      <c r="Z579" s="165"/>
      <c r="AA579" s="165"/>
      <c r="AB579" s="165"/>
      <c r="AC579" s="165"/>
      <c r="AD579" s="165"/>
      <c r="AE579" s="165" t="s">
        <v>140</v>
      </c>
      <c r="AF579" s="165"/>
      <c r="AG579" s="165"/>
      <c r="AH579" s="165"/>
      <c r="AI579" s="165"/>
      <c r="AJ579" s="165"/>
      <c r="AK579" s="165"/>
      <c r="AL579" s="165"/>
      <c r="AM579" s="165"/>
      <c r="AN579" s="165"/>
      <c r="AO579" s="165"/>
      <c r="AP579" s="165"/>
      <c r="AQ579" s="165"/>
      <c r="AR579" s="165"/>
      <c r="AS579" s="165"/>
      <c r="AT579" s="165"/>
      <c r="AU579" s="165"/>
      <c r="AV579" s="165"/>
      <c r="AW579" s="165"/>
      <c r="AX579" s="165"/>
      <c r="AY579" s="165"/>
      <c r="AZ579" s="165"/>
      <c r="BA579" s="165"/>
      <c r="BB579" s="165"/>
      <c r="BC579" s="165"/>
      <c r="BD579" s="165"/>
      <c r="BE579" s="165"/>
      <c r="BF579" s="165"/>
      <c r="BG579" s="165"/>
      <c r="BH579" s="165"/>
    </row>
    <row r="580" spans="1:60" outlineLevel="1" x14ac:dyDescent="0.2">
      <c r="A580" s="167"/>
      <c r="B580" s="177"/>
      <c r="C580" s="199" t="s">
        <v>823</v>
      </c>
      <c r="D580" s="180"/>
      <c r="E580" s="184"/>
      <c r="F580" s="188"/>
      <c r="G580" s="188"/>
      <c r="H580" s="188"/>
      <c r="I580" s="188"/>
      <c r="J580" s="188"/>
      <c r="K580" s="188"/>
      <c r="L580" s="188"/>
      <c r="M580" s="188"/>
      <c r="N580" s="188"/>
      <c r="O580" s="188"/>
      <c r="P580" s="188"/>
      <c r="Q580" s="188"/>
      <c r="R580" s="189"/>
      <c r="S580" s="188"/>
      <c r="T580" s="166"/>
      <c r="U580" s="165"/>
      <c r="V580" s="165"/>
      <c r="W580" s="165"/>
      <c r="X580" s="165"/>
      <c r="Y580" s="165"/>
      <c r="Z580" s="165"/>
      <c r="AA580" s="165"/>
      <c r="AB580" s="165"/>
      <c r="AC580" s="165"/>
      <c r="AD580" s="165"/>
      <c r="AE580" s="165" t="s">
        <v>140</v>
      </c>
      <c r="AF580" s="165"/>
      <c r="AG580" s="165"/>
      <c r="AH580" s="165"/>
      <c r="AI580" s="165"/>
      <c r="AJ580" s="165"/>
      <c r="AK580" s="165"/>
      <c r="AL580" s="165"/>
      <c r="AM580" s="165"/>
      <c r="AN580" s="165"/>
      <c r="AO580" s="165"/>
      <c r="AP580" s="165"/>
      <c r="AQ580" s="165"/>
      <c r="AR580" s="165"/>
      <c r="AS580" s="165"/>
      <c r="AT580" s="165"/>
      <c r="AU580" s="165"/>
      <c r="AV580" s="165"/>
      <c r="AW580" s="165"/>
      <c r="AX580" s="165"/>
      <c r="AY580" s="165"/>
      <c r="AZ580" s="165"/>
      <c r="BA580" s="165"/>
      <c r="BB580" s="165"/>
      <c r="BC580" s="165"/>
      <c r="BD580" s="165"/>
      <c r="BE580" s="165"/>
      <c r="BF580" s="165"/>
      <c r="BG580" s="165"/>
      <c r="BH580" s="165"/>
    </row>
    <row r="581" spans="1:60" outlineLevel="1" x14ac:dyDescent="0.2">
      <c r="A581" s="167"/>
      <c r="B581" s="177"/>
      <c r="C581" s="199" t="s">
        <v>824</v>
      </c>
      <c r="D581" s="180"/>
      <c r="E581" s="184">
        <v>12.76</v>
      </c>
      <c r="F581" s="188"/>
      <c r="G581" s="188"/>
      <c r="H581" s="188"/>
      <c r="I581" s="188"/>
      <c r="J581" s="188"/>
      <c r="K581" s="188"/>
      <c r="L581" s="188"/>
      <c r="M581" s="188"/>
      <c r="N581" s="188"/>
      <c r="O581" s="188"/>
      <c r="P581" s="188"/>
      <c r="Q581" s="188"/>
      <c r="R581" s="189"/>
      <c r="S581" s="188"/>
      <c r="T581" s="166"/>
      <c r="U581" s="165"/>
      <c r="V581" s="165"/>
      <c r="W581" s="165"/>
      <c r="X581" s="165"/>
      <c r="Y581" s="165"/>
      <c r="Z581" s="165"/>
      <c r="AA581" s="165"/>
      <c r="AB581" s="165"/>
      <c r="AC581" s="165"/>
      <c r="AD581" s="165"/>
      <c r="AE581" s="165" t="s">
        <v>140</v>
      </c>
      <c r="AF581" s="165"/>
      <c r="AG581" s="165"/>
      <c r="AH581" s="165"/>
      <c r="AI581" s="165"/>
      <c r="AJ581" s="165"/>
      <c r="AK581" s="165"/>
      <c r="AL581" s="165"/>
      <c r="AM581" s="165"/>
      <c r="AN581" s="165"/>
      <c r="AO581" s="165"/>
      <c r="AP581" s="165"/>
      <c r="AQ581" s="165"/>
      <c r="AR581" s="165"/>
      <c r="AS581" s="165"/>
      <c r="AT581" s="165"/>
      <c r="AU581" s="165"/>
      <c r="AV581" s="165"/>
      <c r="AW581" s="165"/>
      <c r="AX581" s="165"/>
      <c r="AY581" s="165"/>
      <c r="AZ581" s="165"/>
      <c r="BA581" s="165"/>
      <c r="BB581" s="165"/>
      <c r="BC581" s="165"/>
      <c r="BD581" s="165"/>
      <c r="BE581" s="165"/>
      <c r="BF581" s="165"/>
      <c r="BG581" s="165"/>
      <c r="BH581" s="165"/>
    </row>
    <row r="582" spans="1:60" outlineLevel="1" x14ac:dyDescent="0.2">
      <c r="A582" s="167"/>
      <c r="B582" s="177"/>
      <c r="C582" s="199" t="s">
        <v>825</v>
      </c>
      <c r="D582" s="180"/>
      <c r="E582" s="184">
        <v>1.64</v>
      </c>
      <c r="F582" s="188"/>
      <c r="G582" s="188"/>
      <c r="H582" s="188"/>
      <c r="I582" s="188"/>
      <c r="J582" s="188"/>
      <c r="K582" s="188"/>
      <c r="L582" s="188"/>
      <c r="M582" s="188"/>
      <c r="N582" s="188"/>
      <c r="O582" s="188"/>
      <c r="P582" s="188"/>
      <c r="Q582" s="188"/>
      <c r="R582" s="189"/>
      <c r="S582" s="188"/>
      <c r="T582" s="166"/>
      <c r="U582" s="165"/>
      <c r="V582" s="165"/>
      <c r="W582" s="165"/>
      <c r="X582" s="165"/>
      <c r="Y582" s="165"/>
      <c r="Z582" s="165"/>
      <c r="AA582" s="165"/>
      <c r="AB582" s="165"/>
      <c r="AC582" s="165"/>
      <c r="AD582" s="165"/>
      <c r="AE582" s="165" t="s">
        <v>140</v>
      </c>
      <c r="AF582" s="165"/>
      <c r="AG582" s="165"/>
      <c r="AH582" s="165"/>
      <c r="AI582" s="165"/>
      <c r="AJ582" s="165"/>
      <c r="AK582" s="165"/>
      <c r="AL582" s="165"/>
      <c r="AM582" s="165"/>
      <c r="AN582" s="165"/>
      <c r="AO582" s="165"/>
      <c r="AP582" s="165"/>
      <c r="AQ582" s="165"/>
      <c r="AR582" s="165"/>
      <c r="AS582" s="165"/>
      <c r="AT582" s="165"/>
      <c r="AU582" s="165"/>
      <c r="AV582" s="165"/>
      <c r="AW582" s="165"/>
      <c r="AX582" s="165"/>
      <c r="AY582" s="165"/>
      <c r="AZ582" s="165"/>
      <c r="BA582" s="165"/>
      <c r="BB582" s="165"/>
      <c r="BC582" s="165"/>
      <c r="BD582" s="165"/>
      <c r="BE582" s="165"/>
      <c r="BF582" s="165"/>
      <c r="BG582" s="165"/>
      <c r="BH582" s="165"/>
    </row>
    <row r="583" spans="1:60" outlineLevel="1" x14ac:dyDescent="0.2">
      <c r="A583" s="167"/>
      <c r="B583" s="177"/>
      <c r="C583" s="199" t="s">
        <v>826</v>
      </c>
      <c r="D583" s="180"/>
      <c r="E583" s="184">
        <v>1.56</v>
      </c>
      <c r="F583" s="188"/>
      <c r="G583" s="188"/>
      <c r="H583" s="188"/>
      <c r="I583" s="188"/>
      <c r="J583" s="188"/>
      <c r="K583" s="188"/>
      <c r="L583" s="188"/>
      <c r="M583" s="188"/>
      <c r="N583" s="188"/>
      <c r="O583" s="188"/>
      <c r="P583" s="188"/>
      <c r="Q583" s="188"/>
      <c r="R583" s="189"/>
      <c r="S583" s="188"/>
      <c r="T583" s="166"/>
      <c r="U583" s="165"/>
      <c r="V583" s="165"/>
      <c r="W583" s="165"/>
      <c r="X583" s="165"/>
      <c r="Y583" s="165"/>
      <c r="Z583" s="165"/>
      <c r="AA583" s="165"/>
      <c r="AB583" s="165"/>
      <c r="AC583" s="165"/>
      <c r="AD583" s="165"/>
      <c r="AE583" s="165" t="s">
        <v>140</v>
      </c>
      <c r="AF583" s="165"/>
      <c r="AG583" s="165"/>
      <c r="AH583" s="165"/>
      <c r="AI583" s="165"/>
      <c r="AJ583" s="165"/>
      <c r="AK583" s="165"/>
      <c r="AL583" s="165"/>
      <c r="AM583" s="165"/>
      <c r="AN583" s="165"/>
      <c r="AO583" s="165"/>
      <c r="AP583" s="165"/>
      <c r="AQ583" s="165"/>
      <c r="AR583" s="165"/>
      <c r="AS583" s="165"/>
      <c r="AT583" s="165"/>
      <c r="AU583" s="165"/>
      <c r="AV583" s="165"/>
      <c r="AW583" s="165"/>
      <c r="AX583" s="165"/>
      <c r="AY583" s="165"/>
      <c r="AZ583" s="165"/>
      <c r="BA583" s="165"/>
      <c r="BB583" s="165"/>
      <c r="BC583" s="165"/>
      <c r="BD583" s="165"/>
      <c r="BE583" s="165"/>
      <c r="BF583" s="165"/>
      <c r="BG583" s="165"/>
      <c r="BH583" s="165"/>
    </row>
    <row r="584" spans="1:60" outlineLevel="1" x14ac:dyDescent="0.2">
      <c r="A584" s="167"/>
      <c r="B584" s="177"/>
      <c r="C584" s="199" t="s">
        <v>827</v>
      </c>
      <c r="D584" s="180"/>
      <c r="E584" s="184">
        <v>2.48</v>
      </c>
      <c r="F584" s="188"/>
      <c r="G584" s="188"/>
      <c r="H584" s="188"/>
      <c r="I584" s="188"/>
      <c r="J584" s="188"/>
      <c r="K584" s="188"/>
      <c r="L584" s="188"/>
      <c r="M584" s="188"/>
      <c r="N584" s="188"/>
      <c r="O584" s="188"/>
      <c r="P584" s="188"/>
      <c r="Q584" s="188"/>
      <c r="R584" s="189"/>
      <c r="S584" s="188"/>
      <c r="T584" s="166"/>
      <c r="U584" s="165"/>
      <c r="V584" s="165"/>
      <c r="W584" s="165"/>
      <c r="X584" s="165"/>
      <c r="Y584" s="165"/>
      <c r="Z584" s="165"/>
      <c r="AA584" s="165"/>
      <c r="AB584" s="165"/>
      <c r="AC584" s="165"/>
      <c r="AD584" s="165"/>
      <c r="AE584" s="165" t="s">
        <v>140</v>
      </c>
      <c r="AF584" s="165"/>
      <c r="AG584" s="165"/>
      <c r="AH584" s="165"/>
      <c r="AI584" s="165"/>
      <c r="AJ584" s="165"/>
      <c r="AK584" s="165"/>
      <c r="AL584" s="165"/>
      <c r="AM584" s="165"/>
      <c r="AN584" s="165"/>
      <c r="AO584" s="165"/>
      <c r="AP584" s="165"/>
      <c r="AQ584" s="165"/>
      <c r="AR584" s="165"/>
      <c r="AS584" s="165"/>
      <c r="AT584" s="165"/>
      <c r="AU584" s="165"/>
      <c r="AV584" s="165"/>
      <c r="AW584" s="165"/>
      <c r="AX584" s="165"/>
      <c r="AY584" s="165"/>
      <c r="AZ584" s="165"/>
      <c r="BA584" s="165"/>
      <c r="BB584" s="165"/>
      <c r="BC584" s="165"/>
      <c r="BD584" s="165"/>
      <c r="BE584" s="165"/>
      <c r="BF584" s="165"/>
      <c r="BG584" s="165"/>
      <c r="BH584" s="165"/>
    </row>
    <row r="585" spans="1:60" outlineLevel="1" x14ac:dyDescent="0.2">
      <c r="A585" s="167">
        <v>177</v>
      </c>
      <c r="B585" s="177" t="s">
        <v>828</v>
      </c>
      <c r="C585" s="198" t="s">
        <v>829</v>
      </c>
      <c r="D585" s="179" t="s">
        <v>177</v>
      </c>
      <c r="E585" s="183">
        <v>118.505</v>
      </c>
      <c r="F585" s="188"/>
      <c r="G585" s="188">
        <f>ROUND(E585*F585,2)</f>
        <v>0</v>
      </c>
      <c r="H585" s="188">
        <v>0</v>
      </c>
      <c r="I585" s="188">
        <f>ROUND(E585*H585,2)</f>
        <v>0</v>
      </c>
      <c r="J585" s="188">
        <v>290</v>
      </c>
      <c r="K585" s="188">
        <f>ROUND(E585*J585,2)</f>
        <v>34366.449999999997</v>
      </c>
      <c r="L585" s="188">
        <v>21</v>
      </c>
      <c r="M585" s="188">
        <f>G585*(1+L585/100)</f>
        <v>0</v>
      </c>
      <c r="N585" s="188">
        <v>0</v>
      </c>
      <c r="O585" s="188">
        <f>ROUND(E585*N585,2)</f>
        <v>0</v>
      </c>
      <c r="P585" s="188">
        <v>0</v>
      </c>
      <c r="Q585" s="188">
        <f>ROUND(E585*P585,2)</f>
        <v>0</v>
      </c>
      <c r="R585" s="189"/>
      <c r="S585" s="188" t="s">
        <v>154</v>
      </c>
      <c r="T585" s="166" t="s">
        <v>997</v>
      </c>
      <c r="U585" s="165"/>
      <c r="V585" s="165"/>
      <c r="W585" s="165"/>
      <c r="X585" s="165"/>
      <c r="Y585" s="165"/>
      <c r="Z585" s="165"/>
      <c r="AA585" s="165"/>
      <c r="AB585" s="165"/>
      <c r="AC585" s="165"/>
      <c r="AD585" s="165"/>
      <c r="AE585" s="165" t="s">
        <v>138</v>
      </c>
      <c r="AF585" s="165"/>
      <c r="AG585" s="165"/>
      <c r="AH585" s="165"/>
      <c r="AI585" s="165"/>
      <c r="AJ585" s="165"/>
      <c r="AK585" s="165"/>
      <c r="AL585" s="165"/>
      <c r="AM585" s="165"/>
      <c r="AN585" s="165"/>
      <c r="AO585" s="165"/>
      <c r="AP585" s="165"/>
      <c r="AQ585" s="165"/>
      <c r="AR585" s="165"/>
      <c r="AS585" s="165"/>
      <c r="AT585" s="165"/>
      <c r="AU585" s="165"/>
      <c r="AV585" s="165"/>
      <c r="AW585" s="165"/>
      <c r="AX585" s="165"/>
      <c r="AY585" s="165"/>
      <c r="AZ585" s="165"/>
      <c r="BA585" s="165"/>
      <c r="BB585" s="165"/>
      <c r="BC585" s="165"/>
      <c r="BD585" s="165"/>
      <c r="BE585" s="165"/>
      <c r="BF585" s="165"/>
      <c r="BG585" s="165"/>
      <c r="BH585" s="165"/>
    </row>
    <row r="586" spans="1:60" outlineLevel="1" x14ac:dyDescent="0.2">
      <c r="A586" s="167"/>
      <c r="B586" s="177"/>
      <c r="C586" s="199" t="s">
        <v>601</v>
      </c>
      <c r="D586" s="180"/>
      <c r="E586" s="184"/>
      <c r="F586" s="188"/>
      <c r="G586" s="188"/>
      <c r="H586" s="188"/>
      <c r="I586" s="188"/>
      <c r="J586" s="188"/>
      <c r="K586" s="188"/>
      <c r="L586" s="188"/>
      <c r="M586" s="188"/>
      <c r="N586" s="188"/>
      <c r="O586" s="188"/>
      <c r="P586" s="188"/>
      <c r="Q586" s="188"/>
      <c r="R586" s="189"/>
      <c r="S586" s="188"/>
      <c r="T586" s="166"/>
      <c r="U586" s="165"/>
      <c r="V586" s="165"/>
      <c r="W586" s="165"/>
      <c r="X586" s="165"/>
      <c r="Y586" s="165"/>
      <c r="Z586" s="165"/>
      <c r="AA586" s="165"/>
      <c r="AB586" s="165"/>
      <c r="AC586" s="165"/>
      <c r="AD586" s="165"/>
      <c r="AE586" s="165" t="s">
        <v>140</v>
      </c>
      <c r="AF586" s="165"/>
      <c r="AG586" s="165"/>
      <c r="AH586" s="165"/>
      <c r="AI586" s="165"/>
      <c r="AJ586" s="165"/>
      <c r="AK586" s="165"/>
      <c r="AL586" s="165"/>
      <c r="AM586" s="165"/>
      <c r="AN586" s="165"/>
      <c r="AO586" s="165"/>
      <c r="AP586" s="165"/>
      <c r="AQ586" s="165"/>
      <c r="AR586" s="165"/>
      <c r="AS586" s="165"/>
      <c r="AT586" s="165"/>
      <c r="AU586" s="165"/>
      <c r="AV586" s="165"/>
      <c r="AW586" s="165"/>
      <c r="AX586" s="165"/>
      <c r="AY586" s="165"/>
      <c r="AZ586" s="165"/>
      <c r="BA586" s="165"/>
      <c r="BB586" s="165"/>
      <c r="BC586" s="165"/>
      <c r="BD586" s="165"/>
      <c r="BE586" s="165"/>
      <c r="BF586" s="165"/>
      <c r="BG586" s="165"/>
      <c r="BH586" s="165"/>
    </row>
    <row r="587" spans="1:60" outlineLevel="1" x14ac:dyDescent="0.2">
      <c r="A587" s="167"/>
      <c r="B587" s="177"/>
      <c r="C587" s="199" t="s">
        <v>801</v>
      </c>
      <c r="D587" s="180"/>
      <c r="E587" s="184"/>
      <c r="F587" s="188"/>
      <c r="G587" s="188"/>
      <c r="H587" s="188"/>
      <c r="I587" s="188"/>
      <c r="J587" s="188"/>
      <c r="K587" s="188"/>
      <c r="L587" s="188"/>
      <c r="M587" s="188"/>
      <c r="N587" s="188"/>
      <c r="O587" s="188"/>
      <c r="P587" s="188"/>
      <c r="Q587" s="188"/>
      <c r="R587" s="189"/>
      <c r="S587" s="188"/>
      <c r="T587" s="166"/>
      <c r="U587" s="165"/>
      <c r="V587" s="165"/>
      <c r="W587" s="165"/>
      <c r="X587" s="165"/>
      <c r="Y587" s="165"/>
      <c r="Z587" s="165"/>
      <c r="AA587" s="165"/>
      <c r="AB587" s="165"/>
      <c r="AC587" s="165"/>
      <c r="AD587" s="165"/>
      <c r="AE587" s="165" t="s">
        <v>140</v>
      </c>
      <c r="AF587" s="165"/>
      <c r="AG587" s="165"/>
      <c r="AH587" s="165"/>
      <c r="AI587" s="165"/>
      <c r="AJ587" s="165"/>
      <c r="AK587" s="165"/>
      <c r="AL587" s="165"/>
      <c r="AM587" s="165"/>
      <c r="AN587" s="165"/>
      <c r="AO587" s="165"/>
      <c r="AP587" s="165"/>
      <c r="AQ587" s="165"/>
      <c r="AR587" s="165"/>
      <c r="AS587" s="165"/>
      <c r="AT587" s="165"/>
      <c r="AU587" s="165"/>
      <c r="AV587" s="165"/>
      <c r="AW587" s="165"/>
      <c r="AX587" s="165"/>
      <c r="AY587" s="165"/>
      <c r="AZ587" s="165"/>
      <c r="BA587" s="165"/>
      <c r="BB587" s="165"/>
      <c r="BC587" s="165"/>
      <c r="BD587" s="165"/>
      <c r="BE587" s="165"/>
      <c r="BF587" s="165"/>
      <c r="BG587" s="165"/>
      <c r="BH587" s="165"/>
    </row>
    <row r="588" spans="1:60" outlineLevel="1" x14ac:dyDescent="0.2">
      <c r="A588" s="167"/>
      <c r="B588" s="177"/>
      <c r="C588" s="199" t="s">
        <v>819</v>
      </c>
      <c r="D588" s="180"/>
      <c r="E588" s="184">
        <v>30</v>
      </c>
      <c r="F588" s="188"/>
      <c r="G588" s="188"/>
      <c r="H588" s="188"/>
      <c r="I588" s="188"/>
      <c r="J588" s="188"/>
      <c r="K588" s="188"/>
      <c r="L588" s="188"/>
      <c r="M588" s="188"/>
      <c r="N588" s="188"/>
      <c r="O588" s="188"/>
      <c r="P588" s="188"/>
      <c r="Q588" s="188"/>
      <c r="R588" s="189"/>
      <c r="S588" s="188"/>
      <c r="T588" s="166"/>
      <c r="U588" s="165"/>
      <c r="V588" s="165"/>
      <c r="W588" s="165"/>
      <c r="X588" s="165"/>
      <c r="Y588" s="165"/>
      <c r="Z588" s="165"/>
      <c r="AA588" s="165"/>
      <c r="AB588" s="165"/>
      <c r="AC588" s="165"/>
      <c r="AD588" s="165"/>
      <c r="AE588" s="165" t="s">
        <v>140</v>
      </c>
      <c r="AF588" s="165"/>
      <c r="AG588" s="165"/>
      <c r="AH588" s="165"/>
      <c r="AI588" s="165"/>
      <c r="AJ588" s="165"/>
      <c r="AK588" s="165"/>
      <c r="AL588" s="165"/>
      <c r="AM588" s="165"/>
      <c r="AN588" s="165"/>
      <c r="AO588" s="165"/>
      <c r="AP588" s="165"/>
      <c r="AQ588" s="165"/>
      <c r="AR588" s="165"/>
      <c r="AS588" s="165"/>
      <c r="AT588" s="165"/>
      <c r="AU588" s="165"/>
      <c r="AV588" s="165"/>
      <c r="AW588" s="165"/>
      <c r="AX588" s="165"/>
      <c r="AY588" s="165"/>
      <c r="AZ588" s="165"/>
      <c r="BA588" s="165"/>
      <c r="BB588" s="165"/>
      <c r="BC588" s="165"/>
      <c r="BD588" s="165"/>
      <c r="BE588" s="165"/>
      <c r="BF588" s="165"/>
      <c r="BG588" s="165"/>
      <c r="BH588" s="165"/>
    </row>
    <row r="589" spans="1:60" outlineLevel="1" x14ac:dyDescent="0.2">
      <c r="A589" s="167"/>
      <c r="B589" s="177"/>
      <c r="C589" s="199" t="s">
        <v>820</v>
      </c>
      <c r="D589" s="180"/>
      <c r="E589" s="184">
        <v>5</v>
      </c>
      <c r="F589" s="188"/>
      <c r="G589" s="188"/>
      <c r="H589" s="188"/>
      <c r="I589" s="188"/>
      <c r="J589" s="188"/>
      <c r="K589" s="188"/>
      <c r="L589" s="188"/>
      <c r="M589" s="188"/>
      <c r="N589" s="188"/>
      <c r="O589" s="188"/>
      <c r="P589" s="188"/>
      <c r="Q589" s="188"/>
      <c r="R589" s="189"/>
      <c r="S589" s="188"/>
      <c r="T589" s="166"/>
      <c r="U589" s="165"/>
      <c r="V589" s="165"/>
      <c r="W589" s="165"/>
      <c r="X589" s="165"/>
      <c r="Y589" s="165"/>
      <c r="Z589" s="165"/>
      <c r="AA589" s="165"/>
      <c r="AB589" s="165"/>
      <c r="AC589" s="165"/>
      <c r="AD589" s="165"/>
      <c r="AE589" s="165" t="s">
        <v>140</v>
      </c>
      <c r="AF589" s="165"/>
      <c r="AG589" s="165"/>
      <c r="AH589" s="165"/>
      <c r="AI589" s="165"/>
      <c r="AJ589" s="165"/>
      <c r="AK589" s="165"/>
      <c r="AL589" s="165"/>
      <c r="AM589" s="165"/>
      <c r="AN589" s="165"/>
      <c r="AO589" s="165"/>
      <c r="AP589" s="165"/>
      <c r="AQ589" s="165"/>
      <c r="AR589" s="165"/>
      <c r="AS589" s="165"/>
      <c r="AT589" s="165"/>
      <c r="AU589" s="165"/>
      <c r="AV589" s="165"/>
      <c r="AW589" s="165"/>
      <c r="AX589" s="165"/>
      <c r="AY589" s="165"/>
      <c r="AZ589" s="165"/>
      <c r="BA589" s="165"/>
      <c r="BB589" s="165"/>
      <c r="BC589" s="165"/>
      <c r="BD589" s="165"/>
      <c r="BE589" s="165"/>
      <c r="BF589" s="165"/>
      <c r="BG589" s="165"/>
      <c r="BH589" s="165"/>
    </row>
    <row r="590" spans="1:60" outlineLevel="1" x14ac:dyDescent="0.2">
      <c r="A590" s="167"/>
      <c r="B590" s="177"/>
      <c r="C590" s="199" t="s">
        <v>821</v>
      </c>
      <c r="D590" s="180"/>
      <c r="E590" s="184">
        <v>2.4500000000000002</v>
      </c>
      <c r="F590" s="188"/>
      <c r="G590" s="188"/>
      <c r="H590" s="188"/>
      <c r="I590" s="188"/>
      <c r="J590" s="188"/>
      <c r="K590" s="188"/>
      <c r="L590" s="188"/>
      <c r="M590" s="188"/>
      <c r="N590" s="188"/>
      <c r="O590" s="188"/>
      <c r="P590" s="188"/>
      <c r="Q590" s="188"/>
      <c r="R590" s="189"/>
      <c r="S590" s="188"/>
      <c r="T590" s="166"/>
      <c r="U590" s="165"/>
      <c r="V590" s="165"/>
      <c r="W590" s="165"/>
      <c r="X590" s="165"/>
      <c r="Y590" s="165"/>
      <c r="Z590" s="165"/>
      <c r="AA590" s="165"/>
      <c r="AB590" s="165"/>
      <c r="AC590" s="165"/>
      <c r="AD590" s="165"/>
      <c r="AE590" s="165" t="s">
        <v>140</v>
      </c>
      <c r="AF590" s="165"/>
      <c r="AG590" s="165"/>
      <c r="AH590" s="165"/>
      <c r="AI590" s="165"/>
      <c r="AJ590" s="165"/>
      <c r="AK590" s="165"/>
      <c r="AL590" s="165"/>
      <c r="AM590" s="165"/>
      <c r="AN590" s="165"/>
      <c r="AO590" s="165"/>
      <c r="AP590" s="165"/>
      <c r="AQ590" s="165"/>
      <c r="AR590" s="165"/>
      <c r="AS590" s="165"/>
      <c r="AT590" s="165"/>
      <c r="AU590" s="165"/>
      <c r="AV590" s="165"/>
      <c r="AW590" s="165"/>
      <c r="AX590" s="165"/>
      <c r="AY590" s="165"/>
      <c r="AZ590" s="165"/>
      <c r="BA590" s="165"/>
      <c r="BB590" s="165"/>
      <c r="BC590" s="165"/>
      <c r="BD590" s="165"/>
      <c r="BE590" s="165"/>
      <c r="BF590" s="165"/>
      <c r="BG590" s="165"/>
      <c r="BH590" s="165"/>
    </row>
    <row r="591" spans="1:60" outlineLevel="1" x14ac:dyDescent="0.2">
      <c r="A591" s="167"/>
      <c r="B591" s="177"/>
      <c r="C591" s="199" t="s">
        <v>822</v>
      </c>
      <c r="D591" s="180"/>
      <c r="E591" s="184">
        <v>6.72</v>
      </c>
      <c r="F591" s="188"/>
      <c r="G591" s="188"/>
      <c r="H591" s="188"/>
      <c r="I591" s="188"/>
      <c r="J591" s="188"/>
      <c r="K591" s="188"/>
      <c r="L591" s="188"/>
      <c r="M591" s="188"/>
      <c r="N591" s="188"/>
      <c r="O591" s="188"/>
      <c r="P591" s="188"/>
      <c r="Q591" s="188"/>
      <c r="R591" s="189"/>
      <c r="S591" s="188"/>
      <c r="T591" s="166"/>
      <c r="U591" s="165"/>
      <c r="V591" s="165"/>
      <c r="W591" s="165"/>
      <c r="X591" s="165"/>
      <c r="Y591" s="165"/>
      <c r="Z591" s="165"/>
      <c r="AA591" s="165"/>
      <c r="AB591" s="165"/>
      <c r="AC591" s="165"/>
      <c r="AD591" s="165"/>
      <c r="AE591" s="165" t="s">
        <v>140</v>
      </c>
      <c r="AF591" s="165"/>
      <c r="AG591" s="165"/>
      <c r="AH591" s="165"/>
      <c r="AI591" s="165"/>
      <c r="AJ591" s="165"/>
      <c r="AK591" s="165"/>
      <c r="AL591" s="165"/>
      <c r="AM591" s="165"/>
      <c r="AN591" s="165"/>
      <c r="AO591" s="165"/>
      <c r="AP591" s="165"/>
      <c r="AQ591" s="165"/>
      <c r="AR591" s="165"/>
      <c r="AS591" s="165"/>
      <c r="AT591" s="165"/>
      <c r="AU591" s="165"/>
      <c r="AV591" s="165"/>
      <c r="AW591" s="165"/>
      <c r="AX591" s="165"/>
      <c r="AY591" s="165"/>
      <c r="AZ591" s="165"/>
      <c r="BA591" s="165"/>
      <c r="BB591" s="165"/>
      <c r="BC591" s="165"/>
      <c r="BD591" s="165"/>
      <c r="BE591" s="165"/>
      <c r="BF591" s="165"/>
      <c r="BG591" s="165"/>
      <c r="BH591" s="165"/>
    </row>
    <row r="592" spans="1:60" outlineLevel="1" x14ac:dyDescent="0.2">
      <c r="A592" s="167"/>
      <c r="B592" s="177"/>
      <c r="C592" s="199" t="s">
        <v>823</v>
      </c>
      <c r="D592" s="180"/>
      <c r="E592" s="184"/>
      <c r="F592" s="188"/>
      <c r="G592" s="188"/>
      <c r="H592" s="188"/>
      <c r="I592" s="188"/>
      <c r="J592" s="188"/>
      <c r="K592" s="188"/>
      <c r="L592" s="188"/>
      <c r="M592" s="188"/>
      <c r="N592" s="188"/>
      <c r="O592" s="188"/>
      <c r="P592" s="188"/>
      <c r="Q592" s="188"/>
      <c r="R592" s="189"/>
      <c r="S592" s="188"/>
      <c r="T592" s="166"/>
      <c r="U592" s="165"/>
      <c r="V592" s="165"/>
      <c r="W592" s="165"/>
      <c r="X592" s="165"/>
      <c r="Y592" s="165"/>
      <c r="Z592" s="165"/>
      <c r="AA592" s="165"/>
      <c r="AB592" s="165"/>
      <c r="AC592" s="165"/>
      <c r="AD592" s="165"/>
      <c r="AE592" s="165" t="s">
        <v>140</v>
      </c>
      <c r="AF592" s="165"/>
      <c r="AG592" s="165"/>
      <c r="AH592" s="165"/>
      <c r="AI592" s="165"/>
      <c r="AJ592" s="165"/>
      <c r="AK592" s="165"/>
      <c r="AL592" s="165"/>
      <c r="AM592" s="165"/>
      <c r="AN592" s="165"/>
      <c r="AO592" s="165"/>
      <c r="AP592" s="165"/>
      <c r="AQ592" s="165"/>
      <c r="AR592" s="165"/>
      <c r="AS592" s="165"/>
      <c r="AT592" s="165"/>
      <c r="AU592" s="165"/>
      <c r="AV592" s="165"/>
      <c r="AW592" s="165"/>
      <c r="AX592" s="165"/>
      <c r="AY592" s="165"/>
      <c r="AZ592" s="165"/>
      <c r="BA592" s="165"/>
      <c r="BB592" s="165"/>
      <c r="BC592" s="165"/>
      <c r="BD592" s="165"/>
      <c r="BE592" s="165"/>
      <c r="BF592" s="165"/>
      <c r="BG592" s="165"/>
      <c r="BH592" s="165"/>
    </row>
    <row r="593" spans="1:60" outlineLevel="1" x14ac:dyDescent="0.2">
      <c r="A593" s="167"/>
      <c r="B593" s="177"/>
      <c r="C593" s="199" t="s">
        <v>824</v>
      </c>
      <c r="D593" s="180"/>
      <c r="E593" s="184">
        <v>12.76</v>
      </c>
      <c r="F593" s="188"/>
      <c r="G593" s="188"/>
      <c r="H593" s="188"/>
      <c r="I593" s="188"/>
      <c r="J593" s="188"/>
      <c r="K593" s="188"/>
      <c r="L593" s="188"/>
      <c r="M593" s="188"/>
      <c r="N593" s="188"/>
      <c r="O593" s="188"/>
      <c r="P593" s="188"/>
      <c r="Q593" s="188"/>
      <c r="R593" s="189"/>
      <c r="S593" s="188"/>
      <c r="T593" s="166"/>
      <c r="U593" s="165"/>
      <c r="V593" s="165"/>
      <c r="W593" s="165"/>
      <c r="X593" s="165"/>
      <c r="Y593" s="165"/>
      <c r="Z593" s="165"/>
      <c r="AA593" s="165"/>
      <c r="AB593" s="165"/>
      <c r="AC593" s="165"/>
      <c r="AD593" s="165"/>
      <c r="AE593" s="165" t="s">
        <v>140</v>
      </c>
      <c r="AF593" s="165"/>
      <c r="AG593" s="165"/>
      <c r="AH593" s="165"/>
      <c r="AI593" s="165"/>
      <c r="AJ593" s="165"/>
      <c r="AK593" s="165"/>
      <c r="AL593" s="165"/>
      <c r="AM593" s="165"/>
      <c r="AN593" s="165"/>
      <c r="AO593" s="165"/>
      <c r="AP593" s="165"/>
      <c r="AQ593" s="165"/>
      <c r="AR593" s="165"/>
      <c r="AS593" s="165"/>
      <c r="AT593" s="165"/>
      <c r="AU593" s="165"/>
      <c r="AV593" s="165"/>
      <c r="AW593" s="165"/>
      <c r="AX593" s="165"/>
      <c r="AY593" s="165"/>
      <c r="AZ593" s="165"/>
      <c r="BA593" s="165"/>
      <c r="BB593" s="165"/>
      <c r="BC593" s="165"/>
      <c r="BD593" s="165"/>
      <c r="BE593" s="165"/>
      <c r="BF593" s="165"/>
      <c r="BG593" s="165"/>
      <c r="BH593" s="165"/>
    </row>
    <row r="594" spans="1:60" outlineLevel="1" x14ac:dyDescent="0.2">
      <c r="A594" s="167"/>
      <c r="B594" s="177"/>
      <c r="C594" s="199" t="s">
        <v>825</v>
      </c>
      <c r="D594" s="180"/>
      <c r="E594" s="184">
        <v>1.64</v>
      </c>
      <c r="F594" s="188"/>
      <c r="G594" s="188"/>
      <c r="H594" s="188"/>
      <c r="I594" s="188"/>
      <c r="J594" s="188"/>
      <c r="K594" s="188"/>
      <c r="L594" s="188"/>
      <c r="M594" s="188"/>
      <c r="N594" s="188"/>
      <c r="O594" s="188"/>
      <c r="P594" s="188"/>
      <c r="Q594" s="188"/>
      <c r="R594" s="189"/>
      <c r="S594" s="188"/>
      <c r="T594" s="166"/>
      <c r="U594" s="165"/>
      <c r="V594" s="165"/>
      <c r="W594" s="165"/>
      <c r="X594" s="165"/>
      <c r="Y594" s="165"/>
      <c r="Z594" s="165"/>
      <c r="AA594" s="165"/>
      <c r="AB594" s="165"/>
      <c r="AC594" s="165"/>
      <c r="AD594" s="165"/>
      <c r="AE594" s="165" t="s">
        <v>140</v>
      </c>
      <c r="AF594" s="165"/>
      <c r="AG594" s="165"/>
      <c r="AH594" s="165"/>
      <c r="AI594" s="165"/>
      <c r="AJ594" s="165"/>
      <c r="AK594" s="165"/>
      <c r="AL594" s="165"/>
      <c r="AM594" s="165"/>
      <c r="AN594" s="165"/>
      <c r="AO594" s="165"/>
      <c r="AP594" s="165"/>
      <c r="AQ594" s="165"/>
      <c r="AR594" s="165"/>
      <c r="AS594" s="165"/>
      <c r="AT594" s="165"/>
      <c r="AU594" s="165"/>
      <c r="AV594" s="165"/>
      <c r="AW594" s="165"/>
      <c r="AX594" s="165"/>
      <c r="AY594" s="165"/>
      <c r="AZ594" s="165"/>
      <c r="BA594" s="165"/>
      <c r="BB594" s="165"/>
      <c r="BC594" s="165"/>
      <c r="BD594" s="165"/>
      <c r="BE594" s="165"/>
      <c r="BF594" s="165"/>
      <c r="BG594" s="165"/>
      <c r="BH594" s="165"/>
    </row>
    <row r="595" spans="1:60" outlineLevel="1" x14ac:dyDescent="0.2">
      <c r="A595" s="167"/>
      <c r="B595" s="177"/>
      <c r="C595" s="199" t="s">
        <v>826</v>
      </c>
      <c r="D595" s="180"/>
      <c r="E595" s="184">
        <v>1.56</v>
      </c>
      <c r="F595" s="188"/>
      <c r="G595" s="188"/>
      <c r="H595" s="188"/>
      <c r="I595" s="188"/>
      <c r="J595" s="188"/>
      <c r="K595" s="188"/>
      <c r="L595" s="188"/>
      <c r="M595" s="188"/>
      <c r="N595" s="188"/>
      <c r="O595" s="188"/>
      <c r="P595" s="188"/>
      <c r="Q595" s="188"/>
      <c r="R595" s="189"/>
      <c r="S595" s="188"/>
      <c r="T595" s="166"/>
      <c r="U595" s="165"/>
      <c r="V595" s="165"/>
      <c r="W595" s="165"/>
      <c r="X595" s="165"/>
      <c r="Y595" s="165"/>
      <c r="Z595" s="165"/>
      <c r="AA595" s="165"/>
      <c r="AB595" s="165"/>
      <c r="AC595" s="165"/>
      <c r="AD595" s="165"/>
      <c r="AE595" s="165" t="s">
        <v>140</v>
      </c>
      <c r="AF595" s="165"/>
      <c r="AG595" s="165"/>
      <c r="AH595" s="165"/>
      <c r="AI595" s="165"/>
      <c r="AJ595" s="165"/>
      <c r="AK595" s="165"/>
      <c r="AL595" s="165"/>
      <c r="AM595" s="165"/>
      <c r="AN595" s="165"/>
      <c r="AO595" s="165"/>
      <c r="AP595" s="165"/>
      <c r="AQ595" s="165"/>
      <c r="AR595" s="165"/>
      <c r="AS595" s="165"/>
      <c r="AT595" s="165"/>
      <c r="AU595" s="165"/>
      <c r="AV595" s="165"/>
      <c r="AW595" s="165"/>
      <c r="AX595" s="165"/>
      <c r="AY595" s="165"/>
      <c r="AZ595" s="165"/>
      <c r="BA595" s="165"/>
      <c r="BB595" s="165"/>
      <c r="BC595" s="165"/>
      <c r="BD595" s="165"/>
      <c r="BE595" s="165"/>
      <c r="BF595" s="165"/>
      <c r="BG595" s="165"/>
      <c r="BH595" s="165"/>
    </row>
    <row r="596" spans="1:60" outlineLevel="1" x14ac:dyDescent="0.2">
      <c r="A596" s="167"/>
      <c r="B596" s="177"/>
      <c r="C596" s="199" t="s">
        <v>827</v>
      </c>
      <c r="D596" s="180"/>
      <c r="E596" s="184">
        <v>2.48</v>
      </c>
      <c r="F596" s="188"/>
      <c r="G596" s="188"/>
      <c r="H596" s="188"/>
      <c r="I596" s="188"/>
      <c r="J596" s="188"/>
      <c r="K596" s="188"/>
      <c r="L596" s="188"/>
      <c r="M596" s="188"/>
      <c r="N596" s="188"/>
      <c r="O596" s="188"/>
      <c r="P596" s="188"/>
      <c r="Q596" s="188"/>
      <c r="R596" s="189"/>
      <c r="S596" s="188"/>
      <c r="T596" s="166"/>
      <c r="U596" s="165"/>
      <c r="V596" s="165"/>
      <c r="W596" s="165"/>
      <c r="X596" s="165"/>
      <c r="Y596" s="165"/>
      <c r="Z596" s="165"/>
      <c r="AA596" s="165"/>
      <c r="AB596" s="165"/>
      <c r="AC596" s="165"/>
      <c r="AD596" s="165"/>
      <c r="AE596" s="165" t="s">
        <v>140</v>
      </c>
      <c r="AF596" s="165"/>
      <c r="AG596" s="165"/>
      <c r="AH596" s="165"/>
      <c r="AI596" s="165"/>
      <c r="AJ596" s="165"/>
      <c r="AK596" s="165"/>
      <c r="AL596" s="165"/>
      <c r="AM596" s="165"/>
      <c r="AN596" s="165"/>
      <c r="AO596" s="165"/>
      <c r="AP596" s="165"/>
      <c r="AQ596" s="165"/>
      <c r="AR596" s="165"/>
      <c r="AS596" s="165"/>
      <c r="AT596" s="165"/>
      <c r="AU596" s="165"/>
      <c r="AV596" s="165"/>
      <c r="AW596" s="165"/>
      <c r="AX596" s="165"/>
      <c r="AY596" s="165"/>
      <c r="AZ596" s="165"/>
      <c r="BA596" s="165"/>
      <c r="BB596" s="165"/>
      <c r="BC596" s="165"/>
      <c r="BD596" s="165"/>
      <c r="BE596" s="165"/>
      <c r="BF596" s="165"/>
      <c r="BG596" s="165"/>
      <c r="BH596" s="165"/>
    </row>
    <row r="597" spans="1:60" outlineLevel="1" x14ac:dyDescent="0.2">
      <c r="A597" s="167"/>
      <c r="B597" s="177"/>
      <c r="C597" s="199" t="s">
        <v>800</v>
      </c>
      <c r="D597" s="180"/>
      <c r="E597" s="184"/>
      <c r="F597" s="188"/>
      <c r="G597" s="188"/>
      <c r="H597" s="188"/>
      <c r="I597" s="188"/>
      <c r="J597" s="188"/>
      <c r="K597" s="188"/>
      <c r="L597" s="188"/>
      <c r="M597" s="188"/>
      <c r="N597" s="188"/>
      <c r="O597" s="188"/>
      <c r="P597" s="188"/>
      <c r="Q597" s="188"/>
      <c r="R597" s="189"/>
      <c r="S597" s="188"/>
      <c r="T597" s="166"/>
      <c r="U597" s="165"/>
      <c r="V597" s="165"/>
      <c r="W597" s="165"/>
      <c r="X597" s="165"/>
      <c r="Y597" s="165"/>
      <c r="Z597" s="165"/>
      <c r="AA597" s="165"/>
      <c r="AB597" s="165"/>
      <c r="AC597" s="165"/>
      <c r="AD597" s="165"/>
      <c r="AE597" s="165" t="s">
        <v>140</v>
      </c>
      <c r="AF597" s="165"/>
      <c r="AG597" s="165"/>
      <c r="AH597" s="165"/>
      <c r="AI597" s="165"/>
      <c r="AJ597" s="165"/>
      <c r="AK597" s="165"/>
      <c r="AL597" s="165"/>
      <c r="AM597" s="165"/>
      <c r="AN597" s="165"/>
      <c r="AO597" s="165"/>
      <c r="AP597" s="165"/>
      <c r="AQ597" s="165"/>
      <c r="AR597" s="165"/>
      <c r="AS597" s="165"/>
      <c r="AT597" s="165"/>
      <c r="AU597" s="165"/>
      <c r="AV597" s="165"/>
      <c r="AW597" s="165"/>
      <c r="AX597" s="165"/>
      <c r="AY597" s="165"/>
      <c r="AZ597" s="165"/>
      <c r="BA597" s="165"/>
      <c r="BB597" s="165"/>
      <c r="BC597" s="165"/>
      <c r="BD597" s="165"/>
      <c r="BE597" s="165"/>
      <c r="BF597" s="165"/>
      <c r="BG597" s="165"/>
      <c r="BH597" s="165"/>
    </row>
    <row r="598" spans="1:60" outlineLevel="1" x14ac:dyDescent="0.2">
      <c r="A598" s="167"/>
      <c r="B598" s="177"/>
      <c r="C598" s="199" t="s">
        <v>801</v>
      </c>
      <c r="D598" s="180"/>
      <c r="E598" s="184"/>
      <c r="F598" s="188"/>
      <c r="G598" s="188"/>
      <c r="H598" s="188"/>
      <c r="I598" s="188"/>
      <c r="J598" s="188"/>
      <c r="K598" s="188"/>
      <c r="L598" s="188"/>
      <c r="M598" s="188"/>
      <c r="N598" s="188"/>
      <c r="O598" s="188"/>
      <c r="P598" s="188"/>
      <c r="Q598" s="188"/>
      <c r="R598" s="189"/>
      <c r="S598" s="188"/>
      <c r="T598" s="166"/>
      <c r="U598" s="165"/>
      <c r="V598" s="165"/>
      <c r="W598" s="165"/>
      <c r="X598" s="165"/>
      <c r="Y598" s="165"/>
      <c r="Z598" s="165"/>
      <c r="AA598" s="165"/>
      <c r="AB598" s="165"/>
      <c r="AC598" s="165"/>
      <c r="AD598" s="165"/>
      <c r="AE598" s="165" t="s">
        <v>140</v>
      </c>
      <c r="AF598" s="165"/>
      <c r="AG598" s="165"/>
      <c r="AH598" s="165"/>
      <c r="AI598" s="165"/>
      <c r="AJ598" s="165"/>
      <c r="AK598" s="165"/>
      <c r="AL598" s="165"/>
      <c r="AM598" s="165"/>
      <c r="AN598" s="165"/>
      <c r="AO598" s="165"/>
      <c r="AP598" s="165"/>
      <c r="AQ598" s="165"/>
      <c r="AR598" s="165"/>
      <c r="AS598" s="165"/>
      <c r="AT598" s="165"/>
      <c r="AU598" s="165"/>
      <c r="AV598" s="165"/>
      <c r="AW598" s="165"/>
      <c r="AX598" s="165"/>
      <c r="AY598" s="165"/>
      <c r="AZ598" s="165"/>
      <c r="BA598" s="165"/>
      <c r="BB598" s="165"/>
      <c r="BC598" s="165"/>
      <c r="BD598" s="165"/>
      <c r="BE598" s="165"/>
      <c r="BF598" s="165"/>
      <c r="BG598" s="165"/>
      <c r="BH598" s="165"/>
    </row>
    <row r="599" spans="1:60" outlineLevel="1" x14ac:dyDescent="0.2">
      <c r="A599" s="167"/>
      <c r="B599" s="177"/>
      <c r="C599" s="199" t="s">
        <v>802</v>
      </c>
      <c r="D599" s="180"/>
      <c r="E599" s="184">
        <v>15.4</v>
      </c>
      <c r="F599" s="188"/>
      <c r="G599" s="188"/>
      <c r="H599" s="188"/>
      <c r="I599" s="188"/>
      <c r="J599" s="188"/>
      <c r="K599" s="188"/>
      <c r="L599" s="188"/>
      <c r="M599" s="188"/>
      <c r="N599" s="188"/>
      <c r="O599" s="188"/>
      <c r="P599" s="188"/>
      <c r="Q599" s="188"/>
      <c r="R599" s="189"/>
      <c r="S599" s="188"/>
      <c r="T599" s="166"/>
      <c r="U599" s="165"/>
      <c r="V599" s="165"/>
      <c r="W599" s="165"/>
      <c r="X599" s="165"/>
      <c r="Y599" s="165"/>
      <c r="Z599" s="165"/>
      <c r="AA599" s="165"/>
      <c r="AB599" s="165"/>
      <c r="AC599" s="165"/>
      <c r="AD599" s="165"/>
      <c r="AE599" s="165" t="s">
        <v>140</v>
      </c>
      <c r="AF599" s="165"/>
      <c r="AG599" s="165"/>
      <c r="AH599" s="165"/>
      <c r="AI599" s="165"/>
      <c r="AJ599" s="165"/>
      <c r="AK599" s="165"/>
      <c r="AL599" s="165"/>
      <c r="AM599" s="165"/>
      <c r="AN599" s="165"/>
      <c r="AO599" s="165"/>
      <c r="AP599" s="165"/>
      <c r="AQ599" s="165"/>
      <c r="AR599" s="165"/>
      <c r="AS599" s="165"/>
      <c r="AT599" s="165"/>
      <c r="AU599" s="165"/>
      <c r="AV599" s="165"/>
      <c r="AW599" s="165"/>
      <c r="AX599" s="165"/>
      <c r="AY599" s="165"/>
      <c r="AZ599" s="165"/>
      <c r="BA599" s="165"/>
      <c r="BB599" s="165"/>
      <c r="BC599" s="165"/>
      <c r="BD599" s="165"/>
      <c r="BE599" s="165"/>
      <c r="BF599" s="165"/>
      <c r="BG599" s="165"/>
      <c r="BH599" s="165"/>
    </row>
    <row r="600" spans="1:60" outlineLevel="1" x14ac:dyDescent="0.2">
      <c r="A600" s="167"/>
      <c r="B600" s="177"/>
      <c r="C600" s="199" t="s">
        <v>803</v>
      </c>
      <c r="D600" s="180"/>
      <c r="E600" s="184">
        <v>23.2</v>
      </c>
      <c r="F600" s="188"/>
      <c r="G600" s="188"/>
      <c r="H600" s="188"/>
      <c r="I600" s="188"/>
      <c r="J600" s="188"/>
      <c r="K600" s="188"/>
      <c r="L600" s="188"/>
      <c r="M600" s="188"/>
      <c r="N600" s="188"/>
      <c r="O600" s="188"/>
      <c r="P600" s="188"/>
      <c r="Q600" s="188"/>
      <c r="R600" s="189"/>
      <c r="S600" s="188"/>
      <c r="T600" s="166"/>
      <c r="U600" s="165"/>
      <c r="V600" s="165"/>
      <c r="W600" s="165"/>
      <c r="X600" s="165"/>
      <c r="Y600" s="165"/>
      <c r="Z600" s="165"/>
      <c r="AA600" s="165"/>
      <c r="AB600" s="165"/>
      <c r="AC600" s="165"/>
      <c r="AD600" s="165"/>
      <c r="AE600" s="165" t="s">
        <v>140</v>
      </c>
      <c r="AF600" s="165"/>
      <c r="AG600" s="165"/>
      <c r="AH600" s="165"/>
      <c r="AI600" s="165"/>
      <c r="AJ600" s="165"/>
      <c r="AK600" s="165"/>
      <c r="AL600" s="165"/>
      <c r="AM600" s="165"/>
      <c r="AN600" s="165"/>
      <c r="AO600" s="165"/>
      <c r="AP600" s="165"/>
      <c r="AQ600" s="165"/>
      <c r="AR600" s="165"/>
      <c r="AS600" s="165"/>
      <c r="AT600" s="165"/>
      <c r="AU600" s="165"/>
      <c r="AV600" s="165"/>
      <c r="AW600" s="165"/>
      <c r="AX600" s="165"/>
      <c r="AY600" s="165"/>
      <c r="AZ600" s="165"/>
      <c r="BA600" s="165"/>
      <c r="BB600" s="165"/>
      <c r="BC600" s="165"/>
      <c r="BD600" s="165"/>
      <c r="BE600" s="165"/>
      <c r="BF600" s="165"/>
      <c r="BG600" s="165"/>
      <c r="BH600" s="165"/>
    </row>
    <row r="601" spans="1:60" outlineLevel="1" x14ac:dyDescent="0.2">
      <c r="A601" s="167"/>
      <c r="B601" s="177"/>
      <c r="C601" s="199" t="s">
        <v>804</v>
      </c>
      <c r="D601" s="180"/>
      <c r="E601" s="184"/>
      <c r="F601" s="188"/>
      <c r="G601" s="188"/>
      <c r="H601" s="188"/>
      <c r="I601" s="188"/>
      <c r="J601" s="188"/>
      <c r="K601" s="188"/>
      <c r="L601" s="188"/>
      <c r="M601" s="188"/>
      <c r="N601" s="188"/>
      <c r="O601" s="188"/>
      <c r="P601" s="188"/>
      <c r="Q601" s="188"/>
      <c r="R601" s="189"/>
      <c r="S601" s="188"/>
      <c r="T601" s="166"/>
      <c r="U601" s="165"/>
      <c r="V601" s="165"/>
      <c r="W601" s="165"/>
      <c r="X601" s="165"/>
      <c r="Y601" s="165"/>
      <c r="Z601" s="165"/>
      <c r="AA601" s="165"/>
      <c r="AB601" s="165"/>
      <c r="AC601" s="165"/>
      <c r="AD601" s="165"/>
      <c r="AE601" s="165" t="s">
        <v>140</v>
      </c>
      <c r="AF601" s="165"/>
      <c r="AG601" s="165"/>
      <c r="AH601" s="165"/>
      <c r="AI601" s="165"/>
      <c r="AJ601" s="165"/>
      <c r="AK601" s="165"/>
      <c r="AL601" s="165"/>
      <c r="AM601" s="165"/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  <c r="AZ601" s="165"/>
      <c r="BA601" s="165"/>
      <c r="BB601" s="165"/>
      <c r="BC601" s="165"/>
      <c r="BD601" s="165"/>
      <c r="BE601" s="165"/>
      <c r="BF601" s="165"/>
      <c r="BG601" s="165"/>
      <c r="BH601" s="165"/>
    </row>
    <row r="602" spans="1:60" ht="33.75" outlineLevel="1" x14ac:dyDescent="0.2">
      <c r="A602" s="167"/>
      <c r="B602" s="177"/>
      <c r="C602" s="199" t="s">
        <v>805</v>
      </c>
      <c r="D602" s="180"/>
      <c r="E602" s="184">
        <v>7.1550000000000002</v>
      </c>
      <c r="F602" s="188"/>
      <c r="G602" s="188"/>
      <c r="H602" s="188"/>
      <c r="I602" s="188"/>
      <c r="J602" s="188"/>
      <c r="K602" s="188"/>
      <c r="L602" s="188"/>
      <c r="M602" s="188"/>
      <c r="N602" s="188"/>
      <c r="O602" s="188"/>
      <c r="P602" s="188"/>
      <c r="Q602" s="188"/>
      <c r="R602" s="189"/>
      <c r="S602" s="188"/>
      <c r="T602" s="166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 t="s">
        <v>140</v>
      </c>
      <c r="AF602" s="165"/>
      <c r="AG602" s="165"/>
      <c r="AH602" s="165"/>
      <c r="AI602" s="165"/>
      <c r="AJ602" s="165"/>
      <c r="AK602" s="165"/>
      <c r="AL602" s="165"/>
      <c r="AM602" s="165"/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  <c r="AZ602" s="165"/>
      <c r="BA602" s="165"/>
      <c r="BB602" s="165"/>
      <c r="BC602" s="165"/>
      <c r="BD602" s="165"/>
      <c r="BE602" s="165"/>
      <c r="BF602" s="165"/>
      <c r="BG602" s="165"/>
      <c r="BH602" s="165"/>
    </row>
    <row r="603" spans="1:60" outlineLevel="1" x14ac:dyDescent="0.2">
      <c r="A603" s="167"/>
      <c r="B603" s="177"/>
      <c r="C603" s="199" t="s">
        <v>806</v>
      </c>
      <c r="D603" s="180"/>
      <c r="E603" s="184">
        <v>10.14</v>
      </c>
      <c r="F603" s="188"/>
      <c r="G603" s="188"/>
      <c r="H603" s="188"/>
      <c r="I603" s="188"/>
      <c r="J603" s="188"/>
      <c r="K603" s="188"/>
      <c r="L603" s="188"/>
      <c r="M603" s="188"/>
      <c r="N603" s="188"/>
      <c r="O603" s="188"/>
      <c r="P603" s="188"/>
      <c r="Q603" s="188"/>
      <c r="R603" s="189"/>
      <c r="S603" s="188"/>
      <c r="T603" s="166"/>
      <c r="U603" s="165"/>
      <c r="V603" s="165"/>
      <c r="W603" s="165"/>
      <c r="X603" s="165"/>
      <c r="Y603" s="165"/>
      <c r="Z603" s="165"/>
      <c r="AA603" s="165"/>
      <c r="AB603" s="165"/>
      <c r="AC603" s="165"/>
      <c r="AD603" s="165"/>
      <c r="AE603" s="165" t="s">
        <v>140</v>
      </c>
      <c r="AF603" s="165"/>
      <c r="AG603" s="165"/>
      <c r="AH603" s="165"/>
      <c r="AI603" s="165"/>
      <c r="AJ603" s="165"/>
      <c r="AK603" s="165"/>
      <c r="AL603" s="165"/>
      <c r="AM603" s="165"/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  <c r="AZ603" s="165"/>
      <c r="BA603" s="165"/>
      <c r="BB603" s="165"/>
      <c r="BC603" s="165"/>
      <c r="BD603" s="165"/>
      <c r="BE603" s="165"/>
      <c r="BF603" s="165"/>
      <c r="BG603" s="165"/>
      <c r="BH603" s="165"/>
    </row>
    <row r="604" spans="1:60" x14ac:dyDescent="0.2">
      <c r="A604" s="173" t="s">
        <v>131</v>
      </c>
      <c r="B604" s="178" t="s">
        <v>101</v>
      </c>
      <c r="C604" s="200" t="s">
        <v>102</v>
      </c>
      <c r="D604" s="181"/>
      <c r="E604" s="185"/>
      <c r="F604" s="190"/>
      <c r="G604" s="190">
        <f>SUM(G605:G642)</f>
        <v>0</v>
      </c>
      <c r="H604" s="190"/>
      <c r="I604" s="190">
        <f>SUM(I605:I642)</f>
        <v>9317.58</v>
      </c>
      <c r="J604" s="190"/>
      <c r="K604" s="190">
        <f>SUM(K605:K642)</f>
        <v>60489.360000000008</v>
      </c>
      <c r="L604" s="190"/>
      <c r="M604" s="190">
        <f>SUM(M605:M642)</f>
        <v>0</v>
      </c>
      <c r="N604" s="190"/>
      <c r="O604" s="190">
        <f>SUM(O605:O642)</f>
        <v>0.45999999999999996</v>
      </c>
      <c r="P604" s="190"/>
      <c r="Q604" s="190">
        <f>SUM(Q605:Q642)</f>
        <v>0</v>
      </c>
      <c r="R604" s="191"/>
      <c r="S604" s="190"/>
      <c r="AE604" t="s">
        <v>132</v>
      </c>
    </row>
    <row r="605" spans="1:60" outlineLevel="1" x14ac:dyDescent="0.2">
      <c r="A605" s="167">
        <v>178</v>
      </c>
      <c r="B605" s="177" t="s">
        <v>830</v>
      </c>
      <c r="C605" s="198" t="s">
        <v>831</v>
      </c>
      <c r="D605" s="179" t="s">
        <v>177</v>
      </c>
      <c r="E605" s="183">
        <v>558.39</v>
      </c>
      <c r="F605" s="188"/>
      <c r="G605" s="188">
        <f>ROUND(E605*F605,2)</f>
        <v>0</v>
      </c>
      <c r="H605" s="188">
        <v>0</v>
      </c>
      <c r="I605" s="188">
        <f>ROUND(E605*H605,2)</f>
        <v>0</v>
      </c>
      <c r="J605" s="188">
        <v>9.5</v>
      </c>
      <c r="K605" s="188">
        <f>ROUND(E605*J605,2)</f>
        <v>5304.71</v>
      </c>
      <c r="L605" s="188">
        <v>21</v>
      </c>
      <c r="M605" s="188">
        <f>G605*(1+L605/100)</f>
        <v>0</v>
      </c>
      <c r="N605" s="188">
        <v>0</v>
      </c>
      <c r="O605" s="188">
        <f>ROUND(E605*N605,2)</f>
        <v>0</v>
      </c>
      <c r="P605" s="188">
        <v>0</v>
      </c>
      <c r="Q605" s="188">
        <f>ROUND(E605*P605,2)</f>
        <v>0</v>
      </c>
      <c r="R605" s="189" t="s">
        <v>832</v>
      </c>
      <c r="S605" s="188" t="s">
        <v>137</v>
      </c>
      <c r="T605" s="166" t="s">
        <v>997</v>
      </c>
      <c r="U605" s="165"/>
      <c r="V605" s="165"/>
      <c r="W605" s="165"/>
      <c r="X605" s="165"/>
      <c r="Y605" s="165"/>
      <c r="Z605" s="165"/>
      <c r="AA605" s="165"/>
      <c r="AB605" s="165"/>
      <c r="AC605" s="165"/>
      <c r="AD605" s="165"/>
      <c r="AE605" s="165" t="s">
        <v>138</v>
      </c>
      <c r="AF605" s="165"/>
      <c r="AG605" s="165"/>
      <c r="AH605" s="165"/>
      <c r="AI605" s="165"/>
      <c r="AJ605" s="165"/>
      <c r="AK605" s="165"/>
      <c r="AL605" s="165"/>
      <c r="AM605" s="165"/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  <c r="AZ605" s="165"/>
      <c r="BA605" s="165"/>
      <c r="BB605" s="165"/>
      <c r="BC605" s="165"/>
      <c r="BD605" s="165"/>
      <c r="BE605" s="165"/>
      <c r="BF605" s="165"/>
      <c r="BG605" s="165"/>
      <c r="BH605" s="165"/>
    </row>
    <row r="606" spans="1:60" outlineLevel="1" x14ac:dyDescent="0.2">
      <c r="A606" s="167"/>
      <c r="B606" s="177"/>
      <c r="C606" s="199" t="s">
        <v>833</v>
      </c>
      <c r="D606" s="180"/>
      <c r="E606" s="184"/>
      <c r="F606" s="188"/>
      <c r="G606" s="188"/>
      <c r="H606" s="188"/>
      <c r="I606" s="188"/>
      <c r="J606" s="188"/>
      <c r="K606" s="188"/>
      <c r="L606" s="188"/>
      <c r="M606" s="188"/>
      <c r="N606" s="188"/>
      <c r="O606" s="188"/>
      <c r="P606" s="188"/>
      <c r="Q606" s="188"/>
      <c r="R606" s="189"/>
      <c r="S606" s="188"/>
      <c r="T606" s="166"/>
      <c r="U606" s="165"/>
      <c r="V606" s="165"/>
      <c r="W606" s="165"/>
      <c r="X606" s="165"/>
      <c r="Y606" s="165"/>
      <c r="Z606" s="165"/>
      <c r="AA606" s="165"/>
      <c r="AB606" s="165"/>
      <c r="AC606" s="165"/>
      <c r="AD606" s="165"/>
      <c r="AE606" s="165" t="s">
        <v>140</v>
      </c>
      <c r="AF606" s="165"/>
      <c r="AG606" s="165"/>
      <c r="AH606" s="165"/>
      <c r="AI606" s="165"/>
      <c r="AJ606" s="165"/>
      <c r="AK606" s="165"/>
      <c r="AL606" s="165"/>
      <c r="AM606" s="165"/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  <c r="AZ606" s="165"/>
      <c r="BA606" s="165"/>
      <c r="BB606" s="165"/>
      <c r="BC606" s="165"/>
      <c r="BD606" s="165"/>
      <c r="BE606" s="165"/>
      <c r="BF606" s="165"/>
      <c r="BG606" s="165"/>
      <c r="BH606" s="165"/>
    </row>
    <row r="607" spans="1:60" outlineLevel="1" x14ac:dyDescent="0.2">
      <c r="A607" s="167"/>
      <c r="B607" s="177"/>
      <c r="C607" s="199" t="s">
        <v>540</v>
      </c>
      <c r="D607" s="180"/>
      <c r="E607" s="184">
        <v>31.63</v>
      </c>
      <c r="F607" s="188"/>
      <c r="G607" s="188"/>
      <c r="H607" s="188"/>
      <c r="I607" s="188"/>
      <c r="J607" s="188"/>
      <c r="K607" s="188"/>
      <c r="L607" s="188"/>
      <c r="M607" s="188"/>
      <c r="N607" s="188"/>
      <c r="O607" s="188"/>
      <c r="P607" s="188"/>
      <c r="Q607" s="188"/>
      <c r="R607" s="189"/>
      <c r="S607" s="188"/>
      <c r="T607" s="166"/>
      <c r="U607" s="165"/>
      <c r="V607" s="165"/>
      <c r="W607" s="165"/>
      <c r="X607" s="165"/>
      <c r="Y607" s="165"/>
      <c r="Z607" s="165"/>
      <c r="AA607" s="165"/>
      <c r="AB607" s="165"/>
      <c r="AC607" s="165"/>
      <c r="AD607" s="165"/>
      <c r="AE607" s="165" t="s">
        <v>140</v>
      </c>
      <c r="AF607" s="165"/>
      <c r="AG607" s="165"/>
      <c r="AH607" s="165"/>
      <c r="AI607" s="165"/>
      <c r="AJ607" s="165"/>
      <c r="AK607" s="165"/>
      <c r="AL607" s="165"/>
      <c r="AM607" s="165"/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  <c r="AZ607" s="165"/>
      <c r="BA607" s="165"/>
      <c r="BB607" s="165"/>
      <c r="BC607" s="165"/>
      <c r="BD607" s="165"/>
      <c r="BE607" s="165"/>
      <c r="BF607" s="165"/>
      <c r="BG607" s="165"/>
      <c r="BH607" s="165"/>
    </row>
    <row r="608" spans="1:60" outlineLevel="1" x14ac:dyDescent="0.2">
      <c r="A608" s="167"/>
      <c r="B608" s="177"/>
      <c r="C608" s="199" t="s">
        <v>541</v>
      </c>
      <c r="D608" s="180"/>
      <c r="E608" s="184">
        <v>62.16</v>
      </c>
      <c r="F608" s="188"/>
      <c r="G608" s="188"/>
      <c r="H608" s="188"/>
      <c r="I608" s="188"/>
      <c r="J608" s="188"/>
      <c r="K608" s="188"/>
      <c r="L608" s="188"/>
      <c r="M608" s="188"/>
      <c r="N608" s="188"/>
      <c r="O608" s="188"/>
      <c r="P608" s="188"/>
      <c r="Q608" s="188"/>
      <c r="R608" s="189"/>
      <c r="S608" s="188"/>
      <c r="T608" s="166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 t="s">
        <v>140</v>
      </c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  <c r="AZ608" s="165"/>
      <c r="BA608" s="165"/>
      <c r="BB608" s="165"/>
      <c r="BC608" s="165"/>
      <c r="BD608" s="165"/>
      <c r="BE608" s="165"/>
      <c r="BF608" s="165"/>
      <c r="BG608" s="165"/>
      <c r="BH608" s="165"/>
    </row>
    <row r="609" spans="1:60" outlineLevel="1" x14ac:dyDescent="0.2">
      <c r="A609" s="167"/>
      <c r="B609" s="177"/>
      <c r="C609" s="199" t="s">
        <v>542</v>
      </c>
      <c r="D609" s="180"/>
      <c r="E609" s="184">
        <v>31.19</v>
      </c>
      <c r="F609" s="188"/>
      <c r="G609" s="188"/>
      <c r="H609" s="188"/>
      <c r="I609" s="188"/>
      <c r="J609" s="188"/>
      <c r="K609" s="188"/>
      <c r="L609" s="188"/>
      <c r="M609" s="188"/>
      <c r="N609" s="188"/>
      <c r="O609" s="188"/>
      <c r="P609" s="188"/>
      <c r="Q609" s="188"/>
      <c r="R609" s="189"/>
      <c r="S609" s="188"/>
      <c r="T609" s="166"/>
      <c r="U609" s="165"/>
      <c r="V609" s="165"/>
      <c r="W609" s="165"/>
      <c r="X609" s="165"/>
      <c r="Y609" s="165"/>
      <c r="Z609" s="165"/>
      <c r="AA609" s="165"/>
      <c r="AB609" s="165"/>
      <c r="AC609" s="165"/>
      <c r="AD609" s="165"/>
      <c r="AE609" s="165" t="s">
        <v>140</v>
      </c>
      <c r="AF609" s="165"/>
      <c r="AG609" s="165"/>
      <c r="AH609" s="165"/>
      <c r="AI609" s="165"/>
      <c r="AJ609" s="165"/>
      <c r="AK609" s="165"/>
      <c r="AL609" s="165"/>
      <c r="AM609" s="165"/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  <c r="AZ609" s="165"/>
      <c r="BA609" s="165"/>
      <c r="BB609" s="165"/>
      <c r="BC609" s="165"/>
      <c r="BD609" s="165"/>
      <c r="BE609" s="165"/>
      <c r="BF609" s="165"/>
      <c r="BG609" s="165"/>
      <c r="BH609" s="165"/>
    </row>
    <row r="610" spans="1:60" outlineLevel="1" x14ac:dyDescent="0.2">
      <c r="A610" s="167"/>
      <c r="B610" s="177"/>
      <c r="C610" s="199" t="s">
        <v>543</v>
      </c>
      <c r="D610" s="180"/>
      <c r="E610" s="184">
        <v>51.21</v>
      </c>
      <c r="F610" s="188"/>
      <c r="G610" s="188"/>
      <c r="H610" s="188"/>
      <c r="I610" s="188"/>
      <c r="J610" s="188"/>
      <c r="K610" s="188"/>
      <c r="L610" s="188"/>
      <c r="M610" s="188"/>
      <c r="N610" s="188"/>
      <c r="O610" s="188"/>
      <c r="P610" s="188"/>
      <c r="Q610" s="188"/>
      <c r="R610" s="189"/>
      <c r="S610" s="188"/>
      <c r="T610" s="166"/>
      <c r="U610" s="165"/>
      <c r="V610" s="165"/>
      <c r="W610" s="165"/>
      <c r="X610" s="165"/>
      <c r="Y610" s="165"/>
      <c r="Z610" s="165"/>
      <c r="AA610" s="165"/>
      <c r="AB610" s="165"/>
      <c r="AC610" s="165"/>
      <c r="AD610" s="165"/>
      <c r="AE610" s="165" t="s">
        <v>140</v>
      </c>
      <c r="AF610" s="165"/>
      <c r="AG610" s="165"/>
      <c r="AH610" s="165"/>
      <c r="AI610" s="165"/>
      <c r="AJ610" s="165"/>
      <c r="AK610" s="165"/>
      <c r="AL610" s="165"/>
      <c r="AM610" s="165"/>
      <c r="AN610" s="165"/>
      <c r="AO610" s="165"/>
      <c r="AP610" s="165"/>
      <c r="AQ610" s="165"/>
      <c r="AR610" s="165"/>
      <c r="AS610" s="165"/>
      <c r="AT610" s="165"/>
      <c r="AU610" s="165"/>
      <c r="AV610" s="165"/>
      <c r="AW610" s="165"/>
      <c r="AX610" s="165"/>
      <c r="AY610" s="165"/>
      <c r="AZ610" s="165"/>
      <c r="BA610" s="165"/>
      <c r="BB610" s="165"/>
      <c r="BC610" s="165"/>
      <c r="BD610" s="165"/>
      <c r="BE610" s="165"/>
      <c r="BF610" s="165"/>
      <c r="BG610" s="165"/>
      <c r="BH610" s="165"/>
    </row>
    <row r="611" spans="1:60" outlineLevel="1" x14ac:dyDescent="0.2">
      <c r="A611" s="167"/>
      <c r="B611" s="177"/>
      <c r="C611" s="199" t="s">
        <v>834</v>
      </c>
      <c r="D611" s="180"/>
      <c r="E611" s="184"/>
      <c r="F611" s="188"/>
      <c r="G611" s="188"/>
      <c r="H611" s="188"/>
      <c r="I611" s="188"/>
      <c r="J611" s="188"/>
      <c r="K611" s="188"/>
      <c r="L611" s="188"/>
      <c r="M611" s="188"/>
      <c r="N611" s="188"/>
      <c r="O611" s="188"/>
      <c r="P611" s="188"/>
      <c r="Q611" s="188"/>
      <c r="R611" s="189"/>
      <c r="S611" s="188"/>
      <c r="T611" s="166"/>
      <c r="U611" s="165"/>
      <c r="V611" s="165"/>
      <c r="W611" s="165"/>
      <c r="X611" s="165"/>
      <c r="Y611" s="165"/>
      <c r="Z611" s="165"/>
      <c r="AA611" s="165"/>
      <c r="AB611" s="165"/>
      <c r="AC611" s="165"/>
      <c r="AD611" s="165"/>
      <c r="AE611" s="165" t="s">
        <v>140</v>
      </c>
      <c r="AF611" s="165"/>
      <c r="AG611" s="165"/>
      <c r="AH611" s="165"/>
      <c r="AI611" s="165"/>
      <c r="AJ611" s="165"/>
      <c r="AK611" s="165"/>
      <c r="AL611" s="165"/>
      <c r="AM611" s="165"/>
      <c r="AN611" s="165"/>
      <c r="AO611" s="165"/>
      <c r="AP611" s="165"/>
      <c r="AQ611" s="165"/>
      <c r="AR611" s="165"/>
      <c r="AS611" s="165"/>
      <c r="AT611" s="165"/>
      <c r="AU611" s="165"/>
      <c r="AV611" s="165"/>
      <c r="AW611" s="165"/>
      <c r="AX611" s="165"/>
      <c r="AY611" s="165"/>
      <c r="AZ611" s="165"/>
      <c r="BA611" s="165"/>
      <c r="BB611" s="165"/>
      <c r="BC611" s="165"/>
      <c r="BD611" s="165"/>
      <c r="BE611" s="165"/>
      <c r="BF611" s="165"/>
      <c r="BG611" s="165"/>
      <c r="BH611" s="165"/>
    </row>
    <row r="612" spans="1:60" outlineLevel="1" x14ac:dyDescent="0.2">
      <c r="A612" s="167"/>
      <c r="B612" s="177"/>
      <c r="C612" s="199" t="s">
        <v>223</v>
      </c>
      <c r="D612" s="180"/>
      <c r="E612" s="184"/>
      <c r="F612" s="188"/>
      <c r="G612" s="188"/>
      <c r="H612" s="188"/>
      <c r="I612" s="188"/>
      <c r="J612" s="188"/>
      <c r="K612" s="188"/>
      <c r="L612" s="188"/>
      <c r="M612" s="188"/>
      <c r="N612" s="188"/>
      <c r="O612" s="188"/>
      <c r="P612" s="188"/>
      <c r="Q612" s="188"/>
      <c r="R612" s="189"/>
      <c r="S612" s="188"/>
      <c r="T612" s="166"/>
      <c r="U612" s="165"/>
      <c r="V612" s="165"/>
      <c r="W612" s="165"/>
      <c r="X612" s="165"/>
      <c r="Y612" s="165"/>
      <c r="Z612" s="165"/>
      <c r="AA612" s="165"/>
      <c r="AB612" s="165"/>
      <c r="AC612" s="165"/>
      <c r="AD612" s="165"/>
      <c r="AE612" s="165" t="s">
        <v>140</v>
      </c>
      <c r="AF612" s="165"/>
      <c r="AG612" s="165"/>
      <c r="AH612" s="165"/>
      <c r="AI612" s="165"/>
      <c r="AJ612" s="165"/>
      <c r="AK612" s="165"/>
      <c r="AL612" s="165"/>
      <c r="AM612" s="165"/>
      <c r="AN612" s="165"/>
      <c r="AO612" s="165"/>
      <c r="AP612" s="165"/>
      <c r="AQ612" s="165"/>
      <c r="AR612" s="165"/>
      <c r="AS612" s="165"/>
      <c r="AT612" s="165"/>
      <c r="AU612" s="165"/>
      <c r="AV612" s="165"/>
      <c r="AW612" s="165"/>
      <c r="AX612" s="165"/>
      <c r="AY612" s="165"/>
      <c r="AZ612" s="165"/>
      <c r="BA612" s="165"/>
      <c r="BB612" s="165"/>
      <c r="BC612" s="165"/>
      <c r="BD612" s="165"/>
      <c r="BE612" s="165"/>
      <c r="BF612" s="165"/>
      <c r="BG612" s="165"/>
      <c r="BH612" s="165"/>
    </row>
    <row r="613" spans="1:60" outlineLevel="1" x14ac:dyDescent="0.2">
      <c r="A613" s="167"/>
      <c r="B613" s="177"/>
      <c r="C613" s="199" t="s">
        <v>835</v>
      </c>
      <c r="D613" s="180"/>
      <c r="E613" s="184">
        <v>34.799999999999997</v>
      </c>
      <c r="F613" s="188"/>
      <c r="G613" s="188"/>
      <c r="H613" s="188"/>
      <c r="I613" s="188"/>
      <c r="J613" s="188"/>
      <c r="K613" s="188"/>
      <c r="L613" s="188"/>
      <c r="M613" s="188"/>
      <c r="N613" s="188"/>
      <c r="O613" s="188"/>
      <c r="P613" s="188"/>
      <c r="Q613" s="188"/>
      <c r="R613" s="189"/>
      <c r="S613" s="188"/>
      <c r="T613" s="166"/>
      <c r="U613" s="165"/>
      <c r="V613" s="165"/>
      <c r="W613" s="165"/>
      <c r="X613" s="165"/>
      <c r="Y613" s="165"/>
      <c r="Z613" s="165"/>
      <c r="AA613" s="165"/>
      <c r="AB613" s="165"/>
      <c r="AC613" s="165"/>
      <c r="AD613" s="165"/>
      <c r="AE613" s="165" t="s">
        <v>140</v>
      </c>
      <c r="AF613" s="165"/>
      <c r="AG613" s="165"/>
      <c r="AH613" s="165"/>
      <c r="AI613" s="165"/>
      <c r="AJ613" s="165"/>
      <c r="AK613" s="165"/>
      <c r="AL613" s="165"/>
      <c r="AM613" s="165"/>
      <c r="AN613" s="165"/>
      <c r="AO613" s="165"/>
      <c r="AP613" s="165"/>
      <c r="AQ613" s="165"/>
      <c r="AR613" s="165"/>
      <c r="AS613" s="165"/>
      <c r="AT613" s="165"/>
      <c r="AU613" s="165"/>
      <c r="AV613" s="165"/>
      <c r="AW613" s="165"/>
      <c r="AX613" s="165"/>
      <c r="AY613" s="165"/>
      <c r="AZ613" s="165"/>
      <c r="BA613" s="165"/>
      <c r="BB613" s="165"/>
      <c r="BC613" s="165"/>
      <c r="BD613" s="165"/>
      <c r="BE613" s="165"/>
      <c r="BF613" s="165"/>
      <c r="BG613" s="165"/>
      <c r="BH613" s="165"/>
    </row>
    <row r="614" spans="1:60" outlineLevel="1" x14ac:dyDescent="0.2">
      <c r="A614" s="167"/>
      <c r="B614" s="177"/>
      <c r="C614" s="199" t="s">
        <v>836</v>
      </c>
      <c r="D614" s="180"/>
      <c r="E614" s="184">
        <v>48.38</v>
      </c>
      <c r="F614" s="188"/>
      <c r="G614" s="188"/>
      <c r="H614" s="188"/>
      <c r="I614" s="188"/>
      <c r="J614" s="188"/>
      <c r="K614" s="188"/>
      <c r="L614" s="188"/>
      <c r="M614" s="188"/>
      <c r="N614" s="188"/>
      <c r="O614" s="188"/>
      <c r="P614" s="188"/>
      <c r="Q614" s="188"/>
      <c r="R614" s="189"/>
      <c r="S614" s="188"/>
      <c r="T614" s="166"/>
      <c r="U614" s="165"/>
      <c r="V614" s="165"/>
      <c r="W614" s="165"/>
      <c r="X614" s="165"/>
      <c r="Y614" s="165"/>
      <c r="Z614" s="165"/>
      <c r="AA614" s="165"/>
      <c r="AB614" s="165"/>
      <c r="AC614" s="165"/>
      <c r="AD614" s="165"/>
      <c r="AE614" s="165" t="s">
        <v>140</v>
      </c>
      <c r="AF614" s="165"/>
      <c r="AG614" s="165"/>
      <c r="AH614" s="165"/>
      <c r="AI614" s="165"/>
      <c r="AJ614" s="165"/>
      <c r="AK614" s="165"/>
      <c r="AL614" s="165"/>
      <c r="AM614" s="165"/>
      <c r="AN614" s="165"/>
      <c r="AO614" s="165"/>
      <c r="AP614" s="165"/>
      <c r="AQ614" s="165"/>
      <c r="AR614" s="165"/>
      <c r="AS614" s="165"/>
      <c r="AT614" s="165"/>
      <c r="AU614" s="165"/>
      <c r="AV614" s="165"/>
      <c r="AW614" s="165"/>
      <c r="AX614" s="165"/>
      <c r="AY614" s="165"/>
      <c r="AZ614" s="165"/>
      <c r="BA614" s="165"/>
      <c r="BB614" s="165"/>
      <c r="BC614" s="165"/>
      <c r="BD614" s="165"/>
      <c r="BE614" s="165"/>
      <c r="BF614" s="165"/>
      <c r="BG614" s="165"/>
      <c r="BH614" s="165"/>
    </row>
    <row r="615" spans="1:60" ht="22.5" outlineLevel="1" x14ac:dyDescent="0.2">
      <c r="A615" s="167"/>
      <c r="B615" s="177"/>
      <c r="C615" s="199" t="s">
        <v>837</v>
      </c>
      <c r="D615" s="180"/>
      <c r="E615" s="184">
        <v>31.63</v>
      </c>
      <c r="F615" s="188"/>
      <c r="G615" s="188"/>
      <c r="H615" s="188"/>
      <c r="I615" s="188"/>
      <c r="J615" s="188"/>
      <c r="K615" s="188"/>
      <c r="L615" s="188"/>
      <c r="M615" s="188"/>
      <c r="N615" s="188"/>
      <c r="O615" s="188"/>
      <c r="P615" s="188"/>
      <c r="Q615" s="188"/>
      <c r="R615" s="189"/>
      <c r="S615" s="188"/>
      <c r="T615" s="166"/>
      <c r="U615" s="165"/>
      <c r="V615" s="165"/>
      <c r="W615" s="165"/>
      <c r="X615" s="165"/>
      <c r="Y615" s="165"/>
      <c r="Z615" s="165"/>
      <c r="AA615" s="165"/>
      <c r="AB615" s="165"/>
      <c r="AC615" s="165"/>
      <c r="AD615" s="165"/>
      <c r="AE615" s="165" t="s">
        <v>140</v>
      </c>
      <c r="AF615" s="165"/>
      <c r="AG615" s="165"/>
      <c r="AH615" s="165"/>
      <c r="AI615" s="165"/>
      <c r="AJ615" s="165"/>
      <c r="AK615" s="165"/>
      <c r="AL615" s="165"/>
      <c r="AM615" s="165"/>
      <c r="AN615" s="165"/>
      <c r="AO615" s="165"/>
      <c r="AP615" s="165"/>
      <c r="AQ615" s="165"/>
      <c r="AR615" s="165"/>
      <c r="AS615" s="165"/>
      <c r="AT615" s="165"/>
      <c r="AU615" s="165"/>
      <c r="AV615" s="165"/>
      <c r="AW615" s="165"/>
      <c r="AX615" s="165"/>
      <c r="AY615" s="165"/>
      <c r="AZ615" s="165"/>
      <c r="BA615" s="165"/>
      <c r="BB615" s="165"/>
      <c r="BC615" s="165"/>
      <c r="BD615" s="165"/>
      <c r="BE615" s="165"/>
      <c r="BF615" s="165"/>
      <c r="BG615" s="165"/>
      <c r="BH615" s="165"/>
    </row>
    <row r="616" spans="1:60" outlineLevel="1" x14ac:dyDescent="0.2">
      <c r="A616" s="167"/>
      <c r="B616" s="177"/>
      <c r="C616" s="199" t="s">
        <v>838</v>
      </c>
      <c r="D616" s="180"/>
      <c r="E616" s="184">
        <v>9.6150000000000002</v>
      </c>
      <c r="F616" s="188"/>
      <c r="G616" s="188"/>
      <c r="H616" s="188"/>
      <c r="I616" s="188"/>
      <c r="J616" s="188"/>
      <c r="K616" s="188"/>
      <c r="L616" s="188"/>
      <c r="M616" s="188"/>
      <c r="N616" s="188"/>
      <c r="O616" s="188"/>
      <c r="P616" s="188"/>
      <c r="Q616" s="188"/>
      <c r="R616" s="189"/>
      <c r="S616" s="188"/>
      <c r="T616" s="166"/>
      <c r="U616" s="165"/>
      <c r="V616" s="165"/>
      <c r="W616" s="165"/>
      <c r="X616" s="165"/>
      <c r="Y616" s="165"/>
      <c r="Z616" s="165"/>
      <c r="AA616" s="165"/>
      <c r="AB616" s="165"/>
      <c r="AC616" s="165"/>
      <c r="AD616" s="165"/>
      <c r="AE616" s="165" t="s">
        <v>140</v>
      </c>
      <c r="AF616" s="165"/>
      <c r="AG616" s="165"/>
      <c r="AH616" s="165"/>
      <c r="AI616" s="165"/>
      <c r="AJ616" s="165"/>
      <c r="AK616" s="165"/>
      <c r="AL616" s="165"/>
      <c r="AM616" s="165"/>
      <c r="AN616" s="165"/>
      <c r="AO616" s="165"/>
      <c r="AP616" s="165"/>
      <c r="AQ616" s="165"/>
      <c r="AR616" s="165"/>
      <c r="AS616" s="165"/>
      <c r="AT616" s="165"/>
      <c r="AU616" s="165"/>
      <c r="AV616" s="165"/>
      <c r="AW616" s="165"/>
      <c r="AX616" s="165"/>
      <c r="AY616" s="165"/>
      <c r="AZ616" s="165"/>
      <c r="BA616" s="165"/>
      <c r="BB616" s="165"/>
      <c r="BC616" s="165"/>
      <c r="BD616" s="165"/>
      <c r="BE616" s="165"/>
      <c r="BF616" s="165"/>
      <c r="BG616" s="165"/>
      <c r="BH616" s="165"/>
    </row>
    <row r="617" spans="1:60" outlineLevel="1" x14ac:dyDescent="0.2">
      <c r="A617" s="167"/>
      <c r="B617" s="177"/>
      <c r="C617" s="199" t="s">
        <v>839</v>
      </c>
      <c r="D617" s="180"/>
      <c r="E617" s="184">
        <v>4.7249999999999996</v>
      </c>
      <c r="F617" s="188"/>
      <c r="G617" s="188"/>
      <c r="H617" s="188"/>
      <c r="I617" s="188"/>
      <c r="J617" s="188"/>
      <c r="K617" s="188"/>
      <c r="L617" s="188"/>
      <c r="M617" s="188"/>
      <c r="N617" s="188"/>
      <c r="O617" s="188"/>
      <c r="P617" s="188"/>
      <c r="Q617" s="188"/>
      <c r="R617" s="189"/>
      <c r="S617" s="188"/>
      <c r="T617" s="166"/>
      <c r="U617" s="165"/>
      <c r="V617" s="165"/>
      <c r="W617" s="165"/>
      <c r="X617" s="165"/>
      <c r="Y617" s="165"/>
      <c r="Z617" s="165"/>
      <c r="AA617" s="165"/>
      <c r="AB617" s="165"/>
      <c r="AC617" s="165"/>
      <c r="AD617" s="165"/>
      <c r="AE617" s="165" t="s">
        <v>140</v>
      </c>
      <c r="AF617" s="165"/>
      <c r="AG617" s="165"/>
      <c r="AH617" s="165"/>
      <c r="AI617" s="165"/>
      <c r="AJ617" s="165"/>
      <c r="AK617" s="165"/>
      <c r="AL617" s="165"/>
      <c r="AM617" s="165"/>
      <c r="AN617" s="165"/>
      <c r="AO617" s="165"/>
      <c r="AP617" s="165"/>
      <c r="AQ617" s="165"/>
      <c r="AR617" s="165"/>
      <c r="AS617" s="165"/>
      <c r="AT617" s="165"/>
      <c r="AU617" s="165"/>
      <c r="AV617" s="165"/>
      <c r="AW617" s="165"/>
      <c r="AX617" s="165"/>
      <c r="AY617" s="165"/>
      <c r="AZ617" s="165"/>
      <c r="BA617" s="165"/>
      <c r="BB617" s="165"/>
      <c r="BC617" s="165"/>
      <c r="BD617" s="165"/>
      <c r="BE617" s="165"/>
      <c r="BF617" s="165"/>
      <c r="BG617" s="165"/>
      <c r="BH617" s="165"/>
    </row>
    <row r="618" spans="1:60" outlineLevel="1" x14ac:dyDescent="0.2">
      <c r="A618" s="167"/>
      <c r="B618" s="177"/>
      <c r="C618" s="199" t="s">
        <v>840</v>
      </c>
      <c r="D618" s="180"/>
      <c r="E618" s="184">
        <v>32.909999999999997</v>
      </c>
      <c r="F618" s="188"/>
      <c r="G618" s="188"/>
      <c r="H618" s="188"/>
      <c r="I618" s="188"/>
      <c r="J618" s="188"/>
      <c r="K618" s="188"/>
      <c r="L618" s="188"/>
      <c r="M618" s="188"/>
      <c r="N618" s="188"/>
      <c r="O618" s="188"/>
      <c r="P618" s="188"/>
      <c r="Q618" s="188"/>
      <c r="R618" s="189"/>
      <c r="S618" s="188"/>
      <c r="T618" s="166"/>
      <c r="U618" s="165"/>
      <c r="V618" s="165"/>
      <c r="W618" s="165"/>
      <c r="X618" s="165"/>
      <c r="Y618" s="165"/>
      <c r="Z618" s="165"/>
      <c r="AA618" s="165"/>
      <c r="AB618" s="165"/>
      <c r="AC618" s="165"/>
      <c r="AD618" s="165"/>
      <c r="AE618" s="165" t="s">
        <v>140</v>
      </c>
      <c r="AF618" s="165"/>
      <c r="AG618" s="165"/>
      <c r="AH618" s="165"/>
      <c r="AI618" s="165"/>
      <c r="AJ618" s="165"/>
      <c r="AK618" s="165"/>
      <c r="AL618" s="165"/>
      <c r="AM618" s="165"/>
      <c r="AN618" s="165"/>
      <c r="AO618" s="165"/>
      <c r="AP618" s="165"/>
      <c r="AQ618" s="165"/>
      <c r="AR618" s="165"/>
      <c r="AS618" s="165"/>
      <c r="AT618" s="165"/>
      <c r="AU618" s="165"/>
      <c r="AV618" s="165"/>
      <c r="AW618" s="165"/>
      <c r="AX618" s="165"/>
      <c r="AY618" s="165"/>
      <c r="AZ618" s="165"/>
      <c r="BA618" s="165"/>
      <c r="BB618" s="165"/>
      <c r="BC618" s="165"/>
      <c r="BD618" s="165"/>
      <c r="BE618" s="165"/>
      <c r="BF618" s="165"/>
      <c r="BG618" s="165"/>
      <c r="BH618" s="165"/>
    </row>
    <row r="619" spans="1:60" outlineLevel="1" x14ac:dyDescent="0.2">
      <c r="A619" s="167"/>
      <c r="B619" s="177"/>
      <c r="C619" s="199" t="s">
        <v>841</v>
      </c>
      <c r="D619" s="180"/>
      <c r="E619" s="184">
        <v>8.6950000000000003</v>
      </c>
      <c r="F619" s="188"/>
      <c r="G619" s="188"/>
      <c r="H619" s="188"/>
      <c r="I619" s="188"/>
      <c r="J619" s="188"/>
      <c r="K619" s="188"/>
      <c r="L619" s="188"/>
      <c r="M619" s="188"/>
      <c r="N619" s="188"/>
      <c r="O619" s="188"/>
      <c r="P619" s="188"/>
      <c r="Q619" s="188"/>
      <c r="R619" s="189"/>
      <c r="S619" s="188"/>
      <c r="T619" s="166"/>
      <c r="U619" s="165"/>
      <c r="V619" s="165"/>
      <c r="W619" s="165"/>
      <c r="X619" s="165"/>
      <c r="Y619" s="165"/>
      <c r="Z619" s="165"/>
      <c r="AA619" s="165"/>
      <c r="AB619" s="165"/>
      <c r="AC619" s="165"/>
      <c r="AD619" s="165"/>
      <c r="AE619" s="165" t="s">
        <v>140</v>
      </c>
      <c r="AF619" s="165"/>
      <c r="AG619" s="165"/>
      <c r="AH619" s="165"/>
      <c r="AI619" s="165"/>
      <c r="AJ619" s="165"/>
      <c r="AK619" s="165"/>
      <c r="AL619" s="165"/>
      <c r="AM619" s="165"/>
      <c r="AN619" s="165"/>
      <c r="AO619" s="165"/>
      <c r="AP619" s="165"/>
      <c r="AQ619" s="165"/>
      <c r="AR619" s="165"/>
      <c r="AS619" s="165"/>
      <c r="AT619" s="165"/>
      <c r="AU619" s="165"/>
      <c r="AV619" s="165"/>
      <c r="AW619" s="165"/>
      <c r="AX619" s="165"/>
      <c r="AY619" s="165"/>
      <c r="AZ619" s="165"/>
      <c r="BA619" s="165"/>
      <c r="BB619" s="165"/>
      <c r="BC619" s="165"/>
      <c r="BD619" s="165"/>
      <c r="BE619" s="165"/>
      <c r="BF619" s="165"/>
      <c r="BG619" s="165"/>
      <c r="BH619" s="165"/>
    </row>
    <row r="620" spans="1:60" outlineLevel="1" x14ac:dyDescent="0.2">
      <c r="A620" s="167"/>
      <c r="B620" s="177"/>
      <c r="C620" s="199" t="s">
        <v>842</v>
      </c>
      <c r="D620" s="180"/>
      <c r="E620" s="184">
        <v>28.405000000000001</v>
      </c>
      <c r="F620" s="188"/>
      <c r="G620" s="188"/>
      <c r="H620" s="188"/>
      <c r="I620" s="188"/>
      <c r="J620" s="188"/>
      <c r="K620" s="188"/>
      <c r="L620" s="188"/>
      <c r="M620" s="188"/>
      <c r="N620" s="188"/>
      <c r="O620" s="188"/>
      <c r="P620" s="188"/>
      <c r="Q620" s="188"/>
      <c r="R620" s="189"/>
      <c r="S620" s="188"/>
      <c r="T620" s="166"/>
      <c r="U620" s="165"/>
      <c r="V620" s="165"/>
      <c r="W620" s="165"/>
      <c r="X620" s="165"/>
      <c r="Y620" s="165"/>
      <c r="Z620" s="165"/>
      <c r="AA620" s="165"/>
      <c r="AB620" s="165"/>
      <c r="AC620" s="165"/>
      <c r="AD620" s="165"/>
      <c r="AE620" s="165" t="s">
        <v>140</v>
      </c>
      <c r="AF620" s="165"/>
      <c r="AG620" s="165"/>
      <c r="AH620" s="165"/>
      <c r="AI620" s="165"/>
      <c r="AJ620" s="165"/>
      <c r="AK620" s="165"/>
      <c r="AL620" s="165"/>
      <c r="AM620" s="165"/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  <c r="AZ620" s="165"/>
      <c r="BA620" s="165"/>
      <c r="BB620" s="165"/>
      <c r="BC620" s="165"/>
      <c r="BD620" s="165"/>
      <c r="BE620" s="165"/>
      <c r="BF620" s="165"/>
      <c r="BG620" s="165"/>
      <c r="BH620" s="165"/>
    </row>
    <row r="621" spans="1:60" ht="22.5" outlineLevel="1" x14ac:dyDescent="0.2">
      <c r="A621" s="167"/>
      <c r="B621" s="177"/>
      <c r="C621" s="199" t="s">
        <v>843</v>
      </c>
      <c r="D621" s="180"/>
      <c r="E621" s="184">
        <v>52.77</v>
      </c>
      <c r="F621" s="188"/>
      <c r="G621" s="188"/>
      <c r="H621" s="188"/>
      <c r="I621" s="188"/>
      <c r="J621" s="188"/>
      <c r="K621" s="188"/>
      <c r="L621" s="188"/>
      <c r="M621" s="188"/>
      <c r="N621" s="188"/>
      <c r="O621" s="188"/>
      <c r="P621" s="188"/>
      <c r="Q621" s="188"/>
      <c r="R621" s="189"/>
      <c r="S621" s="188"/>
      <c r="T621" s="166"/>
      <c r="U621" s="165"/>
      <c r="V621" s="165"/>
      <c r="W621" s="165"/>
      <c r="X621" s="165"/>
      <c r="Y621" s="165"/>
      <c r="Z621" s="165"/>
      <c r="AA621" s="165"/>
      <c r="AB621" s="165"/>
      <c r="AC621" s="165"/>
      <c r="AD621" s="165"/>
      <c r="AE621" s="165" t="s">
        <v>140</v>
      </c>
      <c r="AF621" s="165"/>
      <c r="AG621" s="165"/>
      <c r="AH621" s="165"/>
      <c r="AI621" s="165"/>
      <c r="AJ621" s="165"/>
      <c r="AK621" s="165"/>
      <c r="AL621" s="165"/>
      <c r="AM621" s="165"/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  <c r="AZ621" s="165"/>
      <c r="BA621" s="165"/>
      <c r="BB621" s="165"/>
      <c r="BC621" s="165"/>
      <c r="BD621" s="165"/>
      <c r="BE621" s="165"/>
      <c r="BF621" s="165"/>
      <c r="BG621" s="165"/>
      <c r="BH621" s="165"/>
    </row>
    <row r="622" spans="1:60" outlineLevel="1" x14ac:dyDescent="0.2">
      <c r="A622" s="167"/>
      <c r="B622" s="177"/>
      <c r="C622" s="199" t="s">
        <v>234</v>
      </c>
      <c r="D622" s="180"/>
      <c r="E622" s="184"/>
      <c r="F622" s="188"/>
      <c r="G622" s="188"/>
      <c r="H622" s="188"/>
      <c r="I622" s="188"/>
      <c r="J622" s="188"/>
      <c r="K622" s="188"/>
      <c r="L622" s="188"/>
      <c r="M622" s="188"/>
      <c r="N622" s="188"/>
      <c r="O622" s="188"/>
      <c r="P622" s="188"/>
      <c r="Q622" s="188"/>
      <c r="R622" s="189"/>
      <c r="S622" s="188"/>
      <c r="T622" s="166"/>
      <c r="U622" s="165"/>
      <c r="V622" s="165"/>
      <c r="W622" s="165"/>
      <c r="X622" s="165"/>
      <c r="Y622" s="165"/>
      <c r="Z622" s="165"/>
      <c r="AA622" s="165"/>
      <c r="AB622" s="165"/>
      <c r="AC622" s="165"/>
      <c r="AD622" s="165"/>
      <c r="AE622" s="165" t="s">
        <v>140</v>
      </c>
      <c r="AF622" s="165"/>
      <c r="AG622" s="165"/>
      <c r="AH622" s="165"/>
      <c r="AI622" s="165"/>
      <c r="AJ622" s="165"/>
      <c r="AK622" s="165"/>
      <c r="AL622" s="165"/>
      <c r="AM622" s="165"/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  <c r="AZ622" s="165"/>
      <c r="BA622" s="165"/>
      <c r="BB622" s="165"/>
      <c r="BC622" s="165"/>
      <c r="BD622" s="165"/>
      <c r="BE622" s="165"/>
      <c r="BF622" s="165"/>
      <c r="BG622" s="165"/>
      <c r="BH622" s="165"/>
    </row>
    <row r="623" spans="1:60" ht="22.5" outlineLevel="1" x14ac:dyDescent="0.2">
      <c r="A623" s="167"/>
      <c r="B623" s="177"/>
      <c r="C623" s="199" t="s">
        <v>844</v>
      </c>
      <c r="D623" s="180"/>
      <c r="E623" s="184">
        <v>18.23</v>
      </c>
      <c r="F623" s="188"/>
      <c r="G623" s="188"/>
      <c r="H623" s="188"/>
      <c r="I623" s="188"/>
      <c r="J623" s="188"/>
      <c r="K623" s="188"/>
      <c r="L623" s="188"/>
      <c r="M623" s="188"/>
      <c r="N623" s="188"/>
      <c r="O623" s="188"/>
      <c r="P623" s="188"/>
      <c r="Q623" s="188"/>
      <c r="R623" s="189"/>
      <c r="S623" s="188"/>
      <c r="T623" s="166"/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  <c r="AE623" s="165" t="s">
        <v>140</v>
      </c>
      <c r="AF623" s="165"/>
      <c r="AG623" s="165"/>
      <c r="AH623" s="165"/>
      <c r="AI623" s="165"/>
      <c r="AJ623" s="165"/>
      <c r="AK623" s="165"/>
      <c r="AL623" s="165"/>
      <c r="AM623" s="165"/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  <c r="AZ623" s="165"/>
      <c r="BA623" s="165"/>
      <c r="BB623" s="165"/>
      <c r="BC623" s="165"/>
      <c r="BD623" s="165"/>
      <c r="BE623" s="165"/>
      <c r="BF623" s="165"/>
      <c r="BG623" s="165"/>
      <c r="BH623" s="165"/>
    </row>
    <row r="624" spans="1:60" ht="22.5" outlineLevel="1" x14ac:dyDescent="0.2">
      <c r="A624" s="167"/>
      <c r="B624" s="177"/>
      <c r="C624" s="199" t="s">
        <v>845</v>
      </c>
      <c r="D624" s="180"/>
      <c r="E624" s="184">
        <v>35.700000000000003</v>
      </c>
      <c r="F624" s="188"/>
      <c r="G624" s="188"/>
      <c r="H624" s="188"/>
      <c r="I624" s="188"/>
      <c r="J624" s="188"/>
      <c r="K624" s="188"/>
      <c r="L624" s="188"/>
      <c r="M624" s="188"/>
      <c r="N624" s="188"/>
      <c r="O624" s="188"/>
      <c r="P624" s="188"/>
      <c r="Q624" s="188"/>
      <c r="R624" s="189"/>
      <c r="S624" s="188"/>
      <c r="T624" s="166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  <c r="AE624" s="165" t="s">
        <v>140</v>
      </c>
      <c r="AF624" s="165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  <c r="AZ624" s="165"/>
      <c r="BA624" s="165"/>
      <c r="BB624" s="165"/>
      <c r="BC624" s="165"/>
      <c r="BD624" s="165"/>
      <c r="BE624" s="165"/>
      <c r="BF624" s="165"/>
      <c r="BG624" s="165"/>
      <c r="BH624" s="165"/>
    </row>
    <row r="625" spans="1:60" outlineLevel="1" x14ac:dyDescent="0.2">
      <c r="A625" s="167"/>
      <c r="B625" s="177"/>
      <c r="C625" s="199" t="s">
        <v>846</v>
      </c>
      <c r="D625" s="180"/>
      <c r="E625" s="184">
        <v>7.35</v>
      </c>
      <c r="F625" s="188"/>
      <c r="G625" s="188"/>
      <c r="H625" s="188"/>
      <c r="I625" s="188"/>
      <c r="J625" s="188"/>
      <c r="K625" s="188"/>
      <c r="L625" s="188"/>
      <c r="M625" s="188"/>
      <c r="N625" s="188"/>
      <c r="O625" s="188"/>
      <c r="P625" s="188"/>
      <c r="Q625" s="188"/>
      <c r="R625" s="189"/>
      <c r="S625" s="188"/>
      <c r="T625" s="166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 t="s">
        <v>140</v>
      </c>
      <c r="AF625" s="165"/>
      <c r="AG625" s="165"/>
      <c r="AH625" s="165"/>
      <c r="AI625" s="165"/>
      <c r="AJ625" s="165"/>
      <c r="AK625" s="165"/>
      <c r="AL625" s="165"/>
      <c r="AM625" s="165"/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  <c r="AZ625" s="165"/>
      <c r="BA625" s="165"/>
      <c r="BB625" s="165"/>
      <c r="BC625" s="165"/>
      <c r="BD625" s="165"/>
      <c r="BE625" s="165"/>
      <c r="BF625" s="165"/>
      <c r="BG625" s="165"/>
      <c r="BH625" s="165"/>
    </row>
    <row r="626" spans="1:60" outlineLevel="1" x14ac:dyDescent="0.2">
      <c r="A626" s="167"/>
      <c r="B626" s="177"/>
      <c r="C626" s="199" t="s">
        <v>847</v>
      </c>
      <c r="D626" s="180"/>
      <c r="E626" s="184">
        <v>87.29</v>
      </c>
      <c r="F626" s="188"/>
      <c r="G626" s="188"/>
      <c r="H626" s="188"/>
      <c r="I626" s="188"/>
      <c r="J626" s="188"/>
      <c r="K626" s="188"/>
      <c r="L626" s="188"/>
      <c r="M626" s="188"/>
      <c r="N626" s="188"/>
      <c r="O626" s="188"/>
      <c r="P626" s="188"/>
      <c r="Q626" s="188"/>
      <c r="R626" s="189"/>
      <c r="S626" s="188"/>
      <c r="T626" s="166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 t="s">
        <v>140</v>
      </c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  <c r="AZ626" s="165"/>
      <c r="BA626" s="165"/>
      <c r="BB626" s="165"/>
      <c r="BC626" s="165"/>
      <c r="BD626" s="165"/>
      <c r="BE626" s="165"/>
      <c r="BF626" s="165"/>
      <c r="BG626" s="165"/>
      <c r="BH626" s="165"/>
    </row>
    <row r="627" spans="1:60" outlineLevel="1" x14ac:dyDescent="0.2">
      <c r="A627" s="167"/>
      <c r="B627" s="177"/>
      <c r="C627" s="199" t="s">
        <v>848</v>
      </c>
      <c r="D627" s="180"/>
      <c r="E627" s="184">
        <v>-18.3</v>
      </c>
      <c r="F627" s="188"/>
      <c r="G627" s="188"/>
      <c r="H627" s="188"/>
      <c r="I627" s="188"/>
      <c r="J627" s="188"/>
      <c r="K627" s="188"/>
      <c r="L627" s="188"/>
      <c r="M627" s="188"/>
      <c r="N627" s="188"/>
      <c r="O627" s="188"/>
      <c r="P627" s="188"/>
      <c r="Q627" s="188"/>
      <c r="R627" s="189"/>
      <c r="S627" s="188"/>
      <c r="T627" s="166"/>
      <c r="U627" s="165"/>
      <c r="V627" s="165"/>
      <c r="W627" s="165"/>
      <c r="X627" s="165"/>
      <c r="Y627" s="165"/>
      <c r="Z627" s="165"/>
      <c r="AA627" s="165"/>
      <c r="AB627" s="165"/>
      <c r="AC627" s="165"/>
      <c r="AD627" s="165"/>
      <c r="AE627" s="165" t="s">
        <v>140</v>
      </c>
      <c r="AF627" s="165"/>
      <c r="AG627" s="165"/>
      <c r="AH627" s="165"/>
      <c r="AI627" s="165"/>
      <c r="AJ627" s="165"/>
      <c r="AK627" s="165"/>
      <c r="AL627" s="165"/>
      <c r="AM627" s="165"/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  <c r="AZ627" s="165"/>
      <c r="BA627" s="165"/>
      <c r="BB627" s="165"/>
      <c r="BC627" s="165"/>
      <c r="BD627" s="165"/>
      <c r="BE627" s="165"/>
      <c r="BF627" s="165"/>
      <c r="BG627" s="165"/>
      <c r="BH627" s="165"/>
    </row>
    <row r="628" spans="1:60" outlineLevel="1" x14ac:dyDescent="0.2">
      <c r="A628" s="167">
        <v>179</v>
      </c>
      <c r="B628" s="177" t="s">
        <v>849</v>
      </c>
      <c r="C628" s="198" t="s">
        <v>850</v>
      </c>
      <c r="D628" s="179" t="s">
        <v>177</v>
      </c>
      <c r="E628" s="183">
        <v>719.50350000000003</v>
      </c>
      <c r="F628" s="188"/>
      <c r="G628" s="188">
        <f>ROUND(E628*F628,2)</f>
        <v>0</v>
      </c>
      <c r="H628" s="188">
        <v>7.2</v>
      </c>
      <c r="I628" s="188">
        <f>ROUND(E628*H628,2)</f>
        <v>5180.43</v>
      </c>
      <c r="J628" s="188">
        <v>14.4</v>
      </c>
      <c r="K628" s="188">
        <f>ROUND(E628*J628,2)</f>
        <v>10360.85</v>
      </c>
      <c r="L628" s="188">
        <v>21</v>
      </c>
      <c r="M628" s="188">
        <f>G628*(1+L628/100)</f>
        <v>0</v>
      </c>
      <c r="N628" s="188">
        <v>1.7000000000000001E-4</v>
      </c>
      <c r="O628" s="188">
        <f>ROUND(E628*N628,2)</f>
        <v>0.12</v>
      </c>
      <c r="P628" s="188">
        <v>0</v>
      </c>
      <c r="Q628" s="188">
        <f>ROUND(E628*P628,2)</f>
        <v>0</v>
      </c>
      <c r="R628" s="189" t="s">
        <v>832</v>
      </c>
      <c r="S628" s="188" t="s">
        <v>137</v>
      </c>
      <c r="T628" s="166" t="s">
        <v>997</v>
      </c>
      <c r="U628" s="165"/>
      <c r="V628" s="165"/>
      <c r="W628" s="165"/>
      <c r="X628" s="165"/>
      <c r="Y628" s="165"/>
      <c r="Z628" s="165"/>
      <c r="AA628" s="165"/>
      <c r="AB628" s="165"/>
      <c r="AC628" s="165"/>
      <c r="AD628" s="165"/>
      <c r="AE628" s="165" t="s">
        <v>138</v>
      </c>
      <c r="AF628" s="165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  <c r="AZ628" s="165"/>
      <c r="BA628" s="165"/>
      <c r="BB628" s="165"/>
      <c r="BC628" s="165"/>
      <c r="BD628" s="165"/>
      <c r="BE628" s="165"/>
      <c r="BF628" s="165"/>
      <c r="BG628" s="165"/>
      <c r="BH628" s="165"/>
    </row>
    <row r="629" spans="1:60" outlineLevel="1" x14ac:dyDescent="0.2">
      <c r="A629" s="167"/>
      <c r="B629" s="177"/>
      <c r="C629" s="199" t="s">
        <v>851</v>
      </c>
      <c r="D629" s="180"/>
      <c r="E629" s="184"/>
      <c r="F629" s="188"/>
      <c r="G629" s="188"/>
      <c r="H629" s="188"/>
      <c r="I629" s="188"/>
      <c r="J629" s="188"/>
      <c r="K629" s="188"/>
      <c r="L629" s="188"/>
      <c r="M629" s="188"/>
      <c r="N629" s="188"/>
      <c r="O629" s="188"/>
      <c r="P629" s="188"/>
      <c r="Q629" s="188"/>
      <c r="R629" s="189"/>
      <c r="S629" s="188"/>
      <c r="T629" s="166"/>
      <c r="U629" s="165"/>
      <c r="V629" s="165"/>
      <c r="W629" s="165"/>
      <c r="X629" s="165"/>
      <c r="Y629" s="165"/>
      <c r="Z629" s="165"/>
      <c r="AA629" s="165"/>
      <c r="AB629" s="165"/>
      <c r="AC629" s="165"/>
      <c r="AD629" s="165"/>
      <c r="AE629" s="165" t="s">
        <v>140</v>
      </c>
      <c r="AF629" s="165"/>
      <c r="AG629" s="165"/>
      <c r="AH629" s="165"/>
      <c r="AI629" s="165"/>
      <c r="AJ629" s="165"/>
      <c r="AK629" s="165"/>
      <c r="AL629" s="165"/>
      <c r="AM629" s="165"/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  <c r="AZ629" s="165"/>
      <c r="BA629" s="165"/>
      <c r="BB629" s="165"/>
      <c r="BC629" s="165"/>
      <c r="BD629" s="165"/>
      <c r="BE629" s="165"/>
      <c r="BF629" s="165"/>
      <c r="BG629" s="165"/>
      <c r="BH629" s="165"/>
    </row>
    <row r="630" spans="1:60" outlineLevel="1" x14ac:dyDescent="0.2">
      <c r="A630" s="167"/>
      <c r="B630" s="177"/>
      <c r="C630" s="199" t="s">
        <v>852</v>
      </c>
      <c r="D630" s="180"/>
      <c r="E630" s="184">
        <v>22.53</v>
      </c>
      <c r="F630" s="188"/>
      <c r="G630" s="188"/>
      <c r="H630" s="188"/>
      <c r="I630" s="188"/>
      <c r="J630" s="188"/>
      <c r="K630" s="188"/>
      <c r="L630" s="188"/>
      <c r="M630" s="188"/>
      <c r="N630" s="188"/>
      <c r="O630" s="188"/>
      <c r="P630" s="188"/>
      <c r="Q630" s="188"/>
      <c r="R630" s="189"/>
      <c r="S630" s="188"/>
      <c r="T630" s="166"/>
      <c r="U630" s="165"/>
      <c r="V630" s="165"/>
      <c r="W630" s="165"/>
      <c r="X630" s="165"/>
      <c r="Y630" s="165"/>
      <c r="Z630" s="165"/>
      <c r="AA630" s="165"/>
      <c r="AB630" s="165"/>
      <c r="AC630" s="165"/>
      <c r="AD630" s="165"/>
      <c r="AE630" s="165" t="s">
        <v>140</v>
      </c>
      <c r="AF630" s="165"/>
      <c r="AG630" s="165"/>
      <c r="AH630" s="165"/>
      <c r="AI630" s="165"/>
      <c r="AJ630" s="165"/>
      <c r="AK630" s="165"/>
      <c r="AL630" s="165"/>
      <c r="AM630" s="165"/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  <c r="AZ630" s="165"/>
      <c r="BA630" s="165"/>
      <c r="BB630" s="165"/>
      <c r="BC630" s="165"/>
      <c r="BD630" s="165"/>
      <c r="BE630" s="165"/>
      <c r="BF630" s="165"/>
      <c r="BG630" s="165"/>
      <c r="BH630" s="165"/>
    </row>
    <row r="631" spans="1:60" outlineLevel="1" x14ac:dyDescent="0.2">
      <c r="A631" s="167"/>
      <c r="B631" s="177"/>
      <c r="C631" s="199" t="s">
        <v>247</v>
      </c>
      <c r="D631" s="180"/>
      <c r="E631" s="184">
        <v>62.94</v>
      </c>
      <c r="F631" s="188"/>
      <c r="G631" s="188"/>
      <c r="H631" s="188"/>
      <c r="I631" s="188"/>
      <c r="J631" s="188"/>
      <c r="K631" s="188"/>
      <c r="L631" s="188"/>
      <c r="M631" s="188"/>
      <c r="N631" s="188"/>
      <c r="O631" s="188"/>
      <c r="P631" s="188"/>
      <c r="Q631" s="188"/>
      <c r="R631" s="189"/>
      <c r="S631" s="188"/>
      <c r="T631" s="166"/>
      <c r="U631" s="165"/>
      <c r="V631" s="165"/>
      <c r="W631" s="165"/>
      <c r="X631" s="165"/>
      <c r="Y631" s="165"/>
      <c r="Z631" s="165"/>
      <c r="AA631" s="165"/>
      <c r="AB631" s="165"/>
      <c r="AC631" s="165"/>
      <c r="AD631" s="165"/>
      <c r="AE631" s="165" t="s">
        <v>140</v>
      </c>
      <c r="AF631" s="165"/>
      <c r="AG631" s="165"/>
      <c r="AH631" s="165"/>
      <c r="AI631" s="165"/>
      <c r="AJ631" s="165"/>
      <c r="AK631" s="165"/>
      <c r="AL631" s="165"/>
      <c r="AM631" s="165"/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  <c r="AZ631" s="165"/>
      <c r="BA631" s="165"/>
      <c r="BB631" s="165"/>
      <c r="BC631" s="165"/>
      <c r="BD631" s="165"/>
      <c r="BE631" s="165"/>
      <c r="BF631" s="165"/>
      <c r="BG631" s="165"/>
      <c r="BH631" s="165"/>
    </row>
    <row r="632" spans="1:60" ht="22.5" outlineLevel="1" x14ac:dyDescent="0.2">
      <c r="A632" s="167"/>
      <c r="B632" s="177"/>
      <c r="C632" s="199" t="s">
        <v>853</v>
      </c>
      <c r="D632" s="180"/>
      <c r="E632" s="184">
        <v>81.900000000000006</v>
      </c>
      <c r="F632" s="188"/>
      <c r="G632" s="188"/>
      <c r="H632" s="188"/>
      <c r="I632" s="188"/>
      <c r="J632" s="188"/>
      <c r="K632" s="188"/>
      <c r="L632" s="188"/>
      <c r="M632" s="188"/>
      <c r="N632" s="188"/>
      <c r="O632" s="188"/>
      <c r="P632" s="188"/>
      <c r="Q632" s="188"/>
      <c r="R632" s="189"/>
      <c r="S632" s="188"/>
      <c r="T632" s="166"/>
      <c r="U632" s="165"/>
      <c r="V632" s="165"/>
      <c r="W632" s="165"/>
      <c r="X632" s="165"/>
      <c r="Y632" s="165"/>
      <c r="Z632" s="165"/>
      <c r="AA632" s="165"/>
      <c r="AB632" s="165"/>
      <c r="AC632" s="165"/>
      <c r="AD632" s="165"/>
      <c r="AE632" s="165" t="s">
        <v>140</v>
      </c>
      <c r="AF632" s="165"/>
      <c r="AG632" s="165"/>
      <c r="AH632" s="165"/>
      <c r="AI632" s="165"/>
      <c r="AJ632" s="165"/>
      <c r="AK632" s="165"/>
      <c r="AL632" s="165"/>
      <c r="AM632" s="165"/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  <c r="AZ632" s="165"/>
      <c r="BA632" s="165"/>
      <c r="BB632" s="165"/>
      <c r="BC632" s="165"/>
      <c r="BD632" s="165"/>
      <c r="BE632" s="165"/>
      <c r="BF632" s="165"/>
      <c r="BG632" s="165"/>
      <c r="BH632" s="165"/>
    </row>
    <row r="633" spans="1:60" outlineLevel="1" x14ac:dyDescent="0.2">
      <c r="A633" s="167"/>
      <c r="B633" s="177"/>
      <c r="C633" s="199" t="s">
        <v>854</v>
      </c>
      <c r="D633" s="180"/>
      <c r="E633" s="184">
        <v>469.21350000000001</v>
      </c>
      <c r="F633" s="188"/>
      <c r="G633" s="188"/>
      <c r="H633" s="188"/>
      <c r="I633" s="188"/>
      <c r="J633" s="188"/>
      <c r="K633" s="188"/>
      <c r="L633" s="188"/>
      <c r="M633" s="188"/>
      <c r="N633" s="188"/>
      <c r="O633" s="188"/>
      <c r="P633" s="188"/>
      <c r="Q633" s="188"/>
      <c r="R633" s="189"/>
      <c r="S633" s="188"/>
      <c r="T633" s="166"/>
      <c r="U633" s="165"/>
      <c r="V633" s="165"/>
      <c r="W633" s="165"/>
      <c r="X633" s="165"/>
      <c r="Y633" s="165"/>
      <c r="Z633" s="165"/>
      <c r="AA633" s="165"/>
      <c r="AB633" s="165"/>
      <c r="AC633" s="165"/>
      <c r="AD633" s="165"/>
      <c r="AE633" s="165" t="s">
        <v>140</v>
      </c>
      <c r="AF633" s="165"/>
      <c r="AG633" s="165"/>
      <c r="AH633" s="165"/>
      <c r="AI633" s="165"/>
      <c r="AJ633" s="165"/>
      <c r="AK633" s="165"/>
      <c r="AL633" s="165"/>
      <c r="AM633" s="165"/>
      <c r="AN633" s="165"/>
      <c r="AO633" s="165"/>
      <c r="AP633" s="165"/>
      <c r="AQ633" s="165"/>
      <c r="AR633" s="165"/>
      <c r="AS633" s="165"/>
      <c r="AT633" s="165"/>
      <c r="AU633" s="165"/>
      <c r="AV633" s="165"/>
      <c r="AW633" s="165"/>
      <c r="AX633" s="165"/>
      <c r="AY633" s="165"/>
      <c r="AZ633" s="165"/>
      <c r="BA633" s="165"/>
      <c r="BB633" s="165"/>
      <c r="BC633" s="165"/>
      <c r="BD633" s="165"/>
      <c r="BE633" s="165"/>
      <c r="BF633" s="165"/>
      <c r="BG633" s="165"/>
      <c r="BH633" s="165"/>
    </row>
    <row r="634" spans="1:60" outlineLevel="1" x14ac:dyDescent="0.2">
      <c r="A634" s="167"/>
      <c r="B634" s="177"/>
      <c r="C634" s="199" t="s">
        <v>855</v>
      </c>
      <c r="D634" s="180"/>
      <c r="E634" s="184">
        <v>82.92</v>
      </c>
      <c r="F634" s="188"/>
      <c r="G634" s="188"/>
      <c r="H634" s="188"/>
      <c r="I634" s="188"/>
      <c r="J634" s="188"/>
      <c r="K634" s="188"/>
      <c r="L634" s="188"/>
      <c r="M634" s="188"/>
      <c r="N634" s="188"/>
      <c r="O634" s="188"/>
      <c r="P634" s="188"/>
      <c r="Q634" s="188"/>
      <c r="R634" s="189"/>
      <c r="S634" s="188"/>
      <c r="T634" s="166"/>
      <c r="U634" s="165"/>
      <c r="V634" s="165"/>
      <c r="W634" s="165"/>
      <c r="X634" s="165"/>
      <c r="Y634" s="165"/>
      <c r="Z634" s="165"/>
      <c r="AA634" s="165"/>
      <c r="AB634" s="165"/>
      <c r="AC634" s="165"/>
      <c r="AD634" s="165"/>
      <c r="AE634" s="165" t="s">
        <v>140</v>
      </c>
      <c r="AF634" s="165"/>
      <c r="AG634" s="165"/>
      <c r="AH634" s="165"/>
      <c r="AI634" s="165"/>
      <c r="AJ634" s="165"/>
      <c r="AK634" s="165"/>
      <c r="AL634" s="165"/>
      <c r="AM634" s="165"/>
      <c r="AN634" s="165"/>
      <c r="AO634" s="165"/>
      <c r="AP634" s="165"/>
      <c r="AQ634" s="165"/>
      <c r="AR634" s="165"/>
      <c r="AS634" s="165"/>
      <c r="AT634" s="165"/>
      <c r="AU634" s="165"/>
      <c r="AV634" s="165"/>
      <c r="AW634" s="165"/>
      <c r="AX634" s="165"/>
      <c r="AY634" s="165"/>
      <c r="AZ634" s="165"/>
      <c r="BA634" s="165"/>
      <c r="BB634" s="165"/>
      <c r="BC634" s="165"/>
      <c r="BD634" s="165"/>
      <c r="BE634" s="165"/>
      <c r="BF634" s="165"/>
      <c r="BG634" s="165"/>
      <c r="BH634" s="165"/>
    </row>
    <row r="635" spans="1:60" outlineLevel="1" x14ac:dyDescent="0.2">
      <c r="A635" s="167">
        <v>180</v>
      </c>
      <c r="B635" s="177" t="s">
        <v>856</v>
      </c>
      <c r="C635" s="198" t="s">
        <v>857</v>
      </c>
      <c r="D635" s="179" t="s">
        <v>177</v>
      </c>
      <c r="E635" s="183">
        <v>539.62762999999995</v>
      </c>
      <c r="F635" s="188"/>
      <c r="G635" s="188">
        <f>ROUND(E635*F635,2)</f>
        <v>0</v>
      </c>
      <c r="H635" s="188">
        <v>0</v>
      </c>
      <c r="I635" s="188">
        <f>ROUND(E635*H635,2)</f>
        <v>0</v>
      </c>
      <c r="J635" s="188">
        <v>65.099999999999994</v>
      </c>
      <c r="K635" s="188">
        <f>ROUND(E635*J635,2)</f>
        <v>35129.760000000002</v>
      </c>
      <c r="L635" s="188">
        <v>21</v>
      </c>
      <c r="M635" s="188">
        <f>G635*(1+L635/100)</f>
        <v>0</v>
      </c>
      <c r="N635" s="188">
        <v>4.6000000000000001E-4</v>
      </c>
      <c r="O635" s="188">
        <f>ROUND(E635*N635,2)</f>
        <v>0.25</v>
      </c>
      <c r="P635" s="188">
        <v>0</v>
      </c>
      <c r="Q635" s="188">
        <f>ROUND(E635*P635,2)</f>
        <v>0</v>
      </c>
      <c r="R635" s="189" t="s">
        <v>832</v>
      </c>
      <c r="S635" s="188" t="s">
        <v>137</v>
      </c>
      <c r="T635" s="166" t="s">
        <v>997</v>
      </c>
      <c r="U635" s="165"/>
      <c r="V635" s="165"/>
      <c r="W635" s="165"/>
      <c r="X635" s="165"/>
      <c r="Y635" s="165"/>
      <c r="Z635" s="165"/>
      <c r="AA635" s="165"/>
      <c r="AB635" s="165"/>
      <c r="AC635" s="165"/>
      <c r="AD635" s="165"/>
      <c r="AE635" s="165" t="s">
        <v>138</v>
      </c>
      <c r="AF635" s="165"/>
      <c r="AG635" s="165"/>
      <c r="AH635" s="165"/>
      <c r="AI635" s="165"/>
      <c r="AJ635" s="165"/>
      <c r="AK635" s="165"/>
      <c r="AL635" s="165"/>
      <c r="AM635" s="165"/>
      <c r="AN635" s="165"/>
      <c r="AO635" s="165"/>
      <c r="AP635" s="165"/>
      <c r="AQ635" s="165"/>
      <c r="AR635" s="165"/>
      <c r="AS635" s="165"/>
      <c r="AT635" s="165"/>
      <c r="AU635" s="165"/>
      <c r="AV635" s="165"/>
      <c r="AW635" s="165"/>
      <c r="AX635" s="165"/>
      <c r="AY635" s="165"/>
      <c r="AZ635" s="165"/>
      <c r="BA635" s="165"/>
      <c r="BB635" s="165"/>
      <c r="BC635" s="165"/>
      <c r="BD635" s="165"/>
      <c r="BE635" s="165"/>
      <c r="BF635" s="165"/>
      <c r="BG635" s="165"/>
      <c r="BH635" s="165"/>
    </row>
    <row r="636" spans="1:60" outlineLevel="1" x14ac:dyDescent="0.2">
      <c r="A636" s="167"/>
      <c r="B636" s="177"/>
      <c r="C636" s="199" t="s">
        <v>858</v>
      </c>
      <c r="D636" s="180"/>
      <c r="E636" s="184">
        <v>539.62762999999995</v>
      </c>
      <c r="F636" s="188"/>
      <c r="G636" s="188"/>
      <c r="H636" s="188"/>
      <c r="I636" s="188"/>
      <c r="J636" s="188"/>
      <c r="K636" s="188"/>
      <c r="L636" s="188"/>
      <c r="M636" s="188"/>
      <c r="N636" s="188"/>
      <c r="O636" s="188"/>
      <c r="P636" s="188"/>
      <c r="Q636" s="188"/>
      <c r="R636" s="189"/>
      <c r="S636" s="188"/>
      <c r="T636" s="166"/>
      <c r="U636" s="165"/>
      <c r="V636" s="165"/>
      <c r="W636" s="165"/>
      <c r="X636" s="165"/>
      <c r="Y636" s="165"/>
      <c r="Z636" s="165"/>
      <c r="AA636" s="165"/>
      <c r="AB636" s="165"/>
      <c r="AC636" s="165"/>
      <c r="AD636" s="165"/>
      <c r="AE636" s="165" t="s">
        <v>140</v>
      </c>
      <c r="AF636" s="165"/>
      <c r="AG636" s="165"/>
      <c r="AH636" s="165"/>
      <c r="AI636" s="165"/>
      <c r="AJ636" s="165"/>
      <c r="AK636" s="165"/>
      <c r="AL636" s="165"/>
      <c r="AM636" s="165"/>
      <c r="AN636" s="165"/>
      <c r="AO636" s="165"/>
      <c r="AP636" s="165"/>
      <c r="AQ636" s="165"/>
      <c r="AR636" s="165"/>
      <c r="AS636" s="165"/>
      <c r="AT636" s="165"/>
      <c r="AU636" s="165"/>
      <c r="AV636" s="165"/>
      <c r="AW636" s="165"/>
      <c r="AX636" s="165"/>
      <c r="AY636" s="165"/>
      <c r="AZ636" s="165"/>
      <c r="BA636" s="165"/>
      <c r="BB636" s="165"/>
      <c r="BC636" s="165"/>
      <c r="BD636" s="165"/>
      <c r="BE636" s="165"/>
      <c r="BF636" s="165"/>
      <c r="BG636" s="165"/>
      <c r="BH636" s="165"/>
    </row>
    <row r="637" spans="1:60" outlineLevel="1" x14ac:dyDescent="0.2">
      <c r="A637" s="167">
        <v>181</v>
      </c>
      <c r="B637" s="177" t="s">
        <v>859</v>
      </c>
      <c r="C637" s="198" t="s">
        <v>860</v>
      </c>
      <c r="D637" s="179" t="s">
        <v>177</v>
      </c>
      <c r="E637" s="183">
        <v>179.87588</v>
      </c>
      <c r="F637" s="188"/>
      <c r="G637" s="188">
        <f>ROUND(E637*F637,2)</f>
        <v>0</v>
      </c>
      <c r="H637" s="188">
        <v>23</v>
      </c>
      <c r="I637" s="188">
        <f>ROUND(E637*H637,2)</f>
        <v>4137.1499999999996</v>
      </c>
      <c r="J637" s="188">
        <v>48</v>
      </c>
      <c r="K637" s="188">
        <f>ROUND(E637*J637,2)</f>
        <v>8634.0400000000009</v>
      </c>
      <c r="L637" s="188">
        <v>21</v>
      </c>
      <c r="M637" s="188">
        <f>G637*(1+L637/100)</f>
        <v>0</v>
      </c>
      <c r="N637" s="188">
        <v>4.8000000000000001E-4</v>
      </c>
      <c r="O637" s="188">
        <f>ROUND(E637*N637,2)</f>
        <v>0.09</v>
      </c>
      <c r="P637" s="188">
        <v>0</v>
      </c>
      <c r="Q637" s="188">
        <f>ROUND(E637*P637,2)</f>
        <v>0</v>
      </c>
      <c r="R637" s="189" t="s">
        <v>832</v>
      </c>
      <c r="S637" s="188" t="s">
        <v>137</v>
      </c>
      <c r="T637" s="166" t="s">
        <v>997</v>
      </c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  <c r="AE637" s="165" t="s">
        <v>138</v>
      </c>
      <c r="AF637" s="165"/>
      <c r="AG637" s="165"/>
      <c r="AH637" s="165"/>
      <c r="AI637" s="165"/>
      <c r="AJ637" s="165"/>
      <c r="AK637" s="165"/>
      <c r="AL637" s="165"/>
      <c r="AM637" s="165"/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  <c r="AZ637" s="165"/>
      <c r="BA637" s="165"/>
      <c r="BB637" s="165"/>
      <c r="BC637" s="165"/>
      <c r="BD637" s="165"/>
      <c r="BE637" s="165"/>
      <c r="BF637" s="165"/>
      <c r="BG637" s="165"/>
      <c r="BH637" s="165"/>
    </row>
    <row r="638" spans="1:60" outlineLevel="1" x14ac:dyDescent="0.2">
      <c r="A638" s="167"/>
      <c r="B638" s="177"/>
      <c r="C638" s="199" t="s">
        <v>861</v>
      </c>
      <c r="D638" s="180"/>
      <c r="E638" s="184">
        <v>179.87588</v>
      </c>
      <c r="F638" s="188"/>
      <c r="G638" s="188"/>
      <c r="H638" s="188"/>
      <c r="I638" s="188"/>
      <c r="J638" s="188"/>
      <c r="K638" s="188"/>
      <c r="L638" s="188"/>
      <c r="M638" s="188"/>
      <c r="N638" s="188"/>
      <c r="O638" s="188"/>
      <c r="P638" s="188"/>
      <c r="Q638" s="188"/>
      <c r="R638" s="189"/>
      <c r="S638" s="188"/>
      <c r="T638" s="166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 t="s">
        <v>140</v>
      </c>
      <c r="AF638" s="165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  <c r="AZ638" s="165"/>
      <c r="BA638" s="165"/>
      <c r="BB638" s="165"/>
      <c r="BC638" s="165"/>
      <c r="BD638" s="165"/>
      <c r="BE638" s="165"/>
      <c r="BF638" s="165"/>
      <c r="BG638" s="165"/>
      <c r="BH638" s="165"/>
    </row>
    <row r="639" spans="1:60" ht="22.5" outlineLevel="1" x14ac:dyDescent="0.2">
      <c r="A639" s="167">
        <v>182</v>
      </c>
      <c r="B639" s="177" t="s">
        <v>862</v>
      </c>
      <c r="C639" s="198" t="s">
        <v>863</v>
      </c>
      <c r="D639" s="179" t="s">
        <v>211</v>
      </c>
      <c r="E639" s="183">
        <v>20</v>
      </c>
      <c r="F639" s="188"/>
      <c r="G639" s="188">
        <f>ROUND(E639*F639,2)</f>
        <v>0</v>
      </c>
      <c r="H639" s="188">
        <v>0</v>
      </c>
      <c r="I639" s="188">
        <f>ROUND(E639*H639,2)</f>
        <v>0</v>
      </c>
      <c r="J639" s="188">
        <v>12.2</v>
      </c>
      <c r="K639" s="188">
        <f>ROUND(E639*J639,2)</f>
        <v>244</v>
      </c>
      <c r="L639" s="188">
        <v>21</v>
      </c>
      <c r="M639" s="188">
        <f>G639*(1+L639/100)</f>
        <v>0</v>
      </c>
      <c r="N639" s="188">
        <v>0</v>
      </c>
      <c r="O639" s="188">
        <f>ROUND(E639*N639,2)</f>
        <v>0</v>
      </c>
      <c r="P639" s="188">
        <v>0</v>
      </c>
      <c r="Q639" s="188">
        <f>ROUND(E639*P639,2)</f>
        <v>0</v>
      </c>
      <c r="R639" s="189"/>
      <c r="S639" s="188" t="s">
        <v>154</v>
      </c>
      <c r="T639" s="166" t="s">
        <v>997</v>
      </c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 t="s">
        <v>138</v>
      </c>
      <c r="AF639" s="165"/>
      <c r="AG639" s="165"/>
      <c r="AH639" s="165"/>
      <c r="AI639" s="165"/>
      <c r="AJ639" s="165"/>
      <c r="AK639" s="165"/>
      <c r="AL639" s="165"/>
      <c r="AM639" s="165"/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  <c r="AZ639" s="165"/>
      <c r="BA639" s="165"/>
      <c r="BB639" s="165"/>
      <c r="BC639" s="165"/>
      <c r="BD639" s="165"/>
      <c r="BE639" s="165"/>
      <c r="BF639" s="165"/>
      <c r="BG639" s="165"/>
      <c r="BH639" s="165"/>
    </row>
    <row r="640" spans="1:60" outlineLevel="1" x14ac:dyDescent="0.2">
      <c r="A640" s="167"/>
      <c r="B640" s="177"/>
      <c r="C640" s="199" t="s">
        <v>864</v>
      </c>
      <c r="D640" s="180"/>
      <c r="E640" s="184">
        <v>20</v>
      </c>
      <c r="F640" s="188"/>
      <c r="G640" s="188"/>
      <c r="H640" s="188"/>
      <c r="I640" s="188"/>
      <c r="J640" s="188"/>
      <c r="K640" s="188"/>
      <c r="L640" s="188"/>
      <c r="M640" s="188"/>
      <c r="N640" s="188"/>
      <c r="O640" s="188"/>
      <c r="P640" s="188"/>
      <c r="Q640" s="188"/>
      <c r="R640" s="189"/>
      <c r="S640" s="188"/>
      <c r="T640" s="166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 t="s">
        <v>140</v>
      </c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  <c r="AZ640" s="165"/>
      <c r="BA640" s="165"/>
      <c r="BB640" s="165"/>
      <c r="BC640" s="165"/>
      <c r="BD640" s="165"/>
      <c r="BE640" s="165"/>
      <c r="BF640" s="165"/>
      <c r="BG640" s="165"/>
      <c r="BH640" s="165"/>
    </row>
    <row r="641" spans="1:60" outlineLevel="1" x14ac:dyDescent="0.2">
      <c r="A641" s="167">
        <v>183</v>
      </c>
      <c r="B641" s="177" t="s">
        <v>865</v>
      </c>
      <c r="C641" s="198" t="s">
        <v>866</v>
      </c>
      <c r="D641" s="179" t="s">
        <v>177</v>
      </c>
      <c r="E641" s="183">
        <v>60</v>
      </c>
      <c r="F641" s="188"/>
      <c r="G641" s="188">
        <f>ROUND(E641*F641,2)</f>
        <v>0</v>
      </c>
      <c r="H641" s="188">
        <v>0</v>
      </c>
      <c r="I641" s="188">
        <f>ROUND(E641*H641,2)</f>
        <v>0</v>
      </c>
      <c r="J641" s="188">
        <v>13.6</v>
      </c>
      <c r="K641" s="188">
        <f>ROUND(E641*J641,2)</f>
        <v>816</v>
      </c>
      <c r="L641" s="188">
        <v>21</v>
      </c>
      <c r="M641" s="188">
        <f>G641*(1+L641/100)</f>
        <v>0</v>
      </c>
      <c r="N641" s="188">
        <v>0</v>
      </c>
      <c r="O641" s="188">
        <f>ROUND(E641*N641,2)</f>
        <v>0</v>
      </c>
      <c r="P641" s="188">
        <v>0</v>
      </c>
      <c r="Q641" s="188">
        <f>ROUND(E641*P641,2)</f>
        <v>0</v>
      </c>
      <c r="R641" s="189"/>
      <c r="S641" s="188" t="s">
        <v>154</v>
      </c>
      <c r="T641" s="166" t="s">
        <v>997</v>
      </c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  <c r="AE641" s="165" t="s">
        <v>138</v>
      </c>
      <c r="AF641" s="165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  <c r="AZ641" s="165"/>
      <c r="BA641" s="165"/>
      <c r="BB641" s="165"/>
      <c r="BC641" s="165"/>
      <c r="BD641" s="165"/>
      <c r="BE641" s="165"/>
      <c r="BF641" s="165"/>
      <c r="BG641" s="165"/>
      <c r="BH641" s="165"/>
    </row>
    <row r="642" spans="1:60" outlineLevel="1" x14ac:dyDescent="0.2">
      <c r="A642" s="167"/>
      <c r="B642" s="177"/>
      <c r="C642" s="199" t="s">
        <v>867</v>
      </c>
      <c r="D642" s="180"/>
      <c r="E642" s="184">
        <v>60</v>
      </c>
      <c r="F642" s="188"/>
      <c r="G642" s="188"/>
      <c r="H642" s="188"/>
      <c r="I642" s="188"/>
      <c r="J642" s="188"/>
      <c r="K642" s="188"/>
      <c r="L642" s="188"/>
      <c r="M642" s="188"/>
      <c r="N642" s="188"/>
      <c r="O642" s="188"/>
      <c r="P642" s="188"/>
      <c r="Q642" s="188"/>
      <c r="R642" s="189"/>
      <c r="S642" s="188"/>
      <c r="T642" s="166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  <c r="AE642" s="165" t="s">
        <v>140</v>
      </c>
      <c r="AF642" s="165"/>
      <c r="AG642" s="165"/>
      <c r="AH642" s="165"/>
      <c r="AI642" s="165"/>
      <c r="AJ642" s="165"/>
      <c r="AK642" s="165"/>
      <c r="AL642" s="165"/>
      <c r="AM642" s="165"/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  <c r="AZ642" s="165"/>
      <c r="BA642" s="165"/>
      <c r="BB642" s="165"/>
      <c r="BC642" s="165"/>
      <c r="BD642" s="165"/>
      <c r="BE642" s="165"/>
      <c r="BF642" s="165"/>
      <c r="BG642" s="165"/>
      <c r="BH642" s="165"/>
    </row>
    <row r="643" spans="1:60" x14ac:dyDescent="0.2">
      <c r="A643" s="173" t="s">
        <v>131</v>
      </c>
      <c r="B643" s="178" t="s">
        <v>103</v>
      </c>
      <c r="C643" s="200" t="s">
        <v>104</v>
      </c>
      <c r="D643" s="181"/>
      <c r="E643" s="185"/>
      <c r="F643" s="190"/>
      <c r="G643" s="190">
        <f>SUM(G644:G644)</f>
        <v>0</v>
      </c>
      <c r="H643" s="190"/>
      <c r="I643" s="190">
        <f>SUM(I644:I644)</f>
        <v>0</v>
      </c>
      <c r="J643" s="190"/>
      <c r="K643" s="190">
        <f>SUM(K644:K644)</f>
        <v>160000</v>
      </c>
      <c r="L643" s="190"/>
      <c r="M643" s="190">
        <f>SUM(M644:M644)</f>
        <v>0</v>
      </c>
      <c r="N643" s="190"/>
      <c r="O643" s="190">
        <f>SUM(O644:O644)</f>
        <v>0</v>
      </c>
      <c r="P643" s="190"/>
      <c r="Q643" s="190">
        <f>SUM(Q644:Q644)</f>
        <v>0</v>
      </c>
      <c r="R643" s="191"/>
      <c r="S643" s="190"/>
      <c r="AE643" t="s">
        <v>132</v>
      </c>
    </row>
    <row r="644" spans="1:60" outlineLevel="1" x14ac:dyDescent="0.2">
      <c r="A644" s="167">
        <v>184</v>
      </c>
      <c r="B644" s="177" t="s">
        <v>868</v>
      </c>
      <c r="C644" s="198" t="s">
        <v>869</v>
      </c>
      <c r="D644" s="179" t="s">
        <v>870</v>
      </c>
      <c r="E644" s="183">
        <v>1</v>
      </c>
      <c r="F644" s="188"/>
      <c r="G644" s="188">
        <f>ROUND(E644*F644,2)</f>
        <v>0</v>
      </c>
      <c r="H644" s="188">
        <v>0</v>
      </c>
      <c r="I644" s="188">
        <f>ROUND(E644*H644,2)</f>
        <v>0</v>
      </c>
      <c r="J644" s="188">
        <v>160000</v>
      </c>
      <c r="K644" s="188">
        <f>ROUND(E644*J644,2)</f>
        <v>160000</v>
      </c>
      <c r="L644" s="188">
        <v>21</v>
      </c>
      <c r="M644" s="188">
        <f>G644*(1+L644/100)</f>
        <v>0</v>
      </c>
      <c r="N644" s="188">
        <v>0</v>
      </c>
      <c r="O644" s="188">
        <f>ROUND(E644*N644,2)</f>
        <v>0</v>
      </c>
      <c r="P644" s="188">
        <v>0</v>
      </c>
      <c r="Q644" s="188">
        <f>ROUND(E644*P644,2)</f>
        <v>0</v>
      </c>
      <c r="R644" s="189"/>
      <c r="S644" s="188" t="s">
        <v>154</v>
      </c>
      <c r="T644" s="166" t="s">
        <v>1001</v>
      </c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  <c r="AE644" s="165" t="s">
        <v>138</v>
      </c>
      <c r="AF644" s="165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  <c r="AZ644" s="165"/>
      <c r="BA644" s="165"/>
      <c r="BB644" s="165"/>
      <c r="BC644" s="165"/>
      <c r="BD644" s="165"/>
      <c r="BE644" s="165"/>
      <c r="BF644" s="165"/>
      <c r="BG644" s="165"/>
      <c r="BH644" s="165"/>
    </row>
    <row r="645" spans="1:60" x14ac:dyDescent="0.2">
      <c r="A645" s="173" t="s">
        <v>131</v>
      </c>
      <c r="B645" s="178" t="s">
        <v>105</v>
      </c>
      <c r="C645" s="200" t="s">
        <v>106</v>
      </c>
      <c r="D645" s="181"/>
      <c r="E645" s="185"/>
      <c r="F645" s="190"/>
      <c r="G645" s="190">
        <f>SUM(G646:G652)</f>
        <v>0</v>
      </c>
      <c r="H645" s="190"/>
      <c r="I645" s="190">
        <f>SUM(I646:I652)</f>
        <v>0</v>
      </c>
      <c r="J645" s="190"/>
      <c r="K645" s="190">
        <f>SUM(K646:K652)</f>
        <v>53254.739999999991</v>
      </c>
      <c r="L645" s="190"/>
      <c r="M645" s="190">
        <f>SUM(M646:M652)</f>
        <v>0</v>
      </c>
      <c r="N645" s="190"/>
      <c r="O645" s="190">
        <f>SUM(O646:O652)</f>
        <v>0</v>
      </c>
      <c r="P645" s="190"/>
      <c r="Q645" s="190">
        <f>SUM(Q646:Q652)</f>
        <v>0</v>
      </c>
      <c r="R645" s="191"/>
      <c r="S645" s="190"/>
      <c r="AE645" t="s">
        <v>132</v>
      </c>
    </row>
    <row r="646" spans="1:60" outlineLevel="1" x14ac:dyDescent="0.2">
      <c r="A646" s="167">
        <v>185</v>
      </c>
      <c r="B646" s="177" t="s">
        <v>871</v>
      </c>
      <c r="C646" s="198" t="s">
        <v>872</v>
      </c>
      <c r="D646" s="179" t="s">
        <v>153</v>
      </c>
      <c r="E646" s="183">
        <v>21.578970000000002</v>
      </c>
      <c r="F646" s="188"/>
      <c r="G646" s="188">
        <f t="shared" ref="G646:G652" si="6">ROUND(E646*F646,2)</f>
        <v>0</v>
      </c>
      <c r="H646" s="188">
        <v>0</v>
      </c>
      <c r="I646" s="188">
        <f t="shared" ref="I646:I652" si="7">ROUND(E646*H646,2)</f>
        <v>0</v>
      </c>
      <c r="J646" s="188">
        <v>347.5</v>
      </c>
      <c r="K646" s="188">
        <f t="shared" ref="K646:K652" si="8">ROUND(E646*J646,2)</f>
        <v>7498.69</v>
      </c>
      <c r="L646" s="188">
        <v>21</v>
      </c>
      <c r="M646" s="188">
        <f t="shared" ref="M646:M652" si="9">G646*(1+L646/100)</f>
        <v>0</v>
      </c>
      <c r="N646" s="188">
        <v>0</v>
      </c>
      <c r="O646" s="188">
        <f t="shared" ref="O646:O652" si="10">ROUND(E646*N646,2)</f>
        <v>0</v>
      </c>
      <c r="P646" s="188">
        <v>0</v>
      </c>
      <c r="Q646" s="188">
        <f t="shared" ref="Q646:Q652" si="11">ROUND(E646*P646,2)</f>
        <v>0</v>
      </c>
      <c r="R646" s="189" t="s">
        <v>441</v>
      </c>
      <c r="S646" s="188" t="s">
        <v>137</v>
      </c>
      <c r="T646" s="166" t="s">
        <v>997</v>
      </c>
      <c r="U646" s="165"/>
      <c r="V646" s="165"/>
      <c r="W646" s="165"/>
      <c r="X646" s="165"/>
      <c r="Y646" s="165"/>
      <c r="Z646" s="165"/>
      <c r="AA646" s="165"/>
      <c r="AB646" s="165"/>
      <c r="AC646" s="165"/>
      <c r="AD646" s="165"/>
      <c r="AE646" s="165" t="s">
        <v>873</v>
      </c>
      <c r="AF646" s="165"/>
      <c r="AG646" s="165"/>
      <c r="AH646" s="165"/>
      <c r="AI646" s="165"/>
      <c r="AJ646" s="165"/>
      <c r="AK646" s="165"/>
      <c r="AL646" s="165"/>
      <c r="AM646" s="165"/>
      <c r="AN646" s="165"/>
      <c r="AO646" s="165"/>
      <c r="AP646" s="165"/>
      <c r="AQ646" s="165"/>
      <c r="AR646" s="165"/>
      <c r="AS646" s="165"/>
      <c r="AT646" s="165"/>
      <c r="AU646" s="165"/>
      <c r="AV646" s="165"/>
      <c r="AW646" s="165"/>
      <c r="AX646" s="165"/>
      <c r="AY646" s="165"/>
      <c r="AZ646" s="165"/>
      <c r="BA646" s="165"/>
      <c r="BB646" s="165"/>
      <c r="BC646" s="165"/>
      <c r="BD646" s="165"/>
      <c r="BE646" s="165"/>
      <c r="BF646" s="165"/>
      <c r="BG646" s="165"/>
      <c r="BH646" s="165"/>
    </row>
    <row r="647" spans="1:60" outlineLevel="1" x14ac:dyDescent="0.2">
      <c r="A647" s="167">
        <v>186</v>
      </c>
      <c r="B647" s="177" t="s">
        <v>874</v>
      </c>
      <c r="C647" s="198" t="s">
        <v>875</v>
      </c>
      <c r="D647" s="179" t="s">
        <v>153</v>
      </c>
      <c r="E647" s="183">
        <v>43.157940000000004</v>
      </c>
      <c r="F647" s="188"/>
      <c r="G647" s="188">
        <f t="shared" si="6"/>
        <v>0</v>
      </c>
      <c r="H647" s="188">
        <v>0</v>
      </c>
      <c r="I647" s="188">
        <f t="shared" si="7"/>
        <v>0</v>
      </c>
      <c r="J647" s="188">
        <v>225</v>
      </c>
      <c r="K647" s="188">
        <f t="shared" si="8"/>
        <v>9710.5400000000009</v>
      </c>
      <c r="L647" s="188">
        <v>21</v>
      </c>
      <c r="M647" s="188">
        <f t="shared" si="9"/>
        <v>0</v>
      </c>
      <c r="N647" s="188">
        <v>0</v>
      </c>
      <c r="O647" s="188">
        <f t="shared" si="10"/>
        <v>0</v>
      </c>
      <c r="P647" s="188">
        <v>0</v>
      </c>
      <c r="Q647" s="188">
        <f t="shared" si="11"/>
        <v>0</v>
      </c>
      <c r="R647" s="189" t="s">
        <v>441</v>
      </c>
      <c r="S647" s="188" t="s">
        <v>137</v>
      </c>
      <c r="T647" s="166" t="s">
        <v>997</v>
      </c>
      <c r="U647" s="165"/>
      <c r="V647" s="165"/>
      <c r="W647" s="165"/>
      <c r="X647" s="165"/>
      <c r="Y647" s="165"/>
      <c r="Z647" s="165"/>
      <c r="AA647" s="165"/>
      <c r="AB647" s="165"/>
      <c r="AC647" s="165"/>
      <c r="AD647" s="165"/>
      <c r="AE647" s="165" t="s">
        <v>873</v>
      </c>
      <c r="AF647" s="165"/>
      <c r="AG647" s="165"/>
      <c r="AH647" s="165"/>
      <c r="AI647" s="165"/>
      <c r="AJ647" s="165"/>
      <c r="AK647" s="165"/>
      <c r="AL647" s="165"/>
      <c r="AM647" s="165"/>
      <c r="AN647" s="165"/>
      <c r="AO647" s="165"/>
      <c r="AP647" s="165"/>
      <c r="AQ647" s="165"/>
      <c r="AR647" s="165"/>
      <c r="AS647" s="165"/>
      <c r="AT647" s="165"/>
      <c r="AU647" s="165"/>
      <c r="AV647" s="165"/>
      <c r="AW647" s="165"/>
      <c r="AX647" s="165"/>
      <c r="AY647" s="165"/>
      <c r="AZ647" s="165"/>
      <c r="BA647" s="165"/>
      <c r="BB647" s="165"/>
      <c r="BC647" s="165"/>
      <c r="BD647" s="165"/>
      <c r="BE647" s="165"/>
      <c r="BF647" s="165"/>
      <c r="BG647" s="165"/>
      <c r="BH647" s="165"/>
    </row>
    <row r="648" spans="1:60" outlineLevel="1" x14ac:dyDescent="0.2">
      <c r="A648" s="167">
        <v>187</v>
      </c>
      <c r="B648" s="177" t="s">
        <v>876</v>
      </c>
      <c r="C648" s="198" t="s">
        <v>877</v>
      </c>
      <c r="D648" s="179" t="s">
        <v>153</v>
      </c>
      <c r="E648" s="183">
        <v>345.26355000000001</v>
      </c>
      <c r="F648" s="188"/>
      <c r="G648" s="188">
        <f t="shared" si="6"/>
        <v>0</v>
      </c>
      <c r="H648" s="188">
        <v>0</v>
      </c>
      <c r="I648" s="188">
        <f t="shared" si="7"/>
        <v>0</v>
      </c>
      <c r="J648" s="188">
        <v>15.7</v>
      </c>
      <c r="K648" s="188">
        <f t="shared" si="8"/>
        <v>5420.64</v>
      </c>
      <c r="L648" s="188">
        <v>21</v>
      </c>
      <c r="M648" s="188">
        <f t="shared" si="9"/>
        <v>0</v>
      </c>
      <c r="N648" s="188">
        <v>0</v>
      </c>
      <c r="O648" s="188">
        <f t="shared" si="10"/>
        <v>0</v>
      </c>
      <c r="P648" s="188">
        <v>0</v>
      </c>
      <c r="Q648" s="188">
        <f t="shared" si="11"/>
        <v>0</v>
      </c>
      <c r="R648" s="189" t="s">
        <v>441</v>
      </c>
      <c r="S648" s="188" t="s">
        <v>137</v>
      </c>
      <c r="T648" s="166" t="s">
        <v>997</v>
      </c>
      <c r="U648" s="165"/>
      <c r="V648" s="165"/>
      <c r="W648" s="165"/>
      <c r="X648" s="165"/>
      <c r="Y648" s="165"/>
      <c r="Z648" s="165"/>
      <c r="AA648" s="165"/>
      <c r="AB648" s="165"/>
      <c r="AC648" s="165"/>
      <c r="AD648" s="165"/>
      <c r="AE648" s="165" t="s">
        <v>873</v>
      </c>
      <c r="AF648" s="165"/>
      <c r="AG648" s="165"/>
      <c r="AH648" s="165"/>
      <c r="AI648" s="165"/>
      <c r="AJ648" s="165"/>
      <c r="AK648" s="165"/>
      <c r="AL648" s="165"/>
      <c r="AM648" s="165"/>
      <c r="AN648" s="165"/>
      <c r="AO648" s="165"/>
      <c r="AP648" s="165"/>
      <c r="AQ648" s="165"/>
      <c r="AR648" s="165"/>
      <c r="AS648" s="165"/>
      <c r="AT648" s="165"/>
      <c r="AU648" s="165"/>
      <c r="AV648" s="165"/>
      <c r="AW648" s="165"/>
      <c r="AX648" s="165"/>
      <c r="AY648" s="165"/>
      <c r="AZ648" s="165"/>
      <c r="BA648" s="165"/>
      <c r="BB648" s="165"/>
      <c r="BC648" s="165"/>
      <c r="BD648" s="165"/>
      <c r="BE648" s="165"/>
      <c r="BF648" s="165"/>
      <c r="BG648" s="165"/>
      <c r="BH648" s="165"/>
    </row>
    <row r="649" spans="1:60" outlineLevel="1" x14ac:dyDescent="0.2">
      <c r="A649" s="167">
        <v>188</v>
      </c>
      <c r="B649" s="177" t="s">
        <v>878</v>
      </c>
      <c r="C649" s="198" t="s">
        <v>879</v>
      </c>
      <c r="D649" s="179" t="s">
        <v>153</v>
      </c>
      <c r="E649" s="183">
        <v>43.157940000000004</v>
      </c>
      <c r="F649" s="188"/>
      <c r="G649" s="188">
        <f t="shared" si="6"/>
        <v>0</v>
      </c>
      <c r="H649" s="188">
        <v>0</v>
      </c>
      <c r="I649" s="188">
        <f t="shared" si="7"/>
        <v>0</v>
      </c>
      <c r="J649" s="188">
        <v>315</v>
      </c>
      <c r="K649" s="188">
        <f t="shared" si="8"/>
        <v>13594.75</v>
      </c>
      <c r="L649" s="188">
        <v>21</v>
      </c>
      <c r="M649" s="188">
        <f t="shared" si="9"/>
        <v>0</v>
      </c>
      <c r="N649" s="188">
        <v>0</v>
      </c>
      <c r="O649" s="188">
        <f t="shared" si="10"/>
        <v>0</v>
      </c>
      <c r="P649" s="188">
        <v>0</v>
      </c>
      <c r="Q649" s="188">
        <f t="shared" si="11"/>
        <v>0</v>
      </c>
      <c r="R649" s="189" t="s">
        <v>441</v>
      </c>
      <c r="S649" s="188" t="s">
        <v>137</v>
      </c>
      <c r="T649" s="166" t="s">
        <v>997</v>
      </c>
      <c r="U649" s="165"/>
      <c r="V649" s="165"/>
      <c r="W649" s="165"/>
      <c r="X649" s="165"/>
      <c r="Y649" s="165"/>
      <c r="Z649" s="165"/>
      <c r="AA649" s="165"/>
      <c r="AB649" s="165"/>
      <c r="AC649" s="165"/>
      <c r="AD649" s="165"/>
      <c r="AE649" s="165" t="s">
        <v>873</v>
      </c>
      <c r="AF649" s="165"/>
      <c r="AG649" s="165"/>
      <c r="AH649" s="165"/>
      <c r="AI649" s="165"/>
      <c r="AJ649" s="165"/>
      <c r="AK649" s="165"/>
      <c r="AL649" s="165"/>
      <c r="AM649" s="165"/>
      <c r="AN649" s="165"/>
      <c r="AO649" s="165"/>
      <c r="AP649" s="165"/>
      <c r="AQ649" s="165"/>
      <c r="AR649" s="165"/>
      <c r="AS649" s="165"/>
      <c r="AT649" s="165"/>
      <c r="AU649" s="165"/>
      <c r="AV649" s="165"/>
      <c r="AW649" s="165"/>
      <c r="AX649" s="165"/>
      <c r="AY649" s="165"/>
      <c r="AZ649" s="165"/>
      <c r="BA649" s="165"/>
      <c r="BB649" s="165"/>
      <c r="BC649" s="165"/>
      <c r="BD649" s="165"/>
      <c r="BE649" s="165"/>
      <c r="BF649" s="165"/>
      <c r="BG649" s="165"/>
      <c r="BH649" s="165"/>
    </row>
    <row r="650" spans="1:60" outlineLevel="1" x14ac:dyDescent="0.2">
      <c r="A650" s="167">
        <v>189</v>
      </c>
      <c r="B650" s="177" t="s">
        <v>880</v>
      </c>
      <c r="C650" s="198" t="s">
        <v>881</v>
      </c>
      <c r="D650" s="179" t="s">
        <v>153</v>
      </c>
      <c r="E650" s="183">
        <v>43.157940000000004</v>
      </c>
      <c r="F650" s="188"/>
      <c r="G650" s="188">
        <f t="shared" si="6"/>
        <v>0</v>
      </c>
      <c r="H650" s="188">
        <v>0</v>
      </c>
      <c r="I650" s="188">
        <f t="shared" si="7"/>
        <v>0</v>
      </c>
      <c r="J650" s="188">
        <v>35.1</v>
      </c>
      <c r="K650" s="188">
        <f t="shared" si="8"/>
        <v>1514.84</v>
      </c>
      <c r="L650" s="188">
        <v>21</v>
      </c>
      <c r="M650" s="188">
        <f t="shared" si="9"/>
        <v>0</v>
      </c>
      <c r="N650" s="188">
        <v>0</v>
      </c>
      <c r="O650" s="188">
        <f t="shared" si="10"/>
        <v>0</v>
      </c>
      <c r="P650" s="188">
        <v>0</v>
      </c>
      <c r="Q650" s="188">
        <f t="shared" si="11"/>
        <v>0</v>
      </c>
      <c r="R650" s="189" t="s">
        <v>441</v>
      </c>
      <c r="S650" s="188" t="s">
        <v>137</v>
      </c>
      <c r="T650" s="166" t="s">
        <v>997</v>
      </c>
      <c r="U650" s="165"/>
      <c r="V650" s="165"/>
      <c r="W650" s="165"/>
      <c r="X650" s="165"/>
      <c r="Y650" s="165"/>
      <c r="Z650" s="165"/>
      <c r="AA650" s="165"/>
      <c r="AB650" s="165"/>
      <c r="AC650" s="165"/>
      <c r="AD650" s="165"/>
      <c r="AE650" s="165" t="s">
        <v>873</v>
      </c>
      <c r="AF650" s="165"/>
      <c r="AG650" s="165"/>
      <c r="AH650" s="165"/>
      <c r="AI650" s="165"/>
      <c r="AJ650" s="165"/>
      <c r="AK650" s="165"/>
      <c r="AL650" s="165"/>
      <c r="AM650" s="165"/>
      <c r="AN650" s="165"/>
      <c r="AO650" s="165"/>
      <c r="AP650" s="165"/>
      <c r="AQ650" s="165"/>
      <c r="AR650" s="165"/>
      <c r="AS650" s="165"/>
      <c r="AT650" s="165"/>
      <c r="AU650" s="165"/>
      <c r="AV650" s="165"/>
      <c r="AW650" s="165"/>
      <c r="AX650" s="165"/>
      <c r="AY650" s="165"/>
      <c r="AZ650" s="165"/>
      <c r="BA650" s="165"/>
      <c r="BB650" s="165"/>
      <c r="BC650" s="165"/>
      <c r="BD650" s="165"/>
      <c r="BE650" s="165"/>
      <c r="BF650" s="165"/>
      <c r="BG650" s="165"/>
      <c r="BH650" s="165"/>
    </row>
    <row r="651" spans="1:60" outlineLevel="1" x14ac:dyDescent="0.2">
      <c r="A651" s="167">
        <v>190</v>
      </c>
      <c r="B651" s="177" t="s">
        <v>882</v>
      </c>
      <c r="C651" s="198" t="s">
        <v>883</v>
      </c>
      <c r="D651" s="179" t="s">
        <v>153</v>
      </c>
      <c r="E651" s="183">
        <v>43.157940000000004</v>
      </c>
      <c r="F651" s="188"/>
      <c r="G651" s="188">
        <f t="shared" si="6"/>
        <v>0</v>
      </c>
      <c r="H651" s="188">
        <v>0</v>
      </c>
      <c r="I651" s="188">
        <f t="shared" si="7"/>
        <v>0</v>
      </c>
      <c r="J651" s="188">
        <v>350</v>
      </c>
      <c r="K651" s="188">
        <f t="shared" si="8"/>
        <v>15105.28</v>
      </c>
      <c r="L651" s="188">
        <v>21</v>
      </c>
      <c r="M651" s="188">
        <f t="shared" si="9"/>
        <v>0</v>
      </c>
      <c r="N651" s="188">
        <v>0</v>
      </c>
      <c r="O651" s="188">
        <f t="shared" si="10"/>
        <v>0</v>
      </c>
      <c r="P651" s="188">
        <v>0</v>
      </c>
      <c r="Q651" s="188">
        <f t="shared" si="11"/>
        <v>0</v>
      </c>
      <c r="R651" s="189" t="s">
        <v>441</v>
      </c>
      <c r="S651" s="188" t="s">
        <v>137</v>
      </c>
      <c r="T651" s="166" t="s">
        <v>998</v>
      </c>
      <c r="U651" s="165"/>
      <c r="V651" s="165"/>
      <c r="W651" s="165"/>
      <c r="X651" s="165"/>
      <c r="Y651" s="165"/>
      <c r="Z651" s="165"/>
      <c r="AA651" s="165"/>
      <c r="AB651" s="165"/>
      <c r="AC651" s="165"/>
      <c r="AD651" s="165"/>
      <c r="AE651" s="165" t="s">
        <v>873</v>
      </c>
      <c r="AF651" s="165"/>
      <c r="AG651" s="165"/>
      <c r="AH651" s="165"/>
      <c r="AI651" s="165"/>
      <c r="AJ651" s="165"/>
      <c r="AK651" s="165"/>
      <c r="AL651" s="165"/>
      <c r="AM651" s="165"/>
      <c r="AN651" s="165"/>
      <c r="AO651" s="165"/>
      <c r="AP651" s="165"/>
      <c r="AQ651" s="165"/>
      <c r="AR651" s="165"/>
      <c r="AS651" s="165"/>
      <c r="AT651" s="165"/>
      <c r="AU651" s="165"/>
      <c r="AV651" s="165"/>
      <c r="AW651" s="165"/>
      <c r="AX651" s="165"/>
      <c r="AY651" s="165"/>
      <c r="AZ651" s="165"/>
      <c r="BA651" s="165"/>
      <c r="BB651" s="165"/>
      <c r="BC651" s="165"/>
      <c r="BD651" s="165"/>
      <c r="BE651" s="165"/>
      <c r="BF651" s="165"/>
      <c r="BG651" s="165"/>
      <c r="BH651" s="165"/>
    </row>
    <row r="652" spans="1:60" outlineLevel="1" x14ac:dyDescent="0.2">
      <c r="A652" s="192">
        <v>191</v>
      </c>
      <c r="B652" s="193" t="s">
        <v>884</v>
      </c>
      <c r="C652" s="201" t="s">
        <v>885</v>
      </c>
      <c r="D652" s="194" t="s">
        <v>153</v>
      </c>
      <c r="E652" s="195">
        <v>43.157940000000004</v>
      </c>
      <c r="F652" s="196"/>
      <c r="G652" s="196">
        <f t="shared" si="6"/>
        <v>0</v>
      </c>
      <c r="H652" s="196">
        <v>0</v>
      </c>
      <c r="I652" s="196">
        <f t="shared" si="7"/>
        <v>0</v>
      </c>
      <c r="J652" s="196">
        <v>9.5</v>
      </c>
      <c r="K652" s="196">
        <f t="shared" si="8"/>
        <v>410</v>
      </c>
      <c r="L652" s="196">
        <v>21</v>
      </c>
      <c r="M652" s="196">
        <f t="shared" si="9"/>
        <v>0</v>
      </c>
      <c r="N652" s="196">
        <v>0</v>
      </c>
      <c r="O652" s="196">
        <f t="shared" si="10"/>
        <v>0</v>
      </c>
      <c r="P652" s="196">
        <v>0</v>
      </c>
      <c r="Q652" s="196">
        <f t="shared" si="11"/>
        <v>0</v>
      </c>
      <c r="R652" s="197" t="s">
        <v>886</v>
      </c>
      <c r="S652" s="196" t="s">
        <v>137</v>
      </c>
      <c r="T652" s="166" t="s">
        <v>997</v>
      </c>
      <c r="U652" s="165"/>
      <c r="V652" s="165"/>
      <c r="W652" s="165"/>
      <c r="X652" s="165"/>
      <c r="Y652" s="165"/>
      <c r="Z652" s="165"/>
      <c r="AA652" s="165"/>
      <c r="AB652" s="165"/>
      <c r="AC652" s="165"/>
      <c r="AD652" s="165"/>
      <c r="AE652" s="165" t="s">
        <v>873</v>
      </c>
      <c r="AF652" s="165"/>
      <c r="AG652" s="165"/>
      <c r="AH652" s="165"/>
      <c r="AI652" s="165"/>
      <c r="AJ652" s="165"/>
      <c r="AK652" s="165"/>
      <c r="AL652" s="165"/>
      <c r="AM652" s="165"/>
      <c r="AN652" s="165"/>
      <c r="AO652" s="165"/>
      <c r="AP652" s="165"/>
      <c r="AQ652" s="165"/>
      <c r="AR652" s="165"/>
      <c r="AS652" s="165"/>
      <c r="AT652" s="165"/>
      <c r="AU652" s="165"/>
      <c r="AV652" s="165"/>
      <c r="AW652" s="165"/>
      <c r="AX652" s="165"/>
      <c r="AY652" s="165"/>
      <c r="AZ652" s="165"/>
      <c r="BA652" s="165"/>
      <c r="BB652" s="165"/>
      <c r="BC652" s="165"/>
      <c r="BD652" s="165"/>
      <c r="BE652" s="165"/>
      <c r="BF652" s="165"/>
      <c r="BG652" s="165"/>
      <c r="BH652" s="165"/>
    </row>
    <row r="653" spans="1:60" x14ac:dyDescent="0.2">
      <c r="A653" s="6"/>
      <c r="B653" s="7" t="s">
        <v>887</v>
      </c>
      <c r="C653" s="202" t="s">
        <v>887</v>
      </c>
      <c r="D653" s="9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AC653">
        <v>15</v>
      </c>
      <c r="AD653">
        <v>21</v>
      </c>
    </row>
    <row r="654" spans="1:60" x14ac:dyDescent="0.2">
      <c r="C654" s="203"/>
      <c r="D654" s="160"/>
      <c r="AE654" t="s">
        <v>888</v>
      </c>
    </row>
    <row r="655" spans="1:60" x14ac:dyDescent="0.2">
      <c r="D655" s="160"/>
    </row>
    <row r="656" spans="1:60" x14ac:dyDescent="0.2">
      <c r="D656" s="160"/>
    </row>
    <row r="657" spans="4:4" x14ac:dyDescent="0.2">
      <c r="D657" s="160"/>
    </row>
    <row r="658" spans="4:4" x14ac:dyDescent="0.2">
      <c r="D658" s="160"/>
    </row>
    <row r="659" spans="4:4" x14ac:dyDescent="0.2">
      <c r="D659" s="160"/>
    </row>
    <row r="660" spans="4:4" x14ac:dyDescent="0.2">
      <c r="D660" s="160"/>
    </row>
    <row r="661" spans="4:4" x14ac:dyDescent="0.2">
      <c r="D661" s="160"/>
    </row>
    <row r="662" spans="4:4" x14ac:dyDescent="0.2">
      <c r="D662" s="160"/>
    </row>
    <row r="663" spans="4:4" x14ac:dyDescent="0.2">
      <c r="D663" s="160"/>
    </row>
    <row r="664" spans="4:4" x14ac:dyDescent="0.2">
      <c r="D664" s="160"/>
    </row>
    <row r="665" spans="4:4" x14ac:dyDescent="0.2">
      <c r="D665" s="160"/>
    </row>
    <row r="666" spans="4:4" x14ac:dyDescent="0.2">
      <c r="D666" s="160"/>
    </row>
    <row r="667" spans="4:4" x14ac:dyDescent="0.2">
      <c r="D667" s="160"/>
    </row>
    <row r="668" spans="4:4" x14ac:dyDescent="0.2">
      <c r="D668" s="160"/>
    </row>
    <row r="669" spans="4:4" x14ac:dyDescent="0.2">
      <c r="D669" s="160"/>
    </row>
    <row r="670" spans="4:4" x14ac:dyDescent="0.2">
      <c r="D670" s="160"/>
    </row>
    <row r="671" spans="4:4" x14ac:dyDescent="0.2">
      <c r="D671" s="160"/>
    </row>
    <row r="672" spans="4:4" x14ac:dyDescent="0.2">
      <c r="D672" s="160"/>
    </row>
    <row r="673" spans="4:4" x14ac:dyDescent="0.2">
      <c r="D673" s="160"/>
    </row>
    <row r="674" spans="4:4" x14ac:dyDescent="0.2">
      <c r="D674" s="160"/>
    </row>
    <row r="675" spans="4:4" x14ac:dyDescent="0.2">
      <c r="D675" s="160"/>
    </row>
    <row r="676" spans="4:4" x14ac:dyDescent="0.2">
      <c r="D676" s="160"/>
    </row>
    <row r="677" spans="4:4" x14ac:dyDescent="0.2">
      <c r="D677" s="160"/>
    </row>
    <row r="678" spans="4:4" x14ac:dyDescent="0.2">
      <c r="D678" s="160"/>
    </row>
    <row r="679" spans="4:4" x14ac:dyDescent="0.2">
      <c r="D679" s="160"/>
    </row>
    <row r="680" spans="4:4" x14ac:dyDescent="0.2">
      <c r="D680" s="160"/>
    </row>
    <row r="681" spans="4:4" x14ac:dyDescent="0.2">
      <c r="D681" s="160"/>
    </row>
    <row r="682" spans="4:4" x14ac:dyDescent="0.2">
      <c r="D682" s="160"/>
    </row>
    <row r="683" spans="4:4" x14ac:dyDescent="0.2">
      <c r="D683" s="160"/>
    </row>
    <row r="684" spans="4:4" x14ac:dyDescent="0.2">
      <c r="D684" s="160"/>
    </row>
    <row r="685" spans="4:4" x14ac:dyDescent="0.2">
      <c r="D685" s="160"/>
    </row>
    <row r="686" spans="4:4" x14ac:dyDescent="0.2">
      <c r="D686" s="160"/>
    </row>
    <row r="687" spans="4:4" x14ac:dyDescent="0.2">
      <c r="D687" s="160"/>
    </row>
    <row r="688" spans="4:4" x14ac:dyDescent="0.2">
      <c r="D688" s="160"/>
    </row>
    <row r="689" spans="4:4" x14ac:dyDescent="0.2">
      <c r="D689" s="160"/>
    </row>
    <row r="690" spans="4:4" x14ac:dyDescent="0.2">
      <c r="D690" s="160"/>
    </row>
    <row r="691" spans="4:4" x14ac:dyDescent="0.2">
      <c r="D691" s="160"/>
    </row>
    <row r="692" spans="4:4" x14ac:dyDescent="0.2">
      <c r="D692" s="160"/>
    </row>
    <row r="693" spans="4:4" x14ac:dyDescent="0.2">
      <c r="D693" s="160"/>
    </row>
    <row r="694" spans="4:4" x14ac:dyDescent="0.2">
      <c r="D694" s="160"/>
    </row>
    <row r="695" spans="4:4" x14ac:dyDescent="0.2">
      <c r="D695" s="160"/>
    </row>
    <row r="696" spans="4:4" x14ac:dyDescent="0.2">
      <c r="D696" s="160"/>
    </row>
    <row r="697" spans="4:4" x14ac:dyDescent="0.2">
      <c r="D697" s="160"/>
    </row>
    <row r="698" spans="4:4" x14ac:dyDescent="0.2">
      <c r="D698" s="160"/>
    </row>
    <row r="699" spans="4:4" x14ac:dyDescent="0.2">
      <c r="D699" s="160"/>
    </row>
    <row r="700" spans="4:4" x14ac:dyDescent="0.2">
      <c r="D700" s="160"/>
    </row>
    <row r="701" spans="4:4" x14ac:dyDescent="0.2">
      <c r="D701" s="160"/>
    </row>
    <row r="702" spans="4:4" x14ac:dyDescent="0.2">
      <c r="D702" s="160"/>
    </row>
    <row r="703" spans="4:4" x14ac:dyDescent="0.2">
      <c r="D703" s="160"/>
    </row>
    <row r="704" spans="4:4" x14ac:dyDescent="0.2">
      <c r="D704" s="160"/>
    </row>
    <row r="705" spans="4:4" x14ac:dyDescent="0.2">
      <c r="D705" s="160"/>
    </row>
    <row r="706" spans="4:4" x14ac:dyDescent="0.2">
      <c r="D706" s="160"/>
    </row>
    <row r="707" spans="4:4" x14ac:dyDescent="0.2">
      <c r="D707" s="160"/>
    </row>
    <row r="708" spans="4:4" x14ac:dyDescent="0.2">
      <c r="D708" s="160"/>
    </row>
    <row r="709" spans="4:4" x14ac:dyDescent="0.2">
      <c r="D709" s="160"/>
    </row>
    <row r="710" spans="4:4" x14ac:dyDescent="0.2">
      <c r="D710" s="160"/>
    </row>
    <row r="711" spans="4:4" x14ac:dyDescent="0.2">
      <c r="D711" s="160"/>
    </row>
    <row r="712" spans="4:4" x14ac:dyDescent="0.2">
      <c r="D712" s="160"/>
    </row>
    <row r="713" spans="4:4" x14ac:dyDescent="0.2">
      <c r="D713" s="160"/>
    </row>
    <row r="714" spans="4:4" x14ac:dyDescent="0.2">
      <c r="D714" s="160"/>
    </row>
    <row r="715" spans="4:4" x14ac:dyDescent="0.2">
      <c r="D715" s="160"/>
    </row>
    <row r="716" spans="4:4" x14ac:dyDescent="0.2">
      <c r="D716" s="160"/>
    </row>
    <row r="717" spans="4:4" x14ac:dyDescent="0.2">
      <c r="D717" s="160"/>
    </row>
    <row r="718" spans="4:4" x14ac:dyDescent="0.2">
      <c r="D718" s="160"/>
    </row>
    <row r="719" spans="4:4" x14ac:dyDescent="0.2">
      <c r="D719" s="160"/>
    </row>
    <row r="720" spans="4:4" x14ac:dyDescent="0.2">
      <c r="D720" s="160"/>
    </row>
    <row r="721" spans="4:4" x14ac:dyDescent="0.2">
      <c r="D721" s="160"/>
    </row>
    <row r="722" spans="4:4" x14ac:dyDescent="0.2">
      <c r="D722" s="160"/>
    </row>
    <row r="723" spans="4:4" x14ac:dyDescent="0.2">
      <c r="D723" s="160"/>
    </row>
    <row r="724" spans="4:4" x14ac:dyDescent="0.2">
      <c r="D724" s="160"/>
    </row>
    <row r="725" spans="4:4" x14ac:dyDescent="0.2">
      <c r="D725" s="160"/>
    </row>
    <row r="726" spans="4:4" x14ac:dyDescent="0.2">
      <c r="D726" s="160"/>
    </row>
    <row r="727" spans="4:4" x14ac:dyDescent="0.2">
      <c r="D727" s="160"/>
    </row>
    <row r="728" spans="4:4" x14ac:dyDescent="0.2">
      <c r="D728" s="160"/>
    </row>
    <row r="729" spans="4:4" x14ac:dyDescent="0.2">
      <c r="D729" s="160"/>
    </row>
    <row r="730" spans="4:4" x14ac:dyDescent="0.2">
      <c r="D730" s="160"/>
    </row>
    <row r="731" spans="4:4" x14ac:dyDescent="0.2">
      <c r="D731" s="160"/>
    </row>
    <row r="732" spans="4:4" x14ac:dyDescent="0.2">
      <c r="D732" s="160"/>
    </row>
    <row r="733" spans="4:4" x14ac:dyDescent="0.2">
      <c r="D733" s="160"/>
    </row>
    <row r="734" spans="4:4" x14ac:dyDescent="0.2">
      <c r="D734" s="160"/>
    </row>
    <row r="735" spans="4:4" x14ac:dyDescent="0.2">
      <c r="D735" s="160"/>
    </row>
    <row r="736" spans="4:4" x14ac:dyDescent="0.2">
      <c r="D736" s="160"/>
    </row>
    <row r="737" spans="4:4" x14ac:dyDescent="0.2">
      <c r="D737" s="160"/>
    </row>
    <row r="738" spans="4:4" x14ac:dyDescent="0.2">
      <c r="D738" s="160"/>
    </row>
    <row r="739" spans="4:4" x14ac:dyDescent="0.2">
      <c r="D739" s="160"/>
    </row>
    <row r="740" spans="4:4" x14ac:dyDescent="0.2">
      <c r="D740" s="160"/>
    </row>
    <row r="741" spans="4:4" x14ac:dyDescent="0.2">
      <c r="D741" s="160"/>
    </row>
    <row r="742" spans="4:4" x14ac:dyDescent="0.2">
      <c r="D742" s="160"/>
    </row>
    <row r="743" spans="4:4" x14ac:dyDescent="0.2">
      <c r="D743" s="160"/>
    </row>
    <row r="744" spans="4:4" x14ac:dyDescent="0.2">
      <c r="D744" s="160"/>
    </row>
    <row r="745" spans="4:4" x14ac:dyDescent="0.2">
      <c r="D745" s="160"/>
    </row>
    <row r="746" spans="4:4" x14ac:dyDescent="0.2">
      <c r="D746" s="160"/>
    </row>
    <row r="747" spans="4:4" x14ac:dyDescent="0.2">
      <c r="D747" s="160"/>
    </row>
    <row r="748" spans="4:4" x14ac:dyDescent="0.2">
      <c r="D748" s="160"/>
    </row>
    <row r="749" spans="4:4" x14ac:dyDescent="0.2">
      <c r="D749" s="160"/>
    </row>
    <row r="750" spans="4:4" x14ac:dyDescent="0.2">
      <c r="D750" s="160"/>
    </row>
    <row r="751" spans="4:4" x14ac:dyDescent="0.2">
      <c r="D751" s="160"/>
    </row>
    <row r="752" spans="4:4" x14ac:dyDescent="0.2">
      <c r="D752" s="160"/>
    </row>
    <row r="753" spans="4:4" x14ac:dyDescent="0.2">
      <c r="D753" s="160"/>
    </row>
    <row r="754" spans="4:4" x14ac:dyDescent="0.2">
      <c r="D754" s="160"/>
    </row>
    <row r="755" spans="4:4" x14ac:dyDescent="0.2">
      <c r="D755" s="160"/>
    </row>
    <row r="756" spans="4:4" x14ac:dyDescent="0.2">
      <c r="D756" s="160"/>
    </row>
    <row r="757" spans="4:4" x14ac:dyDescent="0.2">
      <c r="D757" s="160"/>
    </row>
    <row r="758" spans="4:4" x14ac:dyDescent="0.2">
      <c r="D758" s="160"/>
    </row>
    <row r="759" spans="4:4" x14ac:dyDescent="0.2">
      <c r="D759" s="160"/>
    </row>
    <row r="760" spans="4:4" x14ac:dyDescent="0.2">
      <c r="D760" s="160"/>
    </row>
    <row r="761" spans="4:4" x14ac:dyDescent="0.2">
      <c r="D761" s="160"/>
    </row>
    <row r="762" spans="4:4" x14ac:dyDescent="0.2">
      <c r="D762" s="160"/>
    </row>
    <row r="763" spans="4:4" x14ac:dyDescent="0.2">
      <c r="D763" s="160"/>
    </row>
    <row r="764" spans="4:4" x14ac:dyDescent="0.2">
      <c r="D764" s="160"/>
    </row>
    <row r="765" spans="4:4" x14ac:dyDescent="0.2">
      <c r="D765" s="160"/>
    </row>
    <row r="766" spans="4:4" x14ac:dyDescent="0.2">
      <c r="D766" s="160"/>
    </row>
    <row r="767" spans="4:4" x14ac:dyDescent="0.2">
      <c r="D767" s="160"/>
    </row>
    <row r="768" spans="4:4" x14ac:dyDescent="0.2">
      <c r="D768" s="160"/>
    </row>
    <row r="769" spans="4:4" x14ac:dyDescent="0.2">
      <c r="D769" s="160"/>
    </row>
    <row r="770" spans="4:4" x14ac:dyDescent="0.2">
      <c r="D770" s="160"/>
    </row>
    <row r="771" spans="4:4" x14ac:dyDescent="0.2">
      <c r="D771" s="160"/>
    </row>
    <row r="772" spans="4:4" x14ac:dyDescent="0.2">
      <c r="D772" s="160"/>
    </row>
    <row r="773" spans="4:4" x14ac:dyDescent="0.2">
      <c r="D773" s="160"/>
    </row>
    <row r="774" spans="4:4" x14ac:dyDescent="0.2">
      <c r="D774" s="160"/>
    </row>
    <row r="775" spans="4:4" x14ac:dyDescent="0.2">
      <c r="D775" s="160"/>
    </row>
    <row r="776" spans="4:4" x14ac:dyDescent="0.2">
      <c r="D776" s="160"/>
    </row>
    <row r="777" spans="4:4" x14ac:dyDescent="0.2">
      <c r="D777" s="160"/>
    </row>
    <row r="778" spans="4:4" x14ac:dyDescent="0.2">
      <c r="D778" s="160"/>
    </row>
    <row r="779" spans="4:4" x14ac:dyDescent="0.2">
      <c r="D779" s="160"/>
    </row>
    <row r="780" spans="4:4" x14ac:dyDescent="0.2">
      <c r="D780" s="160"/>
    </row>
    <row r="781" spans="4:4" x14ac:dyDescent="0.2">
      <c r="D781" s="160"/>
    </row>
    <row r="782" spans="4:4" x14ac:dyDescent="0.2">
      <c r="D782" s="160"/>
    </row>
    <row r="783" spans="4:4" x14ac:dyDescent="0.2">
      <c r="D783" s="160"/>
    </row>
    <row r="784" spans="4:4" x14ac:dyDescent="0.2">
      <c r="D784" s="160"/>
    </row>
    <row r="785" spans="4:4" x14ac:dyDescent="0.2">
      <c r="D785" s="160"/>
    </row>
    <row r="786" spans="4:4" x14ac:dyDescent="0.2">
      <c r="D786" s="160"/>
    </row>
    <row r="787" spans="4:4" x14ac:dyDescent="0.2">
      <c r="D787" s="160"/>
    </row>
    <row r="788" spans="4:4" x14ac:dyDescent="0.2">
      <c r="D788" s="160"/>
    </row>
    <row r="789" spans="4:4" x14ac:dyDescent="0.2">
      <c r="D789" s="160"/>
    </row>
    <row r="790" spans="4:4" x14ac:dyDescent="0.2">
      <c r="D790" s="160"/>
    </row>
    <row r="791" spans="4:4" x14ac:dyDescent="0.2">
      <c r="D791" s="160"/>
    </row>
    <row r="792" spans="4:4" x14ac:dyDescent="0.2">
      <c r="D792" s="160"/>
    </row>
    <row r="793" spans="4:4" x14ac:dyDescent="0.2">
      <c r="D793" s="160"/>
    </row>
    <row r="794" spans="4:4" x14ac:dyDescent="0.2">
      <c r="D794" s="160"/>
    </row>
    <row r="795" spans="4:4" x14ac:dyDescent="0.2">
      <c r="D795" s="160"/>
    </row>
    <row r="796" spans="4:4" x14ac:dyDescent="0.2">
      <c r="D796" s="160"/>
    </row>
    <row r="797" spans="4:4" x14ac:dyDescent="0.2">
      <c r="D797" s="160"/>
    </row>
    <row r="798" spans="4:4" x14ac:dyDescent="0.2">
      <c r="D798" s="160"/>
    </row>
    <row r="799" spans="4:4" x14ac:dyDescent="0.2">
      <c r="D799" s="160"/>
    </row>
    <row r="800" spans="4:4" x14ac:dyDescent="0.2">
      <c r="D800" s="160"/>
    </row>
    <row r="801" spans="4:4" x14ac:dyDescent="0.2">
      <c r="D801" s="160"/>
    </row>
    <row r="802" spans="4:4" x14ac:dyDescent="0.2">
      <c r="D802" s="160"/>
    </row>
    <row r="803" spans="4:4" x14ac:dyDescent="0.2">
      <c r="D803" s="160"/>
    </row>
    <row r="804" spans="4:4" x14ac:dyDescent="0.2">
      <c r="D804" s="160"/>
    </row>
    <row r="805" spans="4:4" x14ac:dyDescent="0.2">
      <c r="D805" s="160"/>
    </row>
    <row r="806" spans="4:4" x14ac:dyDescent="0.2">
      <c r="D806" s="160"/>
    </row>
    <row r="807" spans="4:4" x14ac:dyDescent="0.2">
      <c r="D807" s="160"/>
    </row>
    <row r="808" spans="4:4" x14ac:dyDescent="0.2">
      <c r="D808" s="160"/>
    </row>
    <row r="809" spans="4:4" x14ac:dyDescent="0.2">
      <c r="D809" s="160"/>
    </row>
    <row r="810" spans="4:4" x14ac:dyDescent="0.2">
      <c r="D810" s="160"/>
    </row>
    <row r="811" spans="4:4" x14ac:dyDescent="0.2">
      <c r="D811" s="160"/>
    </row>
    <row r="812" spans="4:4" x14ac:dyDescent="0.2">
      <c r="D812" s="160"/>
    </row>
    <row r="813" spans="4:4" x14ac:dyDescent="0.2">
      <c r="D813" s="160"/>
    </row>
    <row r="814" spans="4:4" x14ac:dyDescent="0.2">
      <c r="D814" s="160"/>
    </row>
    <row r="815" spans="4:4" x14ac:dyDescent="0.2">
      <c r="D815" s="160"/>
    </row>
    <row r="816" spans="4:4" x14ac:dyDescent="0.2">
      <c r="D816" s="160"/>
    </row>
    <row r="817" spans="4:4" x14ac:dyDescent="0.2">
      <c r="D817" s="160"/>
    </row>
    <row r="818" spans="4:4" x14ac:dyDescent="0.2">
      <c r="D818" s="160"/>
    </row>
    <row r="819" spans="4:4" x14ac:dyDescent="0.2">
      <c r="D819" s="160"/>
    </row>
    <row r="820" spans="4:4" x14ac:dyDescent="0.2">
      <c r="D820" s="160"/>
    </row>
    <row r="821" spans="4:4" x14ac:dyDescent="0.2">
      <c r="D821" s="160"/>
    </row>
    <row r="822" spans="4:4" x14ac:dyDescent="0.2">
      <c r="D822" s="160"/>
    </row>
    <row r="823" spans="4:4" x14ac:dyDescent="0.2">
      <c r="D823" s="160"/>
    </row>
    <row r="824" spans="4:4" x14ac:dyDescent="0.2">
      <c r="D824" s="160"/>
    </row>
    <row r="825" spans="4:4" x14ac:dyDescent="0.2">
      <c r="D825" s="160"/>
    </row>
    <row r="826" spans="4:4" x14ac:dyDescent="0.2">
      <c r="D826" s="160"/>
    </row>
    <row r="827" spans="4:4" x14ac:dyDescent="0.2">
      <c r="D827" s="160"/>
    </row>
    <row r="828" spans="4:4" x14ac:dyDescent="0.2">
      <c r="D828" s="160"/>
    </row>
    <row r="829" spans="4:4" x14ac:dyDescent="0.2">
      <c r="D829" s="160"/>
    </row>
    <row r="830" spans="4:4" x14ac:dyDescent="0.2">
      <c r="D830" s="160"/>
    </row>
    <row r="831" spans="4:4" x14ac:dyDescent="0.2">
      <c r="D831" s="160"/>
    </row>
    <row r="832" spans="4:4" x14ac:dyDescent="0.2">
      <c r="D832" s="160"/>
    </row>
    <row r="833" spans="4:4" x14ac:dyDescent="0.2">
      <c r="D833" s="160"/>
    </row>
    <row r="834" spans="4:4" x14ac:dyDescent="0.2">
      <c r="D834" s="160"/>
    </row>
    <row r="835" spans="4:4" x14ac:dyDescent="0.2">
      <c r="D835" s="160"/>
    </row>
    <row r="836" spans="4:4" x14ac:dyDescent="0.2">
      <c r="D836" s="160"/>
    </row>
    <row r="837" spans="4:4" x14ac:dyDescent="0.2">
      <c r="D837" s="160"/>
    </row>
    <row r="838" spans="4:4" x14ac:dyDescent="0.2">
      <c r="D838" s="160"/>
    </row>
    <row r="839" spans="4:4" x14ac:dyDescent="0.2">
      <c r="D839" s="160"/>
    </row>
    <row r="840" spans="4:4" x14ac:dyDescent="0.2">
      <c r="D840" s="160"/>
    </row>
    <row r="841" spans="4:4" x14ac:dyDescent="0.2">
      <c r="D841" s="160"/>
    </row>
    <row r="842" spans="4:4" x14ac:dyDescent="0.2">
      <c r="D842" s="160"/>
    </row>
    <row r="843" spans="4:4" x14ac:dyDescent="0.2">
      <c r="D843" s="160"/>
    </row>
    <row r="844" spans="4:4" x14ac:dyDescent="0.2">
      <c r="D844" s="160"/>
    </row>
    <row r="845" spans="4:4" x14ac:dyDescent="0.2">
      <c r="D845" s="160"/>
    </row>
    <row r="846" spans="4:4" x14ac:dyDescent="0.2">
      <c r="D846" s="160"/>
    </row>
    <row r="847" spans="4:4" x14ac:dyDescent="0.2">
      <c r="D847" s="160"/>
    </row>
    <row r="848" spans="4:4" x14ac:dyDescent="0.2">
      <c r="D848" s="160"/>
    </row>
    <row r="849" spans="4:4" x14ac:dyDescent="0.2">
      <c r="D849" s="160"/>
    </row>
    <row r="850" spans="4:4" x14ac:dyDescent="0.2">
      <c r="D850" s="160"/>
    </row>
    <row r="851" spans="4:4" x14ac:dyDescent="0.2">
      <c r="D851" s="160"/>
    </row>
    <row r="852" spans="4:4" x14ac:dyDescent="0.2">
      <c r="D852" s="160"/>
    </row>
    <row r="853" spans="4:4" x14ac:dyDescent="0.2">
      <c r="D853" s="160"/>
    </row>
    <row r="854" spans="4:4" x14ac:dyDescent="0.2">
      <c r="D854" s="160"/>
    </row>
    <row r="855" spans="4:4" x14ac:dyDescent="0.2">
      <c r="D855" s="160"/>
    </row>
    <row r="856" spans="4:4" x14ac:dyDescent="0.2">
      <c r="D856" s="160"/>
    </row>
    <row r="857" spans="4:4" x14ac:dyDescent="0.2">
      <c r="D857" s="160"/>
    </row>
    <row r="858" spans="4:4" x14ac:dyDescent="0.2">
      <c r="D858" s="160"/>
    </row>
    <row r="859" spans="4:4" x14ac:dyDescent="0.2">
      <c r="D859" s="160"/>
    </row>
    <row r="860" spans="4:4" x14ac:dyDescent="0.2">
      <c r="D860" s="160"/>
    </row>
    <row r="861" spans="4:4" x14ac:dyDescent="0.2">
      <c r="D861" s="160"/>
    </row>
    <row r="862" spans="4:4" x14ac:dyDescent="0.2">
      <c r="D862" s="160"/>
    </row>
    <row r="863" spans="4:4" x14ac:dyDescent="0.2">
      <c r="D863" s="160"/>
    </row>
    <row r="864" spans="4:4" x14ac:dyDescent="0.2">
      <c r="D864" s="160"/>
    </row>
    <row r="865" spans="4:4" x14ac:dyDescent="0.2">
      <c r="D865" s="160"/>
    </row>
    <row r="866" spans="4:4" x14ac:dyDescent="0.2">
      <c r="D866" s="160"/>
    </row>
    <row r="867" spans="4:4" x14ac:dyDescent="0.2">
      <c r="D867" s="160"/>
    </row>
    <row r="868" spans="4:4" x14ac:dyDescent="0.2">
      <c r="D868" s="160"/>
    </row>
    <row r="869" spans="4:4" x14ac:dyDescent="0.2">
      <c r="D869" s="160"/>
    </row>
    <row r="870" spans="4:4" x14ac:dyDescent="0.2">
      <c r="D870" s="160"/>
    </row>
    <row r="871" spans="4:4" x14ac:dyDescent="0.2">
      <c r="D871" s="160"/>
    </row>
    <row r="872" spans="4:4" x14ac:dyDescent="0.2">
      <c r="D872" s="160"/>
    </row>
    <row r="873" spans="4:4" x14ac:dyDescent="0.2">
      <c r="D873" s="160"/>
    </row>
    <row r="874" spans="4:4" x14ac:dyDescent="0.2">
      <c r="D874" s="160"/>
    </row>
    <row r="875" spans="4:4" x14ac:dyDescent="0.2">
      <c r="D875" s="160"/>
    </row>
    <row r="876" spans="4:4" x14ac:dyDescent="0.2">
      <c r="D876" s="160"/>
    </row>
    <row r="877" spans="4:4" x14ac:dyDescent="0.2">
      <c r="D877" s="160"/>
    </row>
    <row r="878" spans="4:4" x14ac:dyDescent="0.2">
      <c r="D878" s="160"/>
    </row>
    <row r="879" spans="4:4" x14ac:dyDescent="0.2">
      <c r="D879" s="160"/>
    </row>
    <row r="880" spans="4:4" x14ac:dyDescent="0.2">
      <c r="D880" s="160"/>
    </row>
    <row r="881" spans="4:4" x14ac:dyDescent="0.2">
      <c r="D881" s="160"/>
    </row>
    <row r="882" spans="4:4" x14ac:dyDescent="0.2">
      <c r="D882" s="160"/>
    </row>
    <row r="883" spans="4:4" x14ac:dyDescent="0.2">
      <c r="D883" s="160"/>
    </row>
    <row r="884" spans="4:4" x14ac:dyDescent="0.2">
      <c r="D884" s="160"/>
    </row>
    <row r="885" spans="4:4" x14ac:dyDescent="0.2">
      <c r="D885" s="160"/>
    </row>
    <row r="886" spans="4:4" x14ac:dyDescent="0.2">
      <c r="D886" s="160"/>
    </row>
    <row r="887" spans="4:4" x14ac:dyDescent="0.2">
      <c r="D887" s="160"/>
    </row>
    <row r="888" spans="4:4" x14ac:dyDescent="0.2">
      <c r="D888" s="160"/>
    </row>
    <row r="889" spans="4:4" x14ac:dyDescent="0.2">
      <c r="D889" s="160"/>
    </row>
    <row r="890" spans="4:4" x14ac:dyDescent="0.2">
      <c r="D890" s="160"/>
    </row>
    <row r="891" spans="4:4" x14ac:dyDescent="0.2">
      <c r="D891" s="160"/>
    </row>
    <row r="892" spans="4:4" x14ac:dyDescent="0.2">
      <c r="D892" s="160"/>
    </row>
    <row r="893" spans="4:4" x14ac:dyDescent="0.2">
      <c r="D893" s="160"/>
    </row>
    <row r="894" spans="4:4" x14ac:dyDescent="0.2">
      <c r="D894" s="160"/>
    </row>
    <row r="895" spans="4:4" x14ac:dyDescent="0.2">
      <c r="D895" s="160"/>
    </row>
    <row r="896" spans="4:4" x14ac:dyDescent="0.2">
      <c r="D896" s="160"/>
    </row>
    <row r="897" spans="4:4" x14ac:dyDescent="0.2">
      <c r="D897" s="160"/>
    </row>
    <row r="898" spans="4:4" x14ac:dyDescent="0.2">
      <c r="D898" s="160"/>
    </row>
    <row r="899" spans="4:4" x14ac:dyDescent="0.2">
      <c r="D899" s="160"/>
    </row>
    <row r="900" spans="4:4" x14ac:dyDescent="0.2">
      <c r="D900" s="160"/>
    </row>
    <row r="901" spans="4:4" x14ac:dyDescent="0.2">
      <c r="D901" s="160"/>
    </row>
    <row r="902" spans="4:4" x14ac:dyDescent="0.2">
      <c r="D902" s="160"/>
    </row>
    <row r="903" spans="4:4" x14ac:dyDescent="0.2">
      <c r="D903" s="160"/>
    </row>
    <row r="904" spans="4:4" x14ac:dyDescent="0.2">
      <c r="D904" s="160"/>
    </row>
    <row r="905" spans="4:4" x14ac:dyDescent="0.2">
      <c r="D905" s="160"/>
    </row>
    <row r="906" spans="4:4" x14ac:dyDescent="0.2">
      <c r="D906" s="160"/>
    </row>
    <row r="907" spans="4:4" x14ac:dyDescent="0.2">
      <c r="D907" s="160"/>
    </row>
    <row r="908" spans="4:4" x14ac:dyDescent="0.2">
      <c r="D908" s="160"/>
    </row>
    <row r="909" spans="4:4" x14ac:dyDescent="0.2">
      <c r="D909" s="160"/>
    </row>
    <row r="910" spans="4:4" x14ac:dyDescent="0.2">
      <c r="D910" s="160"/>
    </row>
    <row r="911" spans="4:4" x14ac:dyDescent="0.2">
      <c r="D911" s="160"/>
    </row>
    <row r="912" spans="4:4" x14ac:dyDescent="0.2">
      <c r="D912" s="160"/>
    </row>
    <row r="913" spans="4:4" x14ac:dyDescent="0.2">
      <c r="D913" s="160"/>
    </row>
    <row r="914" spans="4:4" x14ac:dyDescent="0.2">
      <c r="D914" s="160"/>
    </row>
    <row r="915" spans="4:4" x14ac:dyDescent="0.2">
      <c r="D915" s="160"/>
    </row>
    <row r="916" spans="4:4" x14ac:dyDescent="0.2">
      <c r="D916" s="160"/>
    </row>
    <row r="917" spans="4:4" x14ac:dyDescent="0.2">
      <c r="D917" s="160"/>
    </row>
    <row r="918" spans="4:4" x14ac:dyDescent="0.2">
      <c r="D918" s="160"/>
    </row>
    <row r="919" spans="4:4" x14ac:dyDescent="0.2">
      <c r="D919" s="160"/>
    </row>
    <row r="920" spans="4:4" x14ac:dyDescent="0.2">
      <c r="D920" s="160"/>
    </row>
    <row r="921" spans="4:4" x14ac:dyDescent="0.2">
      <c r="D921" s="160"/>
    </row>
    <row r="922" spans="4:4" x14ac:dyDescent="0.2">
      <c r="D922" s="160"/>
    </row>
    <row r="923" spans="4:4" x14ac:dyDescent="0.2">
      <c r="D923" s="160"/>
    </row>
    <row r="924" spans="4:4" x14ac:dyDescent="0.2">
      <c r="D924" s="160"/>
    </row>
    <row r="925" spans="4:4" x14ac:dyDescent="0.2">
      <c r="D925" s="160"/>
    </row>
    <row r="926" spans="4:4" x14ac:dyDescent="0.2">
      <c r="D926" s="160"/>
    </row>
    <row r="927" spans="4:4" x14ac:dyDescent="0.2">
      <c r="D927" s="160"/>
    </row>
    <row r="928" spans="4:4" x14ac:dyDescent="0.2">
      <c r="D928" s="160"/>
    </row>
    <row r="929" spans="4:4" x14ac:dyDescent="0.2">
      <c r="D929" s="160"/>
    </row>
    <row r="930" spans="4:4" x14ac:dyDescent="0.2">
      <c r="D930" s="160"/>
    </row>
    <row r="931" spans="4:4" x14ac:dyDescent="0.2">
      <c r="D931" s="160"/>
    </row>
    <row r="932" spans="4:4" x14ac:dyDescent="0.2">
      <c r="D932" s="160"/>
    </row>
    <row r="933" spans="4:4" x14ac:dyDescent="0.2">
      <c r="D933" s="160"/>
    </row>
    <row r="934" spans="4:4" x14ac:dyDescent="0.2">
      <c r="D934" s="160"/>
    </row>
    <row r="935" spans="4:4" x14ac:dyDescent="0.2">
      <c r="D935" s="160"/>
    </row>
    <row r="936" spans="4:4" x14ac:dyDescent="0.2">
      <c r="D936" s="160"/>
    </row>
    <row r="937" spans="4:4" x14ac:dyDescent="0.2">
      <c r="D937" s="160"/>
    </row>
    <row r="938" spans="4:4" x14ac:dyDescent="0.2">
      <c r="D938" s="160"/>
    </row>
    <row r="939" spans="4:4" x14ac:dyDescent="0.2">
      <c r="D939" s="160"/>
    </row>
    <row r="940" spans="4:4" x14ac:dyDescent="0.2">
      <c r="D940" s="160"/>
    </row>
    <row r="941" spans="4:4" x14ac:dyDescent="0.2">
      <c r="D941" s="160"/>
    </row>
    <row r="942" spans="4:4" x14ac:dyDescent="0.2">
      <c r="D942" s="160"/>
    </row>
    <row r="943" spans="4:4" x14ac:dyDescent="0.2">
      <c r="D943" s="160"/>
    </row>
    <row r="944" spans="4:4" x14ac:dyDescent="0.2">
      <c r="D944" s="160"/>
    </row>
    <row r="945" spans="4:4" x14ac:dyDescent="0.2">
      <c r="D945" s="160"/>
    </row>
    <row r="946" spans="4:4" x14ac:dyDescent="0.2">
      <c r="D946" s="160"/>
    </row>
    <row r="947" spans="4:4" x14ac:dyDescent="0.2">
      <c r="D947" s="160"/>
    </row>
    <row r="948" spans="4:4" x14ac:dyDescent="0.2">
      <c r="D948" s="160"/>
    </row>
    <row r="949" spans="4:4" x14ac:dyDescent="0.2">
      <c r="D949" s="160"/>
    </row>
    <row r="950" spans="4:4" x14ac:dyDescent="0.2">
      <c r="D950" s="160"/>
    </row>
    <row r="951" spans="4:4" x14ac:dyDescent="0.2">
      <c r="D951" s="160"/>
    </row>
    <row r="952" spans="4:4" x14ac:dyDescent="0.2">
      <c r="D952" s="160"/>
    </row>
    <row r="953" spans="4:4" x14ac:dyDescent="0.2">
      <c r="D953" s="160"/>
    </row>
    <row r="954" spans="4:4" x14ac:dyDescent="0.2">
      <c r="D954" s="160"/>
    </row>
    <row r="955" spans="4:4" x14ac:dyDescent="0.2">
      <c r="D955" s="160"/>
    </row>
    <row r="956" spans="4:4" x14ac:dyDescent="0.2">
      <c r="D956" s="160"/>
    </row>
    <row r="957" spans="4:4" x14ac:dyDescent="0.2">
      <c r="D957" s="160"/>
    </row>
    <row r="958" spans="4:4" x14ac:dyDescent="0.2">
      <c r="D958" s="160"/>
    </row>
    <row r="959" spans="4:4" x14ac:dyDescent="0.2">
      <c r="D959" s="160"/>
    </row>
    <row r="960" spans="4:4" x14ac:dyDescent="0.2">
      <c r="D960" s="160"/>
    </row>
    <row r="961" spans="4:4" x14ac:dyDescent="0.2">
      <c r="D961" s="160"/>
    </row>
    <row r="962" spans="4:4" x14ac:dyDescent="0.2">
      <c r="D962" s="160"/>
    </row>
    <row r="963" spans="4:4" x14ac:dyDescent="0.2">
      <c r="D963" s="160"/>
    </row>
    <row r="964" spans="4:4" x14ac:dyDescent="0.2">
      <c r="D964" s="160"/>
    </row>
    <row r="965" spans="4:4" x14ac:dyDescent="0.2">
      <c r="D965" s="160"/>
    </row>
    <row r="966" spans="4:4" x14ac:dyDescent="0.2">
      <c r="D966" s="160"/>
    </row>
    <row r="967" spans="4:4" x14ac:dyDescent="0.2">
      <c r="D967" s="160"/>
    </row>
    <row r="968" spans="4:4" x14ac:dyDescent="0.2">
      <c r="D968" s="160"/>
    </row>
    <row r="969" spans="4:4" x14ac:dyDescent="0.2">
      <c r="D969" s="160"/>
    </row>
    <row r="970" spans="4:4" x14ac:dyDescent="0.2">
      <c r="D970" s="160"/>
    </row>
    <row r="971" spans="4:4" x14ac:dyDescent="0.2">
      <c r="D971" s="160"/>
    </row>
    <row r="972" spans="4:4" x14ac:dyDescent="0.2">
      <c r="D972" s="160"/>
    </row>
    <row r="973" spans="4:4" x14ac:dyDescent="0.2">
      <c r="D973" s="160"/>
    </row>
    <row r="974" spans="4:4" x14ac:dyDescent="0.2">
      <c r="D974" s="160"/>
    </row>
    <row r="975" spans="4:4" x14ac:dyDescent="0.2">
      <c r="D975" s="160"/>
    </row>
    <row r="976" spans="4:4" x14ac:dyDescent="0.2">
      <c r="D976" s="160"/>
    </row>
    <row r="977" spans="4:4" x14ac:dyDescent="0.2">
      <c r="D977" s="160"/>
    </row>
    <row r="978" spans="4:4" x14ac:dyDescent="0.2">
      <c r="D978" s="160"/>
    </row>
    <row r="979" spans="4:4" x14ac:dyDescent="0.2">
      <c r="D979" s="160"/>
    </row>
    <row r="980" spans="4:4" x14ac:dyDescent="0.2">
      <c r="D980" s="160"/>
    </row>
    <row r="981" spans="4:4" x14ac:dyDescent="0.2">
      <c r="D981" s="160"/>
    </row>
    <row r="982" spans="4:4" x14ac:dyDescent="0.2">
      <c r="D982" s="160"/>
    </row>
    <row r="983" spans="4:4" x14ac:dyDescent="0.2">
      <c r="D983" s="160"/>
    </row>
    <row r="984" spans="4:4" x14ac:dyDescent="0.2">
      <c r="D984" s="160"/>
    </row>
    <row r="985" spans="4:4" x14ac:dyDescent="0.2">
      <c r="D985" s="160"/>
    </row>
    <row r="986" spans="4:4" x14ac:dyDescent="0.2">
      <c r="D986" s="160"/>
    </row>
    <row r="987" spans="4:4" x14ac:dyDescent="0.2">
      <c r="D987" s="160"/>
    </row>
    <row r="988" spans="4:4" x14ac:dyDescent="0.2">
      <c r="D988" s="160"/>
    </row>
    <row r="989" spans="4:4" x14ac:dyDescent="0.2">
      <c r="D989" s="160"/>
    </row>
    <row r="990" spans="4:4" x14ac:dyDescent="0.2">
      <c r="D990" s="160"/>
    </row>
    <row r="991" spans="4:4" x14ac:dyDescent="0.2">
      <c r="D991" s="160"/>
    </row>
    <row r="992" spans="4:4" x14ac:dyDescent="0.2">
      <c r="D992" s="160"/>
    </row>
    <row r="993" spans="4:4" x14ac:dyDescent="0.2">
      <c r="D993" s="160"/>
    </row>
    <row r="994" spans="4:4" x14ac:dyDescent="0.2">
      <c r="D994" s="160"/>
    </row>
    <row r="995" spans="4:4" x14ac:dyDescent="0.2">
      <c r="D995" s="160"/>
    </row>
    <row r="996" spans="4:4" x14ac:dyDescent="0.2">
      <c r="D996" s="160"/>
    </row>
    <row r="997" spans="4:4" x14ac:dyDescent="0.2">
      <c r="D997" s="160"/>
    </row>
    <row r="998" spans="4:4" x14ac:dyDescent="0.2">
      <c r="D998" s="160"/>
    </row>
    <row r="999" spans="4:4" x14ac:dyDescent="0.2">
      <c r="D999" s="160"/>
    </row>
    <row r="1000" spans="4:4" x14ac:dyDescent="0.2">
      <c r="D1000" s="160"/>
    </row>
    <row r="1001" spans="4:4" x14ac:dyDescent="0.2">
      <c r="D1001" s="160"/>
    </row>
    <row r="1002" spans="4:4" x14ac:dyDescent="0.2">
      <c r="D1002" s="160"/>
    </row>
    <row r="1003" spans="4:4" x14ac:dyDescent="0.2">
      <c r="D1003" s="160"/>
    </row>
    <row r="1004" spans="4:4" x14ac:dyDescent="0.2">
      <c r="D1004" s="160"/>
    </row>
    <row r="1005" spans="4:4" x14ac:dyDescent="0.2">
      <c r="D1005" s="160"/>
    </row>
    <row r="1006" spans="4:4" x14ac:dyDescent="0.2">
      <c r="D1006" s="160"/>
    </row>
    <row r="1007" spans="4:4" x14ac:dyDescent="0.2">
      <c r="D1007" s="160"/>
    </row>
    <row r="1008" spans="4:4" x14ac:dyDescent="0.2">
      <c r="D1008" s="160"/>
    </row>
    <row r="1009" spans="4:4" x14ac:dyDescent="0.2">
      <c r="D1009" s="160"/>
    </row>
    <row r="1010" spans="4:4" x14ac:dyDescent="0.2">
      <c r="D1010" s="160"/>
    </row>
    <row r="1011" spans="4:4" x14ac:dyDescent="0.2">
      <c r="D1011" s="160"/>
    </row>
    <row r="1012" spans="4:4" x14ac:dyDescent="0.2">
      <c r="D1012" s="160"/>
    </row>
    <row r="1013" spans="4:4" x14ac:dyDescent="0.2">
      <c r="D1013" s="160"/>
    </row>
    <row r="1014" spans="4:4" x14ac:dyDescent="0.2">
      <c r="D1014" s="160"/>
    </row>
    <row r="1015" spans="4:4" x14ac:dyDescent="0.2">
      <c r="D1015" s="160"/>
    </row>
    <row r="1016" spans="4:4" x14ac:dyDescent="0.2">
      <c r="D1016" s="160"/>
    </row>
    <row r="1017" spans="4:4" x14ac:dyDescent="0.2">
      <c r="D1017" s="160"/>
    </row>
    <row r="1018" spans="4:4" x14ac:dyDescent="0.2">
      <c r="D1018" s="160"/>
    </row>
    <row r="1019" spans="4:4" x14ac:dyDescent="0.2">
      <c r="D1019" s="160"/>
    </row>
    <row r="1020" spans="4:4" x14ac:dyDescent="0.2">
      <c r="D1020" s="160"/>
    </row>
    <row r="1021" spans="4:4" x14ac:dyDescent="0.2">
      <c r="D1021" s="160"/>
    </row>
    <row r="1022" spans="4:4" x14ac:dyDescent="0.2">
      <c r="D1022" s="160"/>
    </row>
    <row r="1023" spans="4:4" x14ac:dyDescent="0.2">
      <c r="D1023" s="160"/>
    </row>
    <row r="1024" spans="4:4" x14ac:dyDescent="0.2">
      <c r="D1024" s="160"/>
    </row>
    <row r="1025" spans="4:4" x14ac:dyDescent="0.2">
      <c r="D1025" s="160"/>
    </row>
    <row r="1026" spans="4:4" x14ac:dyDescent="0.2">
      <c r="D1026" s="160"/>
    </row>
    <row r="1027" spans="4:4" x14ac:dyDescent="0.2">
      <c r="D1027" s="160"/>
    </row>
    <row r="1028" spans="4:4" x14ac:dyDescent="0.2">
      <c r="D1028" s="160"/>
    </row>
    <row r="1029" spans="4:4" x14ac:dyDescent="0.2">
      <c r="D1029" s="160"/>
    </row>
    <row r="1030" spans="4:4" x14ac:dyDescent="0.2">
      <c r="D1030" s="160"/>
    </row>
    <row r="1031" spans="4:4" x14ac:dyDescent="0.2">
      <c r="D1031" s="160"/>
    </row>
    <row r="1032" spans="4:4" x14ac:dyDescent="0.2">
      <c r="D1032" s="160"/>
    </row>
    <row r="1033" spans="4:4" x14ac:dyDescent="0.2">
      <c r="D1033" s="160"/>
    </row>
    <row r="1034" spans="4:4" x14ac:dyDescent="0.2">
      <c r="D1034" s="160"/>
    </row>
    <row r="1035" spans="4:4" x14ac:dyDescent="0.2">
      <c r="D1035" s="160"/>
    </row>
    <row r="1036" spans="4:4" x14ac:dyDescent="0.2">
      <c r="D1036" s="160"/>
    </row>
    <row r="1037" spans="4:4" x14ac:dyDescent="0.2">
      <c r="D1037" s="160"/>
    </row>
    <row r="1038" spans="4:4" x14ac:dyDescent="0.2">
      <c r="D1038" s="160"/>
    </row>
    <row r="1039" spans="4:4" x14ac:dyDescent="0.2">
      <c r="D1039" s="160"/>
    </row>
    <row r="1040" spans="4:4" x14ac:dyDescent="0.2">
      <c r="D1040" s="160"/>
    </row>
    <row r="1041" spans="4:4" x14ac:dyDescent="0.2">
      <c r="D1041" s="160"/>
    </row>
    <row r="1042" spans="4:4" x14ac:dyDescent="0.2">
      <c r="D1042" s="160"/>
    </row>
    <row r="1043" spans="4:4" x14ac:dyDescent="0.2">
      <c r="D1043" s="160"/>
    </row>
    <row r="1044" spans="4:4" x14ac:dyDescent="0.2">
      <c r="D1044" s="160"/>
    </row>
    <row r="1045" spans="4:4" x14ac:dyDescent="0.2">
      <c r="D1045" s="160"/>
    </row>
    <row r="1046" spans="4:4" x14ac:dyDescent="0.2">
      <c r="D1046" s="160"/>
    </row>
    <row r="1047" spans="4:4" x14ac:dyDescent="0.2">
      <c r="D1047" s="160"/>
    </row>
    <row r="1048" spans="4:4" x14ac:dyDescent="0.2">
      <c r="D1048" s="160"/>
    </row>
    <row r="1049" spans="4:4" x14ac:dyDescent="0.2">
      <c r="D1049" s="160"/>
    </row>
    <row r="1050" spans="4:4" x14ac:dyDescent="0.2">
      <c r="D1050" s="160"/>
    </row>
    <row r="1051" spans="4:4" x14ac:dyDescent="0.2">
      <c r="D1051" s="160"/>
    </row>
    <row r="1052" spans="4:4" x14ac:dyDescent="0.2">
      <c r="D1052" s="160"/>
    </row>
    <row r="1053" spans="4:4" x14ac:dyDescent="0.2">
      <c r="D1053" s="160"/>
    </row>
    <row r="1054" spans="4:4" x14ac:dyDescent="0.2">
      <c r="D1054" s="160"/>
    </row>
    <row r="1055" spans="4:4" x14ac:dyDescent="0.2">
      <c r="D1055" s="160"/>
    </row>
    <row r="1056" spans="4:4" x14ac:dyDescent="0.2">
      <c r="D1056" s="160"/>
    </row>
    <row r="1057" spans="4:4" x14ac:dyDescent="0.2">
      <c r="D1057" s="160"/>
    </row>
    <row r="1058" spans="4:4" x14ac:dyDescent="0.2">
      <c r="D1058" s="160"/>
    </row>
    <row r="1059" spans="4:4" x14ac:dyDescent="0.2">
      <c r="D1059" s="160"/>
    </row>
    <row r="1060" spans="4:4" x14ac:dyDescent="0.2">
      <c r="D1060" s="160"/>
    </row>
    <row r="1061" spans="4:4" x14ac:dyDescent="0.2">
      <c r="D1061" s="160"/>
    </row>
    <row r="1062" spans="4:4" x14ac:dyDescent="0.2">
      <c r="D1062" s="160"/>
    </row>
    <row r="1063" spans="4:4" x14ac:dyDescent="0.2">
      <c r="D1063" s="160"/>
    </row>
    <row r="1064" spans="4:4" x14ac:dyDescent="0.2">
      <c r="D1064" s="160"/>
    </row>
    <row r="1065" spans="4:4" x14ac:dyDescent="0.2">
      <c r="D1065" s="160"/>
    </row>
    <row r="1066" spans="4:4" x14ac:dyDescent="0.2">
      <c r="D1066" s="160"/>
    </row>
    <row r="1067" spans="4:4" x14ac:dyDescent="0.2">
      <c r="D1067" s="160"/>
    </row>
    <row r="1068" spans="4:4" x14ac:dyDescent="0.2">
      <c r="D1068" s="160"/>
    </row>
    <row r="1069" spans="4:4" x14ac:dyDescent="0.2">
      <c r="D1069" s="160"/>
    </row>
    <row r="1070" spans="4:4" x14ac:dyDescent="0.2">
      <c r="D1070" s="160"/>
    </row>
    <row r="1071" spans="4:4" x14ac:dyDescent="0.2">
      <c r="D1071" s="160"/>
    </row>
    <row r="1072" spans="4:4" x14ac:dyDescent="0.2">
      <c r="D1072" s="160"/>
    </row>
    <row r="1073" spans="4:4" x14ac:dyDescent="0.2">
      <c r="D1073" s="160"/>
    </row>
    <row r="1074" spans="4:4" x14ac:dyDescent="0.2">
      <c r="D1074" s="160"/>
    </row>
    <row r="1075" spans="4:4" x14ac:dyDescent="0.2">
      <c r="D1075" s="160"/>
    </row>
    <row r="1076" spans="4:4" x14ac:dyDescent="0.2">
      <c r="D1076" s="160"/>
    </row>
    <row r="1077" spans="4:4" x14ac:dyDescent="0.2">
      <c r="D1077" s="160"/>
    </row>
    <row r="1078" spans="4:4" x14ac:dyDescent="0.2">
      <c r="D1078" s="160"/>
    </row>
    <row r="1079" spans="4:4" x14ac:dyDescent="0.2">
      <c r="D1079" s="160"/>
    </row>
    <row r="1080" spans="4:4" x14ac:dyDescent="0.2">
      <c r="D1080" s="160"/>
    </row>
    <row r="1081" spans="4:4" x14ac:dyDescent="0.2">
      <c r="D1081" s="160"/>
    </row>
    <row r="1082" spans="4:4" x14ac:dyDescent="0.2">
      <c r="D1082" s="160"/>
    </row>
    <row r="1083" spans="4:4" x14ac:dyDescent="0.2">
      <c r="D1083" s="160"/>
    </row>
    <row r="1084" spans="4:4" x14ac:dyDescent="0.2">
      <c r="D1084" s="160"/>
    </row>
    <row r="1085" spans="4:4" x14ac:dyDescent="0.2">
      <c r="D1085" s="160"/>
    </row>
    <row r="1086" spans="4:4" x14ac:dyDescent="0.2">
      <c r="D1086" s="160"/>
    </row>
    <row r="1087" spans="4:4" x14ac:dyDescent="0.2">
      <c r="D1087" s="160"/>
    </row>
    <row r="1088" spans="4:4" x14ac:dyDescent="0.2">
      <c r="D1088" s="160"/>
    </row>
    <row r="1089" spans="4:4" x14ac:dyDescent="0.2">
      <c r="D1089" s="160"/>
    </row>
    <row r="1090" spans="4:4" x14ac:dyDescent="0.2">
      <c r="D1090" s="160"/>
    </row>
    <row r="1091" spans="4:4" x14ac:dyDescent="0.2">
      <c r="D1091" s="160"/>
    </row>
    <row r="1092" spans="4:4" x14ac:dyDescent="0.2">
      <c r="D1092" s="160"/>
    </row>
    <row r="1093" spans="4:4" x14ac:dyDescent="0.2">
      <c r="D1093" s="160"/>
    </row>
    <row r="1094" spans="4:4" x14ac:dyDescent="0.2">
      <c r="D1094" s="160"/>
    </row>
    <row r="1095" spans="4:4" x14ac:dyDescent="0.2">
      <c r="D1095" s="160"/>
    </row>
    <row r="1096" spans="4:4" x14ac:dyDescent="0.2">
      <c r="D1096" s="160"/>
    </row>
    <row r="1097" spans="4:4" x14ac:dyDescent="0.2">
      <c r="D1097" s="160"/>
    </row>
    <row r="1098" spans="4:4" x14ac:dyDescent="0.2">
      <c r="D1098" s="160"/>
    </row>
    <row r="1099" spans="4:4" x14ac:dyDescent="0.2">
      <c r="D1099" s="160"/>
    </row>
    <row r="1100" spans="4:4" x14ac:dyDescent="0.2">
      <c r="D1100" s="160"/>
    </row>
    <row r="1101" spans="4:4" x14ac:dyDescent="0.2">
      <c r="D1101" s="160"/>
    </row>
    <row r="1102" spans="4:4" x14ac:dyDescent="0.2">
      <c r="D1102" s="160"/>
    </row>
    <row r="1103" spans="4:4" x14ac:dyDescent="0.2">
      <c r="D1103" s="160"/>
    </row>
    <row r="1104" spans="4:4" x14ac:dyDescent="0.2">
      <c r="D1104" s="160"/>
    </row>
    <row r="1105" spans="4:4" x14ac:dyDescent="0.2">
      <c r="D1105" s="160"/>
    </row>
    <row r="1106" spans="4:4" x14ac:dyDescent="0.2">
      <c r="D1106" s="160"/>
    </row>
    <row r="1107" spans="4:4" x14ac:dyDescent="0.2">
      <c r="D1107" s="160"/>
    </row>
    <row r="1108" spans="4:4" x14ac:dyDescent="0.2">
      <c r="D1108" s="160"/>
    </row>
    <row r="1109" spans="4:4" x14ac:dyDescent="0.2">
      <c r="D1109" s="160"/>
    </row>
    <row r="1110" spans="4:4" x14ac:dyDescent="0.2">
      <c r="D1110" s="160"/>
    </row>
    <row r="1111" spans="4:4" x14ac:dyDescent="0.2">
      <c r="D1111" s="160"/>
    </row>
    <row r="1112" spans="4:4" x14ac:dyDescent="0.2">
      <c r="D1112" s="160"/>
    </row>
    <row r="1113" spans="4:4" x14ac:dyDescent="0.2">
      <c r="D1113" s="160"/>
    </row>
    <row r="1114" spans="4:4" x14ac:dyDescent="0.2">
      <c r="D1114" s="160"/>
    </row>
    <row r="1115" spans="4:4" x14ac:dyDescent="0.2">
      <c r="D1115" s="160"/>
    </row>
    <row r="1116" spans="4:4" x14ac:dyDescent="0.2">
      <c r="D1116" s="160"/>
    </row>
    <row r="1117" spans="4:4" x14ac:dyDescent="0.2">
      <c r="D1117" s="160"/>
    </row>
    <row r="1118" spans="4:4" x14ac:dyDescent="0.2">
      <c r="D1118" s="160"/>
    </row>
    <row r="1119" spans="4:4" x14ac:dyDescent="0.2">
      <c r="D1119" s="160"/>
    </row>
    <row r="1120" spans="4:4" x14ac:dyDescent="0.2">
      <c r="D1120" s="160"/>
    </row>
    <row r="1121" spans="4:4" x14ac:dyDescent="0.2">
      <c r="D1121" s="160"/>
    </row>
    <row r="1122" spans="4:4" x14ac:dyDescent="0.2">
      <c r="D1122" s="160"/>
    </row>
    <row r="1123" spans="4:4" x14ac:dyDescent="0.2">
      <c r="D1123" s="160"/>
    </row>
    <row r="1124" spans="4:4" x14ac:dyDescent="0.2">
      <c r="D1124" s="160"/>
    </row>
    <row r="1125" spans="4:4" x14ac:dyDescent="0.2">
      <c r="D1125" s="160"/>
    </row>
    <row r="1126" spans="4:4" x14ac:dyDescent="0.2">
      <c r="D1126" s="160"/>
    </row>
    <row r="1127" spans="4:4" x14ac:dyDescent="0.2">
      <c r="D1127" s="160"/>
    </row>
    <row r="1128" spans="4:4" x14ac:dyDescent="0.2">
      <c r="D1128" s="160"/>
    </row>
    <row r="1129" spans="4:4" x14ac:dyDescent="0.2">
      <c r="D1129" s="160"/>
    </row>
    <row r="1130" spans="4:4" x14ac:dyDescent="0.2">
      <c r="D1130" s="160"/>
    </row>
    <row r="1131" spans="4:4" x14ac:dyDescent="0.2">
      <c r="D1131" s="160"/>
    </row>
    <row r="1132" spans="4:4" x14ac:dyDescent="0.2">
      <c r="D1132" s="160"/>
    </row>
    <row r="1133" spans="4:4" x14ac:dyDescent="0.2">
      <c r="D1133" s="160"/>
    </row>
    <row r="1134" spans="4:4" x14ac:dyDescent="0.2">
      <c r="D1134" s="160"/>
    </row>
    <row r="1135" spans="4:4" x14ac:dyDescent="0.2">
      <c r="D1135" s="160"/>
    </row>
    <row r="1136" spans="4:4" x14ac:dyDescent="0.2">
      <c r="D1136" s="160"/>
    </row>
    <row r="1137" spans="4:4" x14ac:dyDescent="0.2">
      <c r="D1137" s="160"/>
    </row>
    <row r="1138" spans="4:4" x14ac:dyDescent="0.2">
      <c r="D1138" s="160"/>
    </row>
    <row r="1139" spans="4:4" x14ac:dyDescent="0.2">
      <c r="D1139" s="160"/>
    </row>
    <row r="1140" spans="4:4" x14ac:dyDescent="0.2">
      <c r="D1140" s="160"/>
    </row>
    <row r="1141" spans="4:4" x14ac:dyDescent="0.2">
      <c r="D1141" s="160"/>
    </row>
    <row r="1142" spans="4:4" x14ac:dyDescent="0.2">
      <c r="D1142" s="160"/>
    </row>
    <row r="1143" spans="4:4" x14ac:dyDescent="0.2">
      <c r="D1143" s="160"/>
    </row>
    <row r="1144" spans="4:4" x14ac:dyDescent="0.2">
      <c r="D1144" s="160"/>
    </row>
    <row r="1145" spans="4:4" x14ac:dyDescent="0.2">
      <c r="D1145" s="160"/>
    </row>
    <row r="1146" spans="4:4" x14ac:dyDescent="0.2">
      <c r="D1146" s="160"/>
    </row>
    <row r="1147" spans="4:4" x14ac:dyDescent="0.2">
      <c r="D1147" s="160"/>
    </row>
    <row r="1148" spans="4:4" x14ac:dyDescent="0.2">
      <c r="D1148" s="160"/>
    </row>
    <row r="1149" spans="4:4" x14ac:dyDescent="0.2">
      <c r="D1149" s="160"/>
    </row>
    <row r="1150" spans="4:4" x14ac:dyDescent="0.2">
      <c r="D1150" s="160"/>
    </row>
    <row r="1151" spans="4:4" x14ac:dyDescent="0.2">
      <c r="D1151" s="160"/>
    </row>
    <row r="1152" spans="4:4" x14ac:dyDescent="0.2">
      <c r="D1152" s="160"/>
    </row>
    <row r="1153" spans="4:4" x14ac:dyDescent="0.2">
      <c r="D1153" s="160"/>
    </row>
    <row r="1154" spans="4:4" x14ac:dyDescent="0.2">
      <c r="D1154" s="160"/>
    </row>
    <row r="1155" spans="4:4" x14ac:dyDescent="0.2">
      <c r="D1155" s="160"/>
    </row>
    <row r="1156" spans="4:4" x14ac:dyDescent="0.2">
      <c r="D1156" s="160"/>
    </row>
    <row r="1157" spans="4:4" x14ac:dyDescent="0.2">
      <c r="D1157" s="160"/>
    </row>
    <row r="1158" spans="4:4" x14ac:dyDescent="0.2">
      <c r="D1158" s="160"/>
    </row>
    <row r="1159" spans="4:4" x14ac:dyDescent="0.2">
      <c r="D1159" s="160"/>
    </row>
    <row r="1160" spans="4:4" x14ac:dyDescent="0.2">
      <c r="D1160" s="160"/>
    </row>
    <row r="1161" spans="4:4" x14ac:dyDescent="0.2">
      <c r="D1161" s="160"/>
    </row>
    <row r="1162" spans="4:4" x14ac:dyDescent="0.2">
      <c r="D1162" s="160"/>
    </row>
    <row r="1163" spans="4:4" x14ac:dyDescent="0.2">
      <c r="D1163" s="160"/>
    </row>
    <row r="1164" spans="4:4" x14ac:dyDescent="0.2">
      <c r="D1164" s="160"/>
    </row>
    <row r="1165" spans="4:4" x14ac:dyDescent="0.2">
      <c r="D1165" s="160"/>
    </row>
    <row r="1166" spans="4:4" x14ac:dyDescent="0.2">
      <c r="D1166" s="160"/>
    </row>
    <row r="1167" spans="4:4" x14ac:dyDescent="0.2">
      <c r="D1167" s="160"/>
    </row>
    <row r="1168" spans="4:4" x14ac:dyDescent="0.2">
      <c r="D1168" s="160"/>
    </row>
    <row r="1169" spans="4:4" x14ac:dyDescent="0.2">
      <c r="D1169" s="160"/>
    </row>
    <row r="1170" spans="4:4" x14ac:dyDescent="0.2">
      <c r="D1170" s="160"/>
    </row>
    <row r="1171" spans="4:4" x14ac:dyDescent="0.2">
      <c r="D1171" s="160"/>
    </row>
    <row r="1172" spans="4:4" x14ac:dyDescent="0.2">
      <c r="D1172" s="160"/>
    </row>
    <row r="1173" spans="4:4" x14ac:dyDescent="0.2">
      <c r="D1173" s="160"/>
    </row>
    <row r="1174" spans="4:4" x14ac:dyDescent="0.2">
      <c r="D1174" s="160"/>
    </row>
    <row r="1175" spans="4:4" x14ac:dyDescent="0.2">
      <c r="D1175" s="160"/>
    </row>
    <row r="1176" spans="4:4" x14ac:dyDescent="0.2">
      <c r="D1176" s="160"/>
    </row>
    <row r="1177" spans="4:4" x14ac:dyDescent="0.2">
      <c r="D1177" s="160"/>
    </row>
    <row r="1178" spans="4:4" x14ac:dyDescent="0.2">
      <c r="D1178" s="160"/>
    </row>
    <row r="1179" spans="4:4" x14ac:dyDescent="0.2">
      <c r="D1179" s="160"/>
    </row>
    <row r="1180" spans="4:4" x14ac:dyDescent="0.2">
      <c r="D1180" s="160"/>
    </row>
    <row r="1181" spans="4:4" x14ac:dyDescent="0.2">
      <c r="D1181" s="160"/>
    </row>
    <row r="1182" spans="4:4" x14ac:dyDescent="0.2">
      <c r="D1182" s="160"/>
    </row>
    <row r="1183" spans="4:4" x14ac:dyDescent="0.2">
      <c r="D1183" s="160"/>
    </row>
    <row r="1184" spans="4:4" x14ac:dyDescent="0.2">
      <c r="D1184" s="160"/>
    </row>
    <row r="1185" spans="4:4" x14ac:dyDescent="0.2">
      <c r="D1185" s="160"/>
    </row>
    <row r="1186" spans="4:4" x14ac:dyDescent="0.2">
      <c r="D1186" s="160"/>
    </row>
    <row r="1187" spans="4:4" x14ac:dyDescent="0.2">
      <c r="D1187" s="160"/>
    </row>
    <row r="1188" spans="4:4" x14ac:dyDescent="0.2">
      <c r="D1188" s="160"/>
    </row>
    <row r="1189" spans="4:4" x14ac:dyDescent="0.2">
      <c r="D1189" s="160"/>
    </row>
    <row r="1190" spans="4:4" x14ac:dyDescent="0.2">
      <c r="D1190" s="160"/>
    </row>
    <row r="1191" spans="4:4" x14ac:dyDescent="0.2">
      <c r="D1191" s="160"/>
    </row>
    <row r="1192" spans="4:4" x14ac:dyDescent="0.2">
      <c r="D1192" s="160"/>
    </row>
    <row r="1193" spans="4:4" x14ac:dyDescent="0.2">
      <c r="D1193" s="160"/>
    </row>
    <row r="1194" spans="4:4" x14ac:dyDescent="0.2">
      <c r="D1194" s="160"/>
    </row>
    <row r="1195" spans="4:4" x14ac:dyDescent="0.2">
      <c r="D1195" s="160"/>
    </row>
    <row r="1196" spans="4:4" x14ac:dyDescent="0.2">
      <c r="D1196" s="160"/>
    </row>
    <row r="1197" spans="4:4" x14ac:dyDescent="0.2">
      <c r="D1197" s="160"/>
    </row>
    <row r="1198" spans="4:4" x14ac:dyDescent="0.2">
      <c r="D1198" s="160"/>
    </row>
    <row r="1199" spans="4:4" x14ac:dyDescent="0.2">
      <c r="D1199" s="160"/>
    </row>
    <row r="1200" spans="4:4" x14ac:dyDescent="0.2">
      <c r="D1200" s="160"/>
    </row>
    <row r="1201" spans="4:4" x14ac:dyDescent="0.2">
      <c r="D1201" s="160"/>
    </row>
    <row r="1202" spans="4:4" x14ac:dyDescent="0.2">
      <c r="D1202" s="160"/>
    </row>
    <row r="1203" spans="4:4" x14ac:dyDescent="0.2">
      <c r="D1203" s="160"/>
    </row>
    <row r="1204" spans="4:4" x14ac:dyDescent="0.2">
      <c r="D1204" s="160"/>
    </row>
    <row r="1205" spans="4:4" x14ac:dyDescent="0.2">
      <c r="D1205" s="160"/>
    </row>
    <row r="1206" spans="4:4" x14ac:dyDescent="0.2">
      <c r="D1206" s="160"/>
    </row>
    <row r="1207" spans="4:4" x14ac:dyDescent="0.2">
      <c r="D1207" s="160"/>
    </row>
    <row r="1208" spans="4:4" x14ac:dyDescent="0.2">
      <c r="D1208" s="160"/>
    </row>
    <row r="1209" spans="4:4" x14ac:dyDescent="0.2">
      <c r="D1209" s="160"/>
    </row>
    <row r="1210" spans="4:4" x14ac:dyDescent="0.2">
      <c r="D1210" s="160"/>
    </row>
    <row r="1211" spans="4:4" x14ac:dyDescent="0.2">
      <c r="D1211" s="160"/>
    </row>
    <row r="1212" spans="4:4" x14ac:dyDescent="0.2">
      <c r="D1212" s="160"/>
    </row>
    <row r="1213" spans="4:4" x14ac:dyDescent="0.2">
      <c r="D1213" s="160"/>
    </row>
    <row r="1214" spans="4:4" x14ac:dyDescent="0.2">
      <c r="D1214" s="160"/>
    </row>
    <row r="1215" spans="4:4" x14ac:dyDescent="0.2">
      <c r="D1215" s="160"/>
    </row>
    <row r="1216" spans="4:4" x14ac:dyDescent="0.2">
      <c r="D1216" s="160"/>
    </row>
    <row r="1217" spans="4:4" x14ac:dyDescent="0.2">
      <c r="D1217" s="160"/>
    </row>
    <row r="1218" spans="4:4" x14ac:dyDescent="0.2">
      <c r="D1218" s="160"/>
    </row>
    <row r="1219" spans="4:4" x14ac:dyDescent="0.2">
      <c r="D1219" s="160"/>
    </row>
    <row r="1220" spans="4:4" x14ac:dyDescent="0.2">
      <c r="D1220" s="160"/>
    </row>
    <row r="1221" spans="4:4" x14ac:dyDescent="0.2">
      <c r="D1221" s="160"/>
    </row>
    <row r="1222" spans="4:4" x14ac:dyDescent="0.2">
      <c r="D1222" s="160"/>
    </row>
    <row r="1223" spans="4:4" x14ac:dyDescent="0.2">
      <c r="D1223" s="160"/>
    </row>
    <row r="1224" spans="4:4" x14ac:dyDescent="0.2">
      <c r="D1224" s="160"/>
    </row>
    <row r="1225" spans="4:4" x14ac:dyDescent="0.2">
      <c r="D1225" s="160"/>
    </row>
    <row r="1226" spans="4:4" x14ac:dyDescent="0.2">
      <c r="D1226" s="160"/>
    </row>
    <row r="1227" spans="4:4" x14ac:dyDescent="0.2">
      <c r="D1227" s="160"/>
    </row>
    <row r="1228" spans="4:4" x14ac:dyDescent="0.2">
      <c r="D1228" s="160"/>
    </row>
    <row r="1229" spans="4:4" x14ac:dyDescent="0.2">
      <c r="D1229" s="160"/>
    </row>
    <row r="1230" spans="4:4" x14ac:dyDescent="0.2">
      <c r="D1230" s="160"/>
    </row>
    <row r="1231" spans="4:4" x14ac:dyDescent="0.2">
      <c r="D1231" s="160"/>
    </row>
    <row r="1232" spans="4:4" x14ac:dyDescent="0.2">
      <c r="D1232" s="160"/>
    </row>
    <row r="1233" spans="4:4" x14ac:dyDescent="0.2">
      <c r="D1233" s="160"/>
    </row>
    <row r="1234" spans="4:4" x14ac:dyDescent="0.2">
      <c r="D1234" s="160"/>
    </row>
    <row r="1235" spans="4:4" x14ac:dyDescent="0.2">
      <c r="D1235" s="160"/>
    </row>
    <row r="1236" spans="4:4" x14ac:dyDescent="0.2">
      <c r="D1236" s="160"/>
    </row>
    <row r="1237" spans="4:4" x14ac:dyDescent="0.2">
      <c r="D1237" s="160"/>
    </row>
    <row r="1238" spans="4:4" x14ac:dyDescent="0.2">
      <c r="D1238" s="160"/>
    </row>
    <row r="1239" spans="4:4" x14ac:dyDescent="0.2">
      <c r="D1239" s="160"/>
    </row>
    <row r="1240" spans="4:4" x14ac:dyDescent="0.2">
      <c r="D1240" s="160"/>
    </row>
    <row r="1241" spans="4:4" x14ac:dyDescent="0.2">
      <c r="D1241" s="160"/>
    </row>
    <row r="1242" spans="4:4" x14ac:dyDescent="0.2">
      <c r="D1242" s="160"/>
    </row>
    <row r="1243" spans="4:4" x14ac:dyDescent="0.2">
      <c r="D1243" s="160"/>
    </row>
    <row r="1244" spans="4:4" x14ac:dyDescent="0.2">
      <c r="D1244" s="160"/>
    </row>
    <row r="1245" spans="4:4" x14ac:dyDescent="0.2">
      <c r="D1245" s="160"/>
    </row>
    <row r="1246" spans="4:4" x14ac:dyDescent="0.2">
      <c r="D1246" s="160"/>
    </row>
    <row r="1247" spans="4:4" x14ac:dyDescent="0.2">
      <c r="D1247" s="160"/>
    </row>
    <row r="1248" spans="4:4" x14ac:dyDescent="0.2">
      <c r="D1248" s="160"/>
    </row>
    <row r="1249" spans="4:4" x14ac:dyDescent="0.2">
      <c r="D1249" s="160"/>
    </row>
    <row r="1250" spans="4:4" x14ac:dyDescent="0.2">
      <c r="D1250" s="160"/>
    </row>
    <row r="1251" spans="4:4" x14ac:dyDescent="0.2">
      <c r="D1251" s="160"/>
    </row>
    <row r="1252" spans="4:4" x14ac:dyDescent="0.2">
      <c r="D1252" s="160"/>
    </row>
    <row r="1253" spans="4:4" x14ac:dyDescent="0.2">
      <c r="D1253" s="160"/>
    </row>
    <row r="1254" spans="4:4" x14ac:dyDescent="0.2">
      <c r="D1254" s="160"/>
    </row>
    <row r="1255" spans="4:4" x14ac:dyDescent="0.2">
      <c r="D1255" s="160"/>
    </row>
    <row r="1256" spans="4:4" x14ac:dyDescent="0.2">
      <c r="D1256" s="160"/>
    </row>
    <row r="1257" spans="4:4" x14ac:dyDescent="0.2">
      <c r="D1257" s="160"/>
    </row>
    <row r="1258" spans="4:4" x14ac:dyDescent="0.2">
      <c r="D1258" s="160"/>
    </row>
    <row r="1259" spans="4:4" x14ac:dyDescent="0.2">
      <c r="D1259" s="160"/>
    </row>
    <row r="1260" spans="4:4" x14ac:dyDescent="0.2">
      <c r="D1260" s="160"/>
    </row>
    <row r="1261" spans="4:4" x14ac:dyDescent="0.2">
      <c r="D1261" s="160"/>
    </row>
    <row r="1262" spans="4:4" x14ac:dyDescent="0.2">
      <c r="D1262" s="160"/>
    </row>
    <row r="1263" spans="4:4" x14ac:dyDescent="0.2">
      <c r="D1263" s="160"/>
    </row>
    <row r="1264" spans="4:4" x14ac:dyDescent="0.2">
      <c r="D1264" s="160"/>
    </row>
    <row r="1265" spans="4:4" x14ac:dyDescent="0.2">
      <c r="D1265" s="160"/>
    </row>
    <row r="1266" spans="4:4" x14ac:dyDescent="0.2">
      <c r="D1266" s="160"/>
    </row>
    <row r="1267" spans="4:4" x14ac:dyDescent="0.2">
      <c r="D1267" s="160"/>
    </row>
    <row r="1268" spans="4:4" x14ac:dyDescent="0.2">
      <c r="D1268" s="160"/>
    </row>
    <row r="1269" spans="4:4" x14ac:dyDescent="0.2">
      <c r="D1269" s="160"/>
    </row>
    <row r="1270" spans="4:4" x14ac:dyDescent="0.2">
      <c r="D1270" s="160"/>
    </row>
    <row r="1271" spans="4:4" x14ac:dyDescent="0.2">
      <c r="D1271" s="160"/>
    </row>
    <row r="1272" spans="4:4" x14ac:dyDescent="0.2">
      <c r="D1272" s="160"/>
    </row>
    <row r="1273" spans="4:4" x14ac:dyDescent="0.2">
      <c r="D1273" s="160"/>
    </row>
    <row r="1274" spans="4:4" x14ac:dyDescent="0.2">
      <c r="D1274" s="160"/>
    </row>
    <row r="1275" spans="4:4" x14ac:dyDescent="0.2">
      <c r="D1275" s="160"/>
    </row>
    <row r="1276" spans="4:4" x14ac:dyDescent="0.2">
      <c r="D1276" s="160"/>
    </row>
    <row r="1277" spans="4:4" x14ac:dyDescent="0.2">
      <c r="D1277" s="160"/>
    </row>
    <row r="1278" spans="4:4" x14ac:dyDescent="0.2">
      <c r="D1278" s="160"/>
    </row>
    <row r="1279" spans="4:4" x14ac:dyDescent="0.2">
      <c r="D1279" s="160"/>
    </row>
    <row r="1280" spans="4:4" x14ac:dyDescent="0.2">
      <c r="D1280" s="160"/>
    </row>
    <row r="1281" spans="4:4" x14ac:dyDescent="0.2">
      <c r="D1281" s="160"/>
    </row>
    <row r="1282" spans="4:4" x14ac:dyDescent="0.2">
      <c r="D1282" s="160"/>
    </row>
    <row r="1283" spans="4:4" x14ac:dyDescent="0.2">
      <c r="D1283" s="160"/>
    </row>
    <row r="1284" spans="4:4" x14ac:dyDescent="0.2">
      <c r="D1284" s="160"/>
    </row>
    <row r="1285" spans="4:4" x14ac:dyDescent="0.2">
      <c r="D1285" s="160"/>
    </row>
    <row r="1286" spans="4:4" x14ac:dyDescent="0.2">
      <c r="D1286" s="160"/>
    </row>
    <row r="1287" spans="4:4" x14ac:dyDescent="0.2">
      <c r="D1287" s="160"/>
    </row>
    <row r="1288" spans="4:4" x14ac:dyDescent="0.2">
      <c r="D1288" s="160"/>
    </row>
    <row r="1289" spans="4:4" x14ac:dyDescent="0.2">
      <c r="D1289" s="160"/>
    </row>
    <row r="1290" spans="4:4" x14ac:dyDescent="0.2">
      <c r="D1290" s="160"/>
    </row>
    <row r="1291" spans="4:4" x14ac:dyDescent="0.2">
      <c r="D1291" s="160"/>
    </row>
    <row r="1292" spans="4:4" x14ac:dyDescent="0.2">
      <c r="D1292" s="160"/>
    </row>
    <row r="1293" spans="4:4" x14ac:dyDescent="0.2">
      <c r="D1293" s="160"/>
    </row>
    <row r="1294" spans="4:4" x14ac:dyDescent="0.2">
      <c r="D1294" s="160"/>
    </row>
    <row r="1295" spans="4:4" x14ac:dyDescent="0.2">
      <c r="D1295" s="160"/>
    </row>
    <row r="1296" spans="4:4" x14ac:dyDescent="0.2">
      <c r="D1296" s="160"/>
    </row>
    <row r="1297" spans="4:4" x14ac:dyDescent="0.2">
      <c r="D1297" s="160"/>
    </row>
    <row r="1298" spans="4:4" x14ac:dyDescent="0.2">
      <c r="D1298" s="160"/>
    </row>
    <row r="1299" spans="4:4" x14ac:dyDescent="0.2">
      <c r="D1299" s="160"/>
    </row>
    <row r="1300" spans="4:4" x14ac:dyDescent="0.2">
      <c r="D1300" s="160"/>
    </row>
    <row r="1301" spans="4:4" x14ac:dyDescent="0.2">
      <c r="D1301" s="160"/>
    </row>
    <row r="1302" spans="4:4" x14ac:dyDescent="0.2">
      <c r="D1302" s="160"/>
    </row>
    <row r="1303" spans="4:4" x14ac:dyDescent="0.2">
      <c r="D1303" s="160"/>
    </row>
    <row r="1304" spans="4:4" x14ac:dyDescent="0.2">
      <c r="D1304" s="160"/>
    </row>
    <row r="1305" spans="4:4" x14ac:dyDescent="0.2">
      <c r="D1305" s="160"/>
    </row>
    <row r="1306" spans="4:4" x14ac:dyDescent="0.2">
      <c r="D1306" s="160"/>
    </row>
    <row r="1307" spans="4:4" x14ac:dyDescent="0.2">
      <c r="D1307" s="160"/>
    </row>
    <row r="1308" spans="4:4" x14ac:dyDescent="0.2">
      <c r="D1308" s="160"/>
    </row>
    <row r="1309" spans="4:4" x14ac:dyDescent="0.2">
      <c r="D1309" s="160"/>
    </row>
    <row r="1310" spans="4:4" x14ac:dyDescent="0.2">
      <c r="D1310" s="160"/>
    </row>
    <row r="1311" spans="4:4" x14ac:dyDescent="0.2">
      <c r="D1311" s="160"/>
    </row>
    <row r="1312" spans="4:4" x14ac:dyDescent="0.2">
      <c r="D1312" s="160"/>
    </row>
    <row r="1313" spans="4:4" x14ac:dyDescent="0.2">
      <c r="D1313" s="160"/>
    </row>
    <row r="1314" spans="4:4" x14ac:dyDescent="0.2">
      <c r="D1314" s="160"/>
    </row>
    <row r="1315" spans="4:4" x14ac:dyDescent="0.2">
      <c r="D1315" s="160"/>
    </row>
    <row r="1316" spans="4:4" x14ac:dyDescent="0.2">
      <c r="D1316" s="160"/>
    </row>
    <row r="1317" spans="4:4" x14ac:dyDescent="0.2">
      <c r="D1317" s="160"/>
    </row>
    <row r="1318" spans="4:4" x14ac:dyDescent="0.2">
      <c r="D1318" s="160"/>
    </row>
    <row r="1319" spans="4:4" x14ac:dyDescent="0.2">
      <c r="D1319" s="160"/>
    </row>
    <row r="1320" spans="4:4" x14ac:dyDescent="0.2">
      <c r="D1320" s="160"/>
    </row>
    <row r="1321" spans="4:4" x14ac:dyDescent="0.2">
      <c r="D1321" s="160"/>
    </row>
    <row r="1322" spans="4:4" x14ac:dyDescent="0.2">
      <c r="D1322" s="160"/>
    </row>
    <row r="1323" spans="4:4" x14ac:dyDescent="0.2">
      <c r="D1323" s="160"/>
    </row>
    <row r="1324" spans="4:4" x14ac:dyDescent="0.2">
      <c r="D1324" s="160"/>
    </row>
    <row r="1325" spans="4:4" x14ac:dyDescent="0.2">
      <c r="D1325" s="160"/>
    </row>
    <row r="1326" spans="4:4" x14ac:dyDescent="0.2">
      <c r="D1326" s="160"/>
    </row>
    <row r="1327" spans="4:4" x14ac:dyDescent="0.2">
      <c r="D1327" s="160"/>
    </row>
    <row r="1328" spans="4:4" x14ac:dyDescent="0.2">
      <c r="D1328" s="160"/>
    </row>
    <row r="1329" spans="4:4" x14ac:dyDescent="0.2">
      <c r="D1329" s="160"/>
    </row>
    <row r="1330" spans="4:4" x14ac:dyDescent="0.2">
      <c r="D1330" s="160"/>
    </row>
    <row r="1331" spans="4:4" x14ac:dyDescent="0.2">
      <c r="D1331" s="160"/>
    </row>
    <row r="1332" spans="4:4" x14ac:dyDescent="0.2">
      <c r="D1332" s="160"/>
    </row>
    <row r="1333" spans="4:4" x14ac:dyDescent="0.2">
      <c r="D1333" s="160"/>
    </row>
    <row r="1334" spans="4:4" x14ac:dyDescent="0.2">
      <c r="D1334" s="160"/>
    </row>
    <row r="1335" spans="4:4" x14ac:dyDescent="0.2">
      <c r="D1335" s="160"/>
    </row>
    <row r="1336" spans="4:4" x14ac:dyDescent="0.2">
      <c r="D1336" s="160"/>
    </row>
    <row r="1337" spans="4:4" x14ac:dyDescent="0.2">
      <c r="D1337" s="160"/>
    </row>
    <row r="1338" spans="4:4" x14ac:dyDescent="0.2">
      <c r="D1338" s="160"/>
    </row>
    <row r="1339" spans="4:4" x14ac:dyDescent="0.2">
      <c r="D1339" s="160"/>
    </row>
    <row r="1340" spans="4:4" x14ac:dyDescent="0.2">
      <c r="D1340" s="160"/>
    </row>
    <row r="1341" spans="4:4" x14ac:dyDescent="0.2">
      <c r="D1341" s="160"/>
    </row>
    <row r="1342" spans="4:4" x14ac:dyDescent="0.2">
      <c r="D1342" s="160"/>
    </row>
    <row r="1343" spans="4:4" x14ac:dyDescent="0.2">
      <c r="D1343" s="160"/>
    </row>
    <row r="1344" spans="4:4" x14ac:dyDescent="0.2">
      <c r="D1344" s="160"/>
    </row>
    <row r="1345" spans="4:4" x14ac:dyDescent="0.2">
      <c r="D1345" s="160"/>
    </row>
    <row r="1346" spans="4:4" x14ac:dyDescent="0.2">
      <c r="D1346" s="160"/>
    </row>
    <row r="1347" spans="4:4" x14ac:dyDescent="0.2">
      <c r="D1347" s="160"/>
    </row>
    <row r="1348" spans="4:4" x14ac:dyDescent="0.2">
      <c r="D1348" s="160"/>
    </row>
    <row r="1349" spans="4:4" x14ac:dyDescent="0.2">
      <c r="D1349" s="160"/>
    </row>
    <row r="1350" spans="4:4" x14ac:dyDescent="0.2">
      <c r="D1350" s="160"/>
    </row>
    <row r="1351" spans="4:4" x14ac:dyDescent="0.2">
      <c r="D1351" s="160"/>
    </row>
    <row r="1352" spans="4:4" x14ac:dyDescent="0.2">
      <c r="D1352" s="160"/>
    </row>
    <row r="1353" spans="4:4" x14ac:dyDescent="0.2">
      <c r="D1353" s="160"/>
    </row>
    <row r="1354" spans="4:4" x14ac:dyDescent="0.2">
      <c r="D1354" s="160"/>
    </row>
    <row r="1355" spans="4:4" x14ac:dyDescent="0.2">
      <c r="D1355" s="160"/>
    </row>
    <row r="1356" spans="4:4" x14ac:dyDescent="0.2">
      <c r="D1356" s="160"/>
    </row>
    <row r="1357" spans="4:4" x14ac:dyDescent="0.2">
      <c r="D1357" s="160"/>
    </row>
    <row r="1358" spans="4:4" x14ac:dyDescent="0.2">
      <c r="D1358" s="160"/>
    </row>
    <row r="1359" spans="4:4" x14ac:dyDescent="0.2">
      <c r="D1359" s="160"/>
    </row>
    <row r="1360" spans="4:4" x14ac:dyDescent="0.2">
      <c r="D1360" s="160"/>
    </row>
    <row r="1361" spans="4:4" x14ac:dyDescent="0.2">
      <c r="D1361" s="160"/>
    </row>
    <row r="1362" spans="4:4" x14ac:dyDescent="0.2">
      <c r="D1362" s="160"/>
    </row>
    <row r="1363" spans="4:4" x14ac:dyDescent="0.2">
      <c r="D1363" s="160"/>
    </row>
    <row r="1364" spans="4:4" x14ac:dyDescent="0.2">
      <c r="D1364" s="160"/>
    </row>
    <row r="1365" spans="4:4" x14ac:dyDescent="0.2">
      <c r="D1365" s="160"/>
    </row>
    <row r="1366" spans="4:4" x14ac:dyDescent="0.2">
      <c r="D1366" s="160"/>
    </row>
    <row r="1367" spans="4:4" x14ac:dyDescent="0.2">
      <c r="D1367" s="160"/>
    </row>
    <row r="1368" spans="4:4" x14ac:dyDescent="0.2">
      <c r="D1368" s="160"/>
    </row>
    <row r="1369" spans="4:4" x14ac:dyDescent="0.2">
      <c r="D1369" s="160"/>
    </row>
    <row r="1370" spans="4:4" x14ac:dyDescent="0.2">
      <c r="D1370" s="160"/>
    </row>
    <row r="1371" spans="4:4" x14ac:dyDescent="0.2">
      <c r="D1371" s="160"/>
    </row>
    <row r="1372" spans="4:4" x14ac:dyDescent="0.2">
      <c r="D1372" s="160"/>
    </row>
    <row r="1373" spans="4:4" x14ac:dyDescent="0.2">
      <c r="D1373" s="160"/>
    </row>
    <row r="1374" spans="4:4" x14ac:dyDescent="0.2">
      <c r="D1374" s="160"/>
    </row>
    <row r="1375" spans="4:4" x14ac:dyDescent="0.2">
      <c r="D1375" s="160"/>
    </row>
    <row r="1376" spans="4:4" x14ac:dyDescent="0.2">
      <c r="D1376" s="160"/>
    </row>
    <row r="1377" spans="4:4" x14ac:dyDescent="0.2">
      <c r="D1377" s="160"/>
    </row>
    <row r="1378" spans="4:4" x14ac:dyDescent="0.2">
      <c r="D1378" s="160"/>
    </row>
    <row r="1379" spans="4:4" x14ac:dyDescent="0.2">
      <c r="D1379" s="160"/>
    </row>
    <row r="1380" spans="4:4" x14ac:dyDescent="0.2">
      <c r="D1380" s="160"/>
    </row>
    <row r="1381" spans="4:4" x14ac:dyDescent="0.2">
      <c r="D1381" s="160"/>
    </row>
    <row r="1382" spans="4:4" x14ac:dyDescent="0.2">
      <c r="D1382" s="160"/>
    </row>
    <row r="1383" spans="4:4" x14ac:dyDescent="0.2">
      <c r="D1383" s="160"/>
    </row>
    <row r="1384" spans="4:4" x14ac:dyDescent="0.2">
      <c r="D1384" s="160"/>
    </row>
    <row r="1385" spans="4:4" x14ac:dyDescent="0.2">
      <c r="D1385" s="160"/>
    </row>
    <row r="1386" spans="4:4" x14ac:dyDescent="0.2">
      <c r="D1386" s="160"/>
    </row>
    <row r="1387" spans="4:4" x14ac:dyDescent="0.2">
      <c r="D1387" s="160"/>
    </row>
    <row r="1388" spans="4:4" x14ac:dyDescent="0.2">
      <c r="D1388" s="160"/>
    </row>
    <row r="1389" spans="4:4" x14ac:dyDescent="0.2">
      <c r="D1389" s="160"/>
    </row>
    <row r="1390" spans="4:4" x14ac:dyDescent="0.2">
      <c r="D1390" s="160"/>
    </row>
    <row r="1391" spans="4:4" x14ac:dyDescent="0.2">
      <c r="D1391" s="160"/>
    </row>
    <row r="1392" spans="4:4" x14ac:dyDescent="0.2">
      <c r="D1392" s="160"/>
    </row>
    <row r="1393" spans="4:4" x14ac:dyDescent="0.2">
      <c r="D1393" s="160"/>
    </row>
    <row r="1394" spans="4:4" x14ac:dyDescent="0.2">
      <c r="D1394" s="160"/>
    </row>
    <row r="1395" spans="4:4" x14ac:dyDescent="0.2">
      <c r="D1395" s="160"/>
    </row>
    <row r="1396" spans="4:4" x14ac:dyDescent="0.2">
      <c r="D1396" s="160"/>
    </row>
    <row r="1397" spans="4:4" x14ac:dyDescent="0.2">
      <c r="D1397" s="160"/>
    </row>
    <row r="1398" spans="4:4" x14ac:dyDescent="0.2">
      <c r="D1398" s="160"/>
    </row>
    <row r="1399" spans="4:4" x14ac:dyDescent="0.2">
      <c r="D1399" s="160"/>
    </row>
    <row r="1400" spans="4:4" x14ac:dyDescent="0.2">
      <c r="D1400" s="160"/>
    </row>
    <row r="1401" spans="4:4" x14ac:dyDescent="0.2">
      <c r="D1401" s="160"/>
    </row>
    <row r="1402" spans="4:4" x14ac:dyDescent="0.2">
      <c r="D1402" s="160"/>
    </row>
    <row r="1403" spans="4:4" x14ac:dyDescent="0.2">
      <c r="D1403" s="160"/>
    </row>
    <row r="1404" spans="4:4" x14ac:dyDescent="0.2">
      <c r="D1404" s="160"/>
    </row>
    <row r="1405" spans="4:4" x14ac:dyDescent="0.2">
      <c r="D1405" s="160"/>
    </row>
    <row r="1406" spans="4:4" x14ac:dyDescent="0.2">
      <c r="D1406" s="160"/>
    </row>
    <row r="1407" spans="4:4" x14ac:dyDescent="0.2">
      <c r="D1407" s="160"/>
    </row>
    <row r="1408" spans="4:4" x14ac:dyDescent="0.2">
      <c r="D1408" s="160"/>
    </row>
    <row r="1409" spans="4:4" x14ac:dyDescent="0.2">
      <c r="D1409" s="160"/>
    </row>
    <row r="1410" spans="4:4" x14ac:dyDescent="0.2">
      <c r="D1410" s="160"/>
    </row>
    <row r="1411" spans="4:4" x14ac:dyDescent="0.2">
      <c r="D1411" s="160"/>
    </row>
    <row r="1412" spans="4:4" x14ac:dyDescent="0.2">
      <c r="D1412" s="160"/>
    </row>
    <row r="1413" spans="4:4" x14ac:dyDescent="0.2">
      <c r="D1413" s="160"/>
    </row>
    <row r="1414" spans="4:4" x14ac:dyDescent="0.2">
      <c r="D1414" s="160"/>
    </row>
    <row r="1415" spans="4:4" x14ac:dyDescent="0.2">
      <c r="D1415" s="160"/>
    </row>
    <row r="1416" spans="4:4" x14ac:dyDescent="0.2">
      <c r="D1416" s="160"/>
    </row>
    <row r="1417" spans="4:4" x14ac:dyDescent="0.2">
      <c r="D1417" s="160"/>
    </row>
    <row r="1418" spans="4:4" x14ac:dyDescent="0.2">
      <c r="D1418" s="160"/>
    </row>
    <row r="1419" spans="4:4" x14ac:dyDescent="0.2">
      <c r="D1419" s="160"/>
    </row>
    <row r="1420" spans="4:4" x14ac:dyDescent="0.2">
      <c r="D1420" s="160"/>
    </row>
    <row r="1421" spans="4:4" x14ac:dyDescent="0.2">
      <c r="D1421" s="160"/>
    </row>
    <row r="1422" spans="4:4" x14ac:dyDescent="0.2">
      <c r="D1422" s="160"/>
    </row>
    <row r="1423" spans="4:4" x14ac:dyDescent="0.2">
      <c r="D1423" s="160"/>
    </row>
    <row r="1424" spans="4:4" x14ac:dyDescent="0.2">
      <c r="D1424" s="160"/>
    </row>
    <row r="1425" spans="4:4" x14ac:dyDescent="0.2">
      <c r="D1425" s="160"/>
    </row>
    <row r="1426" spans="4:4" x14ac:dyDescent="0.2">
      <c r="D1426" s="160"/>
    </row>
    <row r="1427" spans="4:4" x14ac:dyDescent="0.2">
      <c r="D1427" s="160"/>
    </row>
    <row r="1428" spans="4:4" x14ac:dyDescent="0.2">
      <c r="D1428" s="160"/>
    </row>
    <row r="1429" spans="4:4" x14ac:dyDescent="0.2">
      <c r="D1429" s="160"/>
    </row>
    <row r="1430" spans="4:4" x14ac:dyDescent="0.2">
      <c r="D1430" s="160"/>
    </row>
    <row r="1431" spans="4:4" x14ac:dyDescent="0.2">
      <c r="D1431" s="160"/>
    </row>
    <row r="1432" spans="4:4" x14ac:dyDescent="0.2">
      <c r="D1432" s="160"/>
    </row>
    <row r="1433" spans="4:4" x14ac:dyDescent="0.2">
      <c r="D1433" s="160"/>
    </row>
    <row r="1434" spans="4:4" x14ac:dyDescent="0.2">
      <c r="D1434" s="160"/>
    </row>
    <row r="1435" spans="4:4" x14ac:dyDescent="0.2">
      <c r="D1435" s="160"/>
    </row>
    <row r="1436" spans="4:4" x14ac:dyDescent="0.2">
      <c r="D1436" s="160"/>
    </row>
    <row r="1437" spans="4:4" x14ac:dyDescent="0.2">
      <c r="D1437" s="160"/>
    </row>
    <row r="1438" spans="4:4" x14ac:dyDescent="0.2">
      <c r="D1438" s="160"/>
    </row>
    <row r="1439" spans="4:4" x14ac:dyDescent="0.2">
      <c r="D1439" s="160"/>
    </row>
    <row r="1440" spans="4:4" x14ac:dyDescent="0.2">
      <c r="D1440" s="160"/>
    </row>
    <row r="1441" spans="4:4" x14ac:dyDescent="0.2">
      <c r="D1441" s="160"/>
    </row>
    <row r="1442" spans="4:4" x14ac:dyDescent="0.2">
      <c r="D1442" s="160"/>
    </row>
    <row r="1443" spans="4:4" x14ac:dyDescent="0.2">
      <c r="D1443" s="160"/>
    </row>
    <row r="1444" spans="4:4" x14ac:dyDescent="0.2">
      <c r="D1444" s="160"/>
    </row>
    <row r="1445" spans="4:4" x14ac:dyDescent="0.2">
      <c r="D1445" s="160"/>
    </row>
    <row r="1446" spans="4:4" x14ac:dyDescent="0.2">
      <c r="D1446" s="160"/>
    </row>
    <row r="1447" spans="4:4" x14ac:dyDescent="0.2">
      <c r="D1447" s="160"/>
    </row>
    <row r="1448" spans="4:4" x14ac:dyDescent="0.2">
      <c r="D1448" s="160"/>
    </row>
    <row r="1449" spans="4:4" x14ac:dyDescent="0.2">
      <c r="D1449" s="160"/>
    </row>
    <row r="1450" spans="4:4" x14ac:dyDescent="0.2">
      <c r="D1450" s="160"/>
    </row>
    <row r="1451" spans="4:4" x14ac:dyDescent="0.2">
      <c r="D1451" s="160"/>
    </row>
    <row r="1452" spans="4:4" x14ac:dyDescent="0.2">
      <c r="D1452" s="160"/>
    </row>
    <row r="1453" spans="4:4" x14ac:dyDescent="0.2">
      <c r="D1453" s="160"/>
    </row>
    <row r="1454" spans="4:4" x14ac:dyDescent="0.2">
      <c r="D1454" s="160"/>
    </row>
    <row r="1455" spans="4:4" x14ac:dyDescent="0.2">
      <c r="D1455" s="160"/>
    </row>
    <row r="1456" spans="4:4" x14ac:dyDescent="0.2">
      <c r="D1456" s="160"/>
    </row>
    <row r="1457" spans="4:4" x14ac:dyDescent="0.2">
      <c r="D1457" s="160"/>
    </row>
    <row r="1458" spans="4:4" x14ac:dyDescent="0.2">
      <c r="D1458" s="160"/>
    </row>
    <row r="1459" spans="4:4" x14ac:dyDescent="0.2">
      <c r="D1459" s="160"/>
    </row>
    <row r="1460" spans="4:4" x14ac:dyDescent="0.2">
      <c r="D1460" s="160"/>
    </row>
    <row r="1461" spans="4:4" x14ac:dyDescent="0.2">
      <c r="D1461" s="160"/>
    </row>
    <row r="1462" spans="4:4" x14ac:dyDescent="0.2">
      <c r="D1462" s="160"/>
    </row>
    <row r="1463" spans="4:4" x14ac:dyDescent="0.2">
      <c r="D1463" s="160"/>
    </row>
    <row r="1464" spans="4:4" x14ac:dyDescent="0.2">
      <c r="D1464" s="160"/>
    </row>
    <row r="1465" spans="4:4" x14ac:dyDescent="0.2">
      <c r="D1465" s="160"/>
    </row>
    <row r="1466" spans="4:4" x14ac:dyDescent="0.2">
      <c r="D1466" s="160"/>
    </row>
    <row r="1467" spans="4:4" x14ac:dyDescent="0.2">
      <c r="D1467" s="160"/>
    </row>
    <row r="1468" spans="4:4" x14ac:dyDescent="0.2">
      <c r="D1468" s="160"/>
    </row>
    <row r="1469" spans="4:4" x14ac:dyDescent="0.2">
      <c r="D1469" s="160"/>
    </row>
    <row r="1470" spans="4:4" x14ac:dyDescent="0.2">
      <c r="D1470" s="160"/>
    </row>
    <row r="1471" spans="4:4" x14ac:dyDescent="0.2">
      <c r="D1471" s="160"/>
    </row>
    <row r="1472" spans="4:4" x14ac:dyDescent="0.2">
      <c r="D1472" s="160"/>
    </row>
    <row r="1473" spans="4:4" x14ac:dyDescent="0.2">
      <c r="D1473" s="160"/>
    </row>
    <row r="1474" spans="4:4" x14ac:dyDescent="0.2">
      <c r="D1474" s="160"/>
    </row>
    <row r="1475" spans="4:4" x14ac:dyDescent="0.2">
      <c r="D1475" s="160"/>
    </row>
    <row r="1476" spans="4:4" x14ac:dyDescent="0.2">
      <c r="D1476" s="160"/>
    </row>
    <row r="1477" spans="4:4" x14ac:dyDescent="0.2">
      <c r="D1477" s="160"/>
    </row>
    <row r="1478" spans="4:4" x14ac:dyDescent="0.2">
      <c r="D1478" s="160"/>
    </row>
    <row r="1479" spans="4:4" x14ac:dyDescent="0.2">
      <c r="D1479" s="160"/>
    </row>
    <row r="1480" spans="4:4" x14ac:dyDescent="0.2">
      <c r="D1480" s="160"/>
    </row>
    <row r="1481" spans="4:4" x14ac:dyDescent="0.2">
      <c r="D1481" s="160"/>
    </row>
    <row r="1482" spans="4:4" x14ac:dyDescent="0.2">
      <c r="D1482" s="160"/>
    </row>
    <row r="1483" spans="4:4" x14ac:dyDescent="0.2">
      <c r="D1483" s="160"/>
    </row>
    <row r="1484" spans="4:4" x14ac:dyDescent="0.2">
      <c r="D1484" s="160"/>
    </row>
    <row r="1485" spans="4:4" x14ac:dyDescent="0.2">
      <c r="D1485" s="160"/>
    </row>
    <row r="1486" spans="4:4" x14ac:dyDescent="0.2">
      <c r="D1486" s="160"/>
    </row>
    <row r="1487" spans="4:4" x14ac:dyDescent="0.2">
      <c r="D1487" s="160"/>
    </row>
    <row r="1488" spans="4:4" x14ac:dyDescent="0.2">
      <c r="D1488" s="160"/>
    </row>
    <row r="1489" spans="4:4" x14ac:dyDescent="0.2">
      <c r="D1489" s="160"/>
    </row>
    <row r="1490" spans="4:4" x14ac:dyDescent="0.2">
      <c r="D1490" s="160"/>
    </row>
    <row r="1491" spans="4:4" x14ac:dyDescent="0.2">
      <c r="D1491" s="160"/>
    </row>
    <row r="1492" spans="4:4" x14ac:dyDescent="0.2">
      <c r="D1492" s="160"/>
    </row>
    <row r="1493" spans="4:4" x14ac:dyDescent="0.2">
      <c r="D1493" s="160"/>
    </row>
    <row r="1494" spans="4:4" x14ac:dyDescent="0.2">
      <c r="D1494" s="160"/>
    </row>
    <row r="1495" spans="4:4" x14ac:dyDescent="0.2">
      <c r="D1495" s="160"/>
    </row>
    <row r="1496" spans="4:4" x14ac:dyDescent="0.2">
      <c r="D1496" s="160"/>
    </row>
    <row r="1497" spans="4:4" x14ac:dyDescent="0.2">
      <c r="D1497" s="160"/>
    </row>
    <row r="1498" spans="4:4" x14ac:dyDescent="0.2">
      <c r="D1498" s="160"/>
    </row>
    <row r="1499" spans="4:4" x14ac:dyDescent="0.2">
      <c r="D1499" s="160"/>
    </row>
    <row r="1500" spans="4:4" x14ac:dyDescent="0.2">
      <c r="D1500" s="160"/>
    </row>
    <row r="1501" spans="4:4" x14ac:dyDescent="0.2">
      <c r="D1501" s="160"/>
    </row>
    <row r="1502" spans="4:4" x14ac:dyDescent="0.2">
      <c r="D1502" s="160"/>
    </row>
    <row r="1503" spans="4:4" x14ac:dyDescent="0.2">
      <c r="D1503" s="160"/>
    </row>
    <row r="1504" spans="4:4" x14ac:dyDescent="0.2">
      <c r="D1504" s="160"/>
    </row>
    <row r="1505" spans="4:4" x14ac:dyDescent="0.2">
      <c r="D1505" s="160"/>
    </row>
    <row r="1506" spans="4:4" x14ac:dyDescent="0.2">
      <c r="D1506" s="160"/>
    </row>
    <row r="1507" spans="4:4" x14ac:dyDescent="0.2">
      <c r="D1507" s="160"/>
    </row>
    <row r="1508" spans="4:4" x14ac:dyDescent="0.2">
      <c r="D1508" s="160"/>
    </row>
    <row r="1509" spans="4:4" x14ac:dyDescent="0.2">
      <c r="D1509" s="160"/>
    </row>
    <row r="1510" spans="4:4" x14ac:dyDescent="0.2">
      <c r="D1510" s="160"/>
    </row>
    <row r="1511" spans="4:4" x14ac:dyDescent="0.2">
      <c r="D1511" s="160"/>
    </row>
    <row r="1512" spans="4:4" x14ac:dyDescent="0.2">
      <c r="D1512" s="160"/>
    </row>
    <row r="1513" spans="4:4" x14ac:dyDescent="0.2">
      <c r="D1513" s="160"/>
    </row>
    <row r="1514" spans="4:4" x14ac:dyDescent="0.2">
      <c r="D1514" s="160"/>
    </row>
    <row r="1515" spans="4:4" x14ac:dyDescent="0.2">
      <c r="D1515" s="160"/>
    </row>
    <row r="1516" spans="4:4" x14ac:dyDescent="0.2">
      <c r="D1516" s="160"/>
    </row>
    <row r="1517" spans="4:4" x14ac:dyDescent="0.2">
      <c r="D1517" s="160"/>
    </row>
    <row r="1518" spans="4:4" x14ac:dyDescent="0.2">
      <c r="D1518" s="160"/>
    </row>
    <row r="1519" spans="4:4" x14ac:dyDescent="0.2">
      <c r="D1519" s="160"/>
    </row>
    <row r="1520" spans="4:4" x14ac:dyDescent="0.2">
      <c r="D1520" s="160"/>
    </row>
    <row r="1521" spans="4:4" x14ac:dyDescent="0.2">
      <c r="D1521" s="160"/>
    </row>
    <row r="1522" spans="4:4" x14ac:dyDescent="0.2">
      <c r="D1522" s="160"/>
    </row>
    <row r="1523" spans="4:4" x14ac:dyDescent="0.2">
      <c r="D1523" s="160"/>
    </row>
    <row r="1524" spans="4:4" x14ac:dyDescent="0.2">
      <c r="D1524" s="160"/>
    </row>
    <row r="1525" spans="4:4" x14ac:dyDescent="0.2">
      <c r="D1525" s="160"/>
    </row>
    <row r="1526" spans="4:4" x14ac:dyDescent="0.2">
      <c r="D1526" s="160"/>
    </row>
    <row r="1527" spans="4:4" x14ac:dyDescent="0.2">
      <c r="D1527" s="160"/>
    </row>
    <row r="1528" spans="4:4" x14ac:dyDescent="0.2">
      <c r="D1528" s="160"/>
    </row>
    <row r="1529" spans="4:4" x14ac:dyDescent="0.2">
      <c r="D1529" s="160"/>
    </row>
    <row r="1530" spans="4:4" x14ac:dyDescent="0.2">
      <c r="D1530" s="160"/>
    </row>
    <row r="1531" spans="4:4" x14ac:dyDescent="0.2">
      <c r="D1531" s="160"/>
    </row>
    <row r="1532" spans="4:4" x14ac:dyDescent="0.2">
      <c r="D1532" s="160"/>
    </row>
    <row r="1533" spans="4:4" x14ac:dyDescent="0.2">
      <c r="D1533" s="160"/>
    </row>
    <row r="1534" spans="4:4" x14ac:dyDescent="0.2">
      <c r="D1534" s="160"/>
    </row>
    <row r="1535" spans="4:4" x14ac:dyDescent="0.2">
      <c r="D1535" s="160"/>
    </row>
    <row r="1536" spans="4:4" x14ac:dyDescent="0.2">
      <c r="D1536" s="160"/>
    </row>
    <row r="1537" spans="4:4" x14ac:dyDescent="0.2">
      <c r="D1537" s="160"/>
    </row>
    <row r="1538" spans="4:4" x14ac:dyDescent="0.2">
      <c r="D1538" s="160"/>
    </row>
    <row r="1539" spans="4:4" x14ac:dyDescent="0.2">
      <c r="D1539" s="160"/>
    </row>
    <row r="1540" spans="4:4" x14ac:dyDescent="0.2">
      <c r="D1540" s="160"/>
    </row>
    <row r="1541" spans="4:4" x14ac:dyDescent="0.2">
      <c r="D1541" s="160"/>
    </row>
    <row r="1542" spans="4:4" x14ac:dyDescent="0.2">
      <c r="D1542" s="160"/>
    </row>
    <row r="1543" spans="4:4" x14ac:dyDescent="0.2">
      <c r="D1543" s="160"/>
    </row>
    <row r="1544" spans="4:4" x14ac:dyDescent="0.2">
      <c r="D1544" s="160"/>
    </row>
    <row r="1545" spans="4:4" x14ac:dyDescent="0.2">
      <c r="D1545" s="160"/>
    </row>
    <row r="1546" spans="4:4" x14ac:dyDescent="0.2">
      <c r="D1546" s="160"/>
    </row>
    <row r="1547" spans="4:4" x14ac:dyDescent="0.2">
      <c r="D1547" s="160"/>
    </row>
    <row r="1548" spans="4:4" x14ac:dyDescent="0.2">
      <c r="D1548" s="160"/>
    </row>
    <row r="1549" spans="4:4" x14ac:dyDescent="0.2">
      <c r="D1549" s="160"/>
    </row>
    <row r="1550" spans="4:4" x14ac:dyDescent="0.2">
      <c r="D1550" s="160"/>
    </row>
    <row r="1551" spans="4:4" x14ac:dyDescent="0.2">
      <c r="D1551" s="160"/>
    </row>
    <row r="1552" spans="4:4" x14ac:dyDescent="0.2">
      <c r="D1552" s="160"/>
    </row>
    <row r="1553" spans="4:4" x14ac:dyDescent="0.2">
      <c r="D1553" s="160"/>
    </row>
    <row r="1554" spans="4:4" x14ac:dyDescent="0.2">
      <c r="D1554" s="160"/>
    </row>
    <row r="1555" spans="4:4" x14ac:dyDescent="0.2">
      <c r="D1555" s="160"/>
    </row>
    <row r="1556" spans="4:4" x14ac:dyDescent="0.2">
      <c r="D1556" s="160"/>
    </row>
    <row r="1557" spans="4:4" x14ac:dyDescent="0.2">
      <c r="D1557" s="160"/>
    </row>
    <row r="1558" spans="4:4" x14ac:dyDescent="0.2">
      <c r="D1558" s="160"/>
    </row>
    <row r="1559" spans="4:4" x14ac:dyDescent="0.2">
      <c r="D1559" s="160"/>
    </row>
    <row r="1560" spans="4:4" x14ac:dyDescent="0.2">
      <c r="D1560" s="160"/>
    </row>
    <row r="1561" spans="4:4" x14ac:dyDescent="0.2">
      <c r="D1561" s="160"/>
    </row>
    <row r="1562" spans="4:4" x14ac:dyDescent="0.2">
      <c r="D1562" s="160"/>
    </row>
    <row r="1563" spans="4:4" x14ac:dyDescent="0.2">
      <c r="D1563" s="160"/>
    </row>
    <row r="1564" spans="4:4" x14ac:dyDescent="0.2">
      <c r="D1564" s="160"/>
    </row>
    <row r="1565" spans="4:4" x14ac:dyDescent="0.2">
      <c r="D1565" s="160"/>
    </row>
    <row r="1566" spans="4:4" x14ac:dyDescent="0.2">
      <c r="D1566" s="160"/>
    </row>
    <row r="1567" spans="4:4" x14ac:dyDescent="0.2">
      <c r="D1567" s="160"/>
    </row>
    <row r="1568" spans="4:4" x14ac:dyDescent="0.2">
      <c r="D1568" s="160"/>
    </row>
    <row r="1569" spans="4:4" x14ac:dyDescent="0.2">
      <c r="D1569" s="160"/>
    </row>
    <row r="1570" spans="4:4" x14ac:dyDescent="0.2">
      <c r="D1570" s="160"/>
    </row>
    <row r="1571" spans="4:4" x14ac:dyDescent="0.2">
      <c r="D1571" s="160"/>
    </row>
    <row r="1572" spans="4:4" x14ac:dyDescent="0.2">
      <c r="D1572" s="160"/>
    </row>
    <row r="1573" spans="4:4" x14ac:dyDescent="0.2">
      <c r="D1573" s="160"/>
    </row>
    <row r="1574" spans="4:4" x14ac:dyDescent="0.2">
      <c r="D1574" s="160"/>
    </row>
    <row r="1575" spans="4:4" x14ac:dyDescent="0.2">
      <c r="D1575" s="160"/>
    </row>
    <row r="1576" spans="4:4" x14ac:dyDescent="0.2">
      <c r="D1576" s="160"/>
    </row>
    <row r="1577" spans="4:4" x14ac:dyDescent="0.2">
      <c r="D1577" s="160"/>
    </row>
    <row r="1578" spans="4:4" x14ac:dyDescent="0.2">
      <c r="D1578" s="160"/>
    </row>
    <row r="1579" spans="4:4" x14ac:dyDescent="0.2">
      <c r="D1579" s="160"/>
    </row>
    <row r="1580" spans="4:4" x14ac:dyDescent="0.2">
      <c r="D1580" s="160"/>
    </row>
    <row r="1581" spans="4:4" x14ac:dyDescent="0.2">
      <c r="D1581" s="160"/>
    </row>
    <row r="1582" spans="4:4" x14ac:dyDescent="0.2">
      <c r="D1582" s="160"/>
    </row>
    <row r="1583" spans="4:4" x14ac:dyDescent="0.2">
      <c r="D1583" s="160"/>
    </row>
    <row r="1584" spans="4:4" x14ac:dyDescent="0.2">
      <c r="D1584" s="160"/>
    </row>
    <row r="1585" spans="4:4" x14ac:dyDescent="0.2">
      <c r="D1585" s="160"/>
    </row>
    <row r="1586" spans="4:4" x14ac:dyDescent="0.2">
      <c r="D1586" s="160"/>
    </row>
    <row r="1587" spans="4:4" x14ac:dyDescent="0.2">
      <c r="D1587" s="160"/>
    </row>
    <row r="1588" spans="4:4" x14ac:dyDescent="0.2">
      <c r="D1588" s="160"/>
    </row>
    <row r="1589" spans="4:4" x14ac:dyDescent="0.2">
      <c r="D1589" s="160"/>
    </row>
    <row r="1590" spans="4:4" x14ac:dyDescent="0.2">
      <c r="D1590" s="160"/>
    </row>
    <row r="1591" spans="4:4" x14ac:dyDescent="0.2">
      <c r="D1591" s="160"/>
    </row>
    <row r="1592" spans="4:4" x14ac:dyDescent="0.2">
      <c r="D1592" s="160"/>
    </row>
    <row r="1593" spans="4:4" x14ac:dyDescent="0.2">
      <c r="D1593" s="160"/>
    </row>
    <row r="1594" spans="4:4" x14ac:dyDescent="0.2">
      <c r="D1594" s="160"/>
    </row>
    <row r="1595" spans="4:4" x14ac:dyDescent="0.2">
      <c r="D1595" s="160"/>
    </row>
    <row r="1596" spans="4:4" x14ac:dyDescent="0.2">
      <c r="D1596" s="160"/>
    </row>
    <row r="1597" spans="4:4" x14ac:dyDescent="0.2">
      <c r="D1597" s="160"/>
    </row>
    <row r="1598" spans="4:4" x14ac:dyDescent="0.2">
      <c r="D1598" s="160"/>
    </row>
    <row r="1599" spans="4:4" x14ac:dyDescent="0.2">
      <c r="D1599" s="160"/>
    </row>
    <row r="1600" spans="4:4" x14ac:dyDescent="0.2">
      <c r="D1600" s="160"/>
    </row>
    <row r="1601" spans="4:4" x14ac:dyDescent="0.2">
      <c r="D1601" s="160"/>
    </row>
    <row r="1602" spans="4:4" x14ac:dyDescent="0.2">
      <c r="D1602" s="160"/>
    </row>
    <row r="1603" spans="4:4" x14ac:dyDescent="0.2">
      <c r="D1603" s="160"/>
    </row>
    <row r="1604" spans="4:4" x14ac:dyDescent="0.2">
      <c r="D1604" s="160"/>
    </row>
    <row r="1605" spans="4:4" x14ac:dyDescent="0.2">
      <c r="D1605" s="160"/>
    </row>
    <row r="1606" spans="4:4" x14ac:dyDescent="0.2">
      <c r="D1606" s="160"/>
    </row>
    <row r="1607" spans="4:4" x14ac:dyDescent="0.2">
      <c r="D1607" s="160"/>
    </row>
    <row r="1608" spans="4:4" x14ac:dyDescent="0.2">
      <c r="D1608" s="160"/>
    </row>
    <row r="1609" spans="4:4" x14ac:dyDescent="0.2">
      <c r="D1609" s="160"/>
    </row>
    <row r="1610" spans="4:4" x14ac:dyDescent="0.2">
      <c r="D1610" s="160"/>
    </row>
    <row r="1611" spans="4:4" x14ac:dyDescent="0.2">
      <c r="D1611" s="160"/>
    </row>
    <row r="1612" spans="4:4" x14ac:dyDescent="0.2">
      <c r="D1612" s="160"/>
    </row>
    <row r="1613" spans="4:4" x14ac:dyDescent="0.2">
      <c r="D1613" s="160"/>
    </row>
    <row r="1614" spans="4:4" x14ac:dyDescent="0.2">
      <c r="D1614" s="160"/>
    </row>
    <row r="1615" spans="4:4" x14ac:dyDescent="0.2">
      <c r="D1615" s="160"/>
    </row>
    <row r="1616" spans="4:4" x14ac:dyDescent="0.2">
      <c r="D1616" s="160"/>
    </row>
    <row r="1617" spans="4:4" x14ac:dyDescent="0.2">
      <c r="D1617" s="160"/>
    </row>
    <row r="1618" spans="4:4" x14ac:dyDescent="0.2">
      <c r="D1618" s="160"/>
    </row>
    <row r="1619" spans="4:4" x14ac:dyDescent="0.2">
      <c r="D1619" s="160"/>
    </row>
    <row r="1620" spans="4:4" x14ac:dyDescent="0.2">
      <c r="D1620" s="160"/>
    </row>
    <row r="1621" spans="4:4" x14ac:dyDescent="0.2">
      <c r="D1621" s="160"/>
    </row>
    <row r="1622" spans="4:4" x14ac:dyDescent="0.2">
      <c r="D1622" s="160"/>
    </row>
    <row r="1623" spans="4:4" x14ac:dyDescent="0.2">
      <c r="D1623" s="160"/>
    </row>
    <row r="1624" spans="4:4" x14ac:dyDescent="0.2">
      <c r="D1624" s="160"/>
    </row>
    <row r="1625" spans="4:4" x14ac:dyDescent="0.2">
      <c r="D1625" s="160"/>
    </row>
    <row r="1626" spans="4:4" x14ac:dyDescent="0.2">
      <c r="D1626" s="160"/>
    </row>
    <row r="1627" spans="4:4" x14ac:dyDescent="0.2">
      <c r="D1627" s="160"/>
    </row>
    <row r="1628" spans="4:4" x14ac:dyDescent="0.2">
      <c r="D1628" s="160"/>
    </row>
    <row r="1629" spans="4:4" x14ac:dyDescent="0.2">
      <c r="D1629" s="160"/>
    </row>
    <row r="1630" spans="4:4" x14ac:dyDescent="0.2">
      <c r="D1630" s="160"/>
    </row>
    <row r="1631" spans="4:4" x14ac:dyDescent="0.2">
      <c r="D1631" s="160"/>
    </row>
    <row r="1632" spans="4:4" x14ac:dyDescent="0.2">
      <c r="D1632" s="160"/>
    </row>
    <row r="1633" spans="4:4" x14ac:dyDescent="0.2">
      <c r="D1633" s="160"/>
    </row>
    <row r="1634" spans="4:4" x14ac:dyDescent="0.2">
      <c r="D1634" s="160"/>
    </row>
    <row r="1635" spans="4:4" x14ac:dyDescent="0.2">
      <c r="D1635" s="160"/>
    </row>
    <row r="1636" spans="4:4" x14ac:dyDescent="0.2">
      <c r="D1636" s="160"/>
    </row>
    <row r="1637" spans="4:4" x14ac:dyDescent="0.2">
      <c r="D1637" s="160"/>
    </row>
    <row r="1638" spans="4:4" x14ac:dyDescent="0.2">
      <c r="D1638" s="160"/>
    </row>
    <row r="1639" spans="4:4" x14ac:dyDescent="0.2">
      <c r="D1639" s="160"/>
    </row>
    <row r="1640" spans="4:4" x14ac:dyDescent="0.2">
      <c r="D1640" s="160"/>
    </row>
    <row r="1641" spans="4:4" x14ac:dyDescent="0.2">
      <c r="D1641" s="160"/>
    </row>
    <row r="1642" spans="4:4" x14ac:dyDescent="0.2">
      <c r="D1642" s="160"/>
    </row>
    <row r="1643" spans="4:4" x14ac:dyDescent="0.2">
      <c r="D1643" s="160"/>
    </row>
    <row r="1644" spans="4:4" x14ac:dyDescent="0.2">
      <c r="D1644" s="160"/>
    </row>
    <row r="1645" spans="4:4" x14ac:dyDescent="0.2">
      <c r="D1645" s="160"/>
    </row>
    <row r="1646" spans="4:4" x14ac:dyDescent="0.2">
      <c r="D1646" s="160"/>
    </row>
    <row r="1647" spans="4:4" x14ac:dyDescent="0.2">
      <c r="D1647" s="160"/>
    </row>
    <row r="1648" spans="4:4" x14ac:dyDescent="0.2">
      <c r="D1648" s="160"/>
    </row>
    <row r="1649" spans="4:4" x14ac:dyDescent="0.2">
      <c r="D1649" s="160"/>
    </row>
    <row r="1650" spans="4:4" x14ac:dyDescent="0.2">
      <c r="D1650" s="160"/>
    </row>
    <row r="1651" spans="4:4" x14ac:dyDescent="0.2">
      <c r="D1651" s="160"/>
    </row>
    <row r="1652" spans="4:4" x14ac:dyDescent="0.2">
      <c r="D1652" s="160"/>
    </row>
    <row r="1653" spans="4:4" x14ac:dyDescent="0.2">
      <c r="D1653" s="160"/>
    </row>
    <row r="1654" spans="4:4" x14ac:dyDescent="0.2">
      <c r="D1654" s="160"/>
    </row>
    <row r="1655" spans="4:4" x14ac:dyDescent="0.2">
      <c r="D1655" s="160"/>
    </row>
    <row r="1656" spans="4:4" x14ac:dyDescent="0.2">
      <c r="D1656" s="160"/>
    </row>
    <row r="1657" spans="4:4" x14ac:dyDescent="0.2">
      <c r="D1657" s="160"/>
    </row>
    <row r="1658" spans="4:4" x14ac:dyDescent="0.2">
      <c r="D1658" s="160"/>
    </row>
    <row r="1659" spans="4:4" x14ac:dyDescent="0.2">
      <c r="D1659" s="160"/>
    </row>
    <row r="1660" spans="4:4" x14ac:dyDescent="0.2">
      <c r="D1660" s="160"/>
    </row>
    <row r="1661" spans="4:4" x14ac:dyDescent="0.2">
      <c r="D1661" s="160"/>
    </row>
    <row r="1662" spans="4:4" x14ac:dyDescent="0.2">
      <c r="D1662" s="160"/>
    </row>
    <row r="1663" spans="4:4" x14ac:dyDescent="0.2">
      <c r="D1663" s="160"/>
    </row>
    <row r="1664" spans="4:4" x14ac:dyDescent="0.2">
      <c r="D1664" s="160"/>
    </row>
    <row r="1665" spans="4:4" x14ac:dyDescent="0.2">
      <c r="D1665" s="160"/>
    </row>
    <row r="1666" spans="4:4" x14ac:dyDescent="0.2">
      <c r="D1666" s="160"/>
    </row>
    <row r="1667" spans="4:4" x14ac:dyDescent="0.2">
      <c r="D1667" s="160"/>
    </row>
    <row r="1668" spans="4:4" x14ac:dyDescent="0.2">
      <c r="D1668" s="160"/>
    </row>
    <row r="1669" spans="4:4" x14ac:dyDescent="0.2">
      <c r="D1669" s="160"/>
    </row>
    <row r="1670" spans="4:4" x14ac:dyDescent="0.2">
      <c r="D1670" s="160"/>
    </row>
    <row r="1671" spans="4:4" x14ac:dyDescent="0.2">
      <c r="D1671" s="160"/>
    </row>
    <row r="1672" spans="4:4" x14ac:dyDescent="0.2">
      <c r="D1672" s="160"/>
    </row>
    <row r="1673" spans="4:4" x14ac:dyDescent="0.2">
      <c r="D1673" s="160"/>
    </row>
    <row r="1674" spans="4:4" x14ac:dyDescent="0.2">
      <c r="D1674" s="160"/>
    </row>
    <row r="1675" spans="4:4" x14ac:dyDescent="0.2">
      <c r="D1675" s="160"/>
    </row>
    <row r="1676" spans="4:4" x14ac:dyDescent="0.2">
      <c r="D1676" s="160"/>
    </row>
    <row r="1677" spans="4:4" x14ac:dyDescent="0.2">
      <c r="D1677" s="160"/>
    </row>
    <row r="1678" spans="4:4" x14ac:dyDescent="0.2">
      <c r="D1678" s="160"/>
    </row>
    <row r="1679" spans="4:4" x14ac:dyDescent="0.2">
      <c r="D1679" s="160"/>
    </row>
    <row r="1680" spans="4:4" x14ac:dyDescent="0.2">
      <c r="D1680" s="160"/>
    </row>
    <row r="1681" spans="4:4" x14ac:dyDescent="0.2">
      <c r="D1681" s="160"/>
    </row>
    <row r="1682" spans="4:4" x14ac:dyDescent="0.2">
      <c r="D1682" s="160"/>
    </row>
    <row r="1683" spans="4:4" x14ac:dyDescent="0.2">
      <c r="D1683" s="160"/>
    </row>
    <row r="1684" spans="4:4" x14ac:dyDescent="0.2">
      <c r="D1684" s="160"/>
    </row>
    <row r="1685" spans="4:4" x14ac:dyDescent="0.2">
      <c r="D1685" s="160"/>
    </row>
    <row r="1686" spans="4:4" x14ac:dyDescent="0.2">
      <c r="D1686" s="160"/>
    </row>
    <row r="1687" spans="4:4" x14ac:dyDescent="0.2">
      <c r="D1687" s="160"/>
    </row>
    <row r="1688" spans="4:4" x14ac:dyDescent="0.2">
      <c r="D1688" s="160"/>
    </row>
    <row r="1689" spans="4:4" x14ac:dyDescent="0.2">
      <c r="D1689" s="160"/>
    </row>
    <row r="1690" spans="4:4" x14ac:dyDescent="0.2">
      <c r="D1690" s="160"/>
    </row>
    <row r="1691" spans="4:4" x14ac:dyDescent="0.2">
      <c r="D1691" s="160"/>
    </row>
    <row r="1692" spans="4:4" x14ac:dyDescent="0.2">
      <c r="D1692" s="160"/>
    </row>
    <row r="1693" spans="4:4" x14ac:dyDescent="0.2">
      <c r="D1693" s="160"/>
    </row>
    <row r="1694" spans="4:4" x14ac:dyDescent="0.2">
      <c r="D1694" s="160"/>
    </row>
    <row r="1695" spans="4:4" x14ac:dyDescent="0.2">
      <c r="D1695" s="160"/>
    </row>
    <row r="1696" spans="4:4" x14ac:dyDescent="0.2">
      <c r="D1696" s="160"/>
    </row>
    <row r="1697" spans="4:4" x14ac:dyDescent="0.2">
      <c r="D1697" s="160"/>
    </row>
    <row r="1698" spans="4:4" x14ac:dyDescent="0.2">
      <c r="D1698" s="160"/>
    </row>
    <row r="1699" spans="4:4" x14ac:dyDescent="0.2">
      <c r="D1699" s="160"/>
    </row>
    <row r="1700" spans="4:4" x14ac:dyDescent="0.2">
      <c r="D1700" s="160"/>
    </row>
    <row r="1701" spans="4:4" x14ac:dyDescent="0.2">
      <c r="D1701" s="160"/>
    </row>
    <row r="1702" spans="4:4" x14ac:dyDescent="0.2">
      <c r="D1702" s="160"/>
    </row>
    <row r="1703" spans="4:4" x14ac:dyDescent="0.2">
      <c r="D1703" s="160"/>
    </row>
    <row r="1704" spans="4:4" x14ac:dyDescent="0.2">
      <c r="D1704" s="160"/>
    </row>
    <row r="1705" spans="4:4" x14ac:dyDescent="0.2">
      <c r="D1705" s="160"/>
    </row>
    <row r="1706" spans="4:4" x14ac:dyDescent="0.2">
      <c r="D1706" s="160"/>
    </row>
    <row r="1707" spans="4:4" x14ac:dyDescent="0.2">
      <c r="D1707" s="160"/>
    </row>
    <row r="1708" spans="4:4" x14ac:dyDescent="0.2">
      <c r="D1708" s="160"/>
    </row>
    <row r="1709" spans="4:4" x14ac:dyDescent="0.2">
      <c r="D1709" s="160"/>
    </row>
    <row r="1710" spans="4:4" x14ac:dyDescent="0.2">
      <c r="D1710" s="160"/>
    </row>
    <row r="1711" spans="4:4" x14ac:dyDescent="0.2">
      <c r="D1711" s="160"/>
    </row>
    <row r="1712" spans="4:4" x14ac:dyDescent="0.2">
      <c r="D1712" s="160"/>
    </row>
    <row r="1713" spans="4:4" x14ac:dyDescent="0.2">
      <c r="D1713" s="160"/>
    </row>
    <row r="1714" spans="4:4" x14ac:dyDescent="0.2">
      <c r="D1714" s="160"/>
    </row>
    <row r="1715" spans="4:4" x14ac:dyDescent="0.2">
      <c r="D1715" s="160"/>
    </row>
    <row r="1716" spans="4:4" x14ac:dyDescent="0.2">
      <c r="D1716" s="160"/>
    </row>
    <row r="1717" spans="4:4" x14ac:dyDescent="0.2">
      <c r="D1717" s="160"/>
    </row>
    <row r="1718" spans="4:4" x14ac:dyDescent="0.2">
      <c r="D1718" s="160"/>
    </row>
    <row r="1719" spans="4:4" x14ac:dyDescent="0.2">
      <c r="D1719" s="160"/>
    </row>
    <row r="1720" spans="4:4" x14ac:dyDescent="0.2">
      <c r="D1720" s="160"/>
    </row>
    <row r="1721" spans="4:4" x14ac:dyDescent="0.2">
      <c r="D1721" s="160"/>
    </row>
    <row r="1722" spans="4:4" x14ac:dyDescent="0.2">
      <c r="D1722" s="160"/>
    </row>
    <row r="1723" spans="4:4" x14ac:dyDescent="0.2">
      <c r="D1723" s="160"/>
    </row>
    <row r="1724" spans="4:4" x14ac:dyDescent="0.2">
      <c r="D1724" s="160"/>
    </row>
    <row r="1725" spans="4:4" x14ac:dyDescent="0.2">
      <c r="D1725" s="160"/>
    </row>
    <row r="1726" spans="4:4" x14ac:dyDescent="0.2">
      <c r="D1726" s="160"/>
    </row>
    <row r="1727" spans="4:4" x14ac:dyDescent="0.2">
      <c r="D1727" s="160"/>
    </row>
    <row r="1728" spans="4:4" x14ac:dyDescent="0.2">
      <c r="D1728" s="160"/>
    </row>
    <row r="1729" spans="4:4" x14ac:dyDescent="0.2">
      <c r="D1729" s="160"/>
    </row>
    <row r="1730" spans="4:4" x14ac:dyDescent="0.2">
      <c r="D1730" s="160"/>
    </row>
    <row r="1731" spans="4:4" x14ac:dyDescent="0.2">
      <c r="D1731" s="160"/>
    </row>
    <row r="1732" spans="4:4" x14ac:dyDescent="0.2">
      <c r="D1732" s="160"/>
    </row>
    <row r="1733" spans="4:4" x14ac:dyDescent="0.2">
      <c r="D1733" s="160"/>
    </row>
    <row r="1734" spans="4:4" x14ac:dyDescent="0.2">
      <c r="D1734" s="160"/>
    </row>
    <row r="1735" spans="4:4" x14ac:dyDescent="0.2">
      <c r="D1735" s="160"/>
    </row>
    <row r="1736" spans="4:4" x14ac:dyDescent="0.2">
      <c r="D1736" s="160"/>
    </row>
    <row r="1737" spans="4:4" x14ac:dyDescent="0.2">
      <c r="D1737" s="160"/>
    </row>
    <row r="1738" spans="4:4" x14ac:dyDescent="0.2">
      <c r="D1738" s="160"/>
    </row>
    <row r="1739" spans="4:4" x14ac:dyDescent="0.2">
      <c r="D1739" s="160"/>
    </row>
    <row r="1740" spans="4:4" x14ac:dyDescent="0.2">
      <c r="D1740" s="160"/>
    </row>
    <row r="1741" spans="4:4" x14ac:dyDescent="0.2">
      <c r="D1741" s="160"/>
    </row>
    <row r="1742" spans="4:4" x14ac:dyDescent="0.2">
      <c r="D1742" s="160"/>
    </row>
    <row r="1743" spans="4:4" x14ac:dyDescent="0.2">
      <c r="D1743" s="160"/>
    </row>
    <row r="1744" spans="4:4" x14ac:dyDescent="0.2">
      <c r="D1744" s="160"/>
    </row>
    <row r="1745" spans="4:4" x14ac:dyDescent="0.2">
      <c r="D1745" s="160"/>
    </row>
    <row r="1746" spans="4:4" x14ac:dyDescent="0.2">
      <c r="D1746" s="160"/>
    </row>
    <row r="1747" spans="4:4" x14ac:dyDescent="0.2">
      <c r="D1747" s="160"/>
    </row>
    <row r="1748" spans="4:4" x14ac:dyDescent="0.2">
      <c r="D1748" s="160"/>
    </row>
    <row r="1749" spans="4:4" x14ac:dyDescent="0.2">
      <c r="D1749" s="160"/>
    </row>
    <row r="1750" spans="4:4" x14ac:dyDescent="0.2">
      <c r="D1750" s="160"/>
    </row>
    <row r="1751" spans="4:4" x14ac:dyDescent="0.2">
      <c r="D1751" s="160"/>
    </row>
    <row r="1752" spans="4:4" x14ac:dyDescent="0.2">
      <c r="D1752" s="160"/>
    </row>
    <row r="1753" spans="4:4" x14ac:dyDescent="0.2">
      <c r="D1753" s="160"/>
    </row>
    <row r="1754" spans="4:4" x14ac:dyDescent="0.2">
      <c r="D1754" s="160"/>
    </row>
    <row r="1755" spans="4:4" x14ac:dyDescent="0.2">
      <c r="D1755" s="160"/>
    </row>
    <row r="1756" spans="4:4" x14ac:dyDescent="0.2">
      <c r="D1756" s="160"/>
    </row>
    <row r="1757" spans="4:4" x14ac:dyDescent="0.2">
      <c r="D1757" s="160"/>
    </row>
    <row r="1758" spans="4:4" x14ac:dyDescent="0.2">
      <c r="D1758" s="160"/>
    </row>
    <row r="1759" spans="4:4" x14ac:dyDescent="0.2">
      <c r="D1759" s="160"/>
    </row>
    <row r="1760" spans="4:4" x14ac:dyDescent="0.2">
      <c r="D1760" s="160"/>
    </row>
    <row r="1761" spans="4:4" x14ac:dyDescent="0.2">
      <c r="D1761" s="160"/>
    </row>
    <row r="1762" spans="4:4" x14ac:dyDescent="0.2">
      <c r="D1762" s="160"/>
    </row>
    <row r="1763" spans="4:4" x14ac:dyDescent="0.2">
      <c r="D1763" s="160"/>
    </row>
    <row r="1764" spans="4:4" x14ac:dyDescent="0.2">
      <c r="D1764" s="160"/>
    </row>
    <row r="1765" spans="4:4" x14ac:dyDescent="0.2">
      <c r="D1765" s="160"/>
    </row>
    <row r="1766" spans="4:4" x14ac:dyDescent="0.2">
      <c r="D1766" s="160"/>
    </row>
    <row r="1767" spans="4:4" x14ac:dyDescent="0.2">
      <c r="D1767" s="160"/>
    </row>
    <row r="1768" spans="4:4" x14ac:dyDescent="0.2">
      <c r="D1768" s="160"/>
    </row>
    <row r="1769" spans="4:4" x14ac:dyDescent="0.2">
      <c r="D1769" s="160"/>
    </row>
    <row r="1770" spans="4:4" x14ac:dyDescent="0.2">
      <c r="D1770" s="160"/>
    </row>
    <row r="1771" spans="4:4" x14ac:dyDescent="0.2">
      <c r="D1771" s="160"/>
    </row>
    <row r="1772" spans="4:4" x14ac:dyDescent="0.2">
      <c r="D1772" s="160"/>
    </row>
    <row r="1773" spans="4:4" x14ac:dyDescent="0.2">
      <c r="D1773" s="160"/>
    </row>
    <row r="1774" spans="4:4" x14ac:dyDescent="0.2">
      <c r="D1774" s="160"/>
    </row>
    <row r="1775" spans="4:4" x14ac:dyDescent="0.2">
      <c r="D1775" s="160"/>
    </row>
    <row r="1776" spans="4:4" x14ac:dyDescent="0.2">
      <c r="D1776" s="160"/>
    </row>
    <row r="1777" spans="4:4" x14ac:dyDescent="0.2">
      <c r="D1777" s="160"/>
    </row>
    <row r="1778" spans="4:4" x14ac:dyDescent="0.2">
      <c r="D1778" s="160"/>
    </row>
    <row r="1779" spans="4:4" x14ac:dyDescent="0.2">
      <c r="D1779" s="160"/>
    </row>
    <row r="1780" spans="4:4" x14ac:dyDescent="0.2">
      <c r="D1780" s="160"/>
    </row>
    <row r="1781" spans="4:4" x14ac:dyDescent="0.2">
      <c r="D1781" s="160"/>
    </row>
    <row r="1782" spans="4:4" x14ac:dyDescent="0.2">
      <c r="D1782" s="160"/>
    </row>
    <row r="1783" spans="4:4" x14ac:dyDescent="0.2">
      <c r="D1783" s="160"/>
    </row>
    <row r="1784" spans="4:4" x14ac:dyDescent="0.2">
      <c r="D1784" s="160"/>
    </row>
    <row r="1785" spans="4:4" x14ac:dyDescent="0.2">
      <c r="D1785" s="160"/>
    </row>
    <row r="1786" spans="4:4" x14ac:dyDescent="0.2">
      <c r="D1786" s="160"/>
    </row>
    <row r="1787" spans="4:4" x14ac:dyDescent="0.2">
      <c r="D1787" s="160"/>
    </row>
    <row r="1788" spans="4:4" x14ac:dyDescent="0.2">
      <c r="D1788" s="160"/>
    </row>
    <row r="1789" spans="4:4" x14ac:dyDescent="0.2">
      <c r="D1789" s="160"/>
    </row>
    <row r="1790" spans="4:4" x14ac:dyDescent="0.2">
      <c r="D1790" s="160"/>
    </row>
    <row r="1791" spans="4:4" x14ac:dyDescent="0.2">
      <c r="D1791" s="160"/>
    </row>
    <row r="1792" spans="4:4" x14ac:dyDescent="0.2">
      <c r="D1792" s="160"/>
    </row>
    <row r="1793" spans="4:4" x14ac:dyDescent="0.2">
      <c r="D1793" s="160"/>
    </row>
    <row r="1794" spans="4:4" x14ac:dyDescent="0.2">
      <c r="D1794" s="160"/>
    </row>
    <row r="1795" spans="4:4" x14ac:dyDescent="0.2">
      <c r="D1795" s="160"/>
    </row>
    <row r="1796" spans="4:4" x14ac:dyDescent="0.2">
      <c r="D1796" s="160"/>
    </row>
    <row r="1797" spans="4:4" x14ac:dyDescent="0.2">
      <c r="D1797" s="160"/>
    </row>
    <row r="1798" spans="4:4" x14ac:dyDescent="0.2">
      <c r="D1798" s="160"/>
    </row>
    <row r="1799" spans="4:4" x14ac:dyDescent="0.2">
      <c r="D1799" s="160"/>
    </row>
    <row r="1800" spans="4:4" x14ac:dyDescent="0.2">
      <c r="D1800" s="160"/>
    </row>
    <row r="1801" spans="4:4" x14ac:dyDescent="0.2">
      <c r="D1801" s="160"/>
    </row>
    <row r="1802" spans="4:4" x14ac:dyDescent="0.2">
      <c r="D1802" s="160"/>
    </row>
    <row r="1803" spans="4:4" x14ac:dyDescent="0.2">
      <c r="D1803" s="160"/>
    </row>
    <row r="1804" spans="4:4" x14ac:dyDescent="0.2">
      <c r="D1804" s="160"/>
    </row>
    <row r="1805" spans="4:4" x14ac:dyDescent="0.2">
      <c r="D1805" s="160"/>
    </row>
    <row r="1806" spans="4:4" x14ac:dyDescent="0.2">
      <c r="D1806" s="160"/>
    </row>
    <row r="1807" spans="4:4" x14ac:dyDescent="0.2">
      <c r="D1807" s="160"/>
    </row>
    <row r="1808" spans="4:4" x14ac:dyDescent="0.2">
      <c r="D1808" s="160"/>
    </row>
    <row r="1809" spans="4:4" x14ac:dyDescent="0.2">
      <c r="D1809" s="160"/>
    </row>
    <row r="1810" spans="4:4" x14ac:dyDescent="0.2">
      <c r="D1810" s="160"/>
    </row>
    <row r="1811" spans="4:4" x14ac:dyDescent="0.2">
      <c r="D1811" s="160"/>
    </row>
    <row r="1812" spans="4:4" x14ac:dyDescent="0.2">
      <c r="D1812" s="160"/>
    </row>
    <row r="1813" spans="4:4" x14ac:dyDescent="0.2">
      <c r="D1813" s="160"/>
    </row>
    <row r="1814" spans="4:4" x14ac:dyDescent="0.2">
      <c r="D1814" s="160"/>
    </row>
    <row r="1815" spans="4:4" x14ac:dyDescent="0.2">
      <c r="D1815" s="160"/>
    </row>
    <row r="1816" spans="4:4" x14ac:dyDescent="0.2">
      <c r="D1816" s="160"/>
    </row>
    <row r="1817" spans="4:4" x14ac:dyDescent="0.2">
      <c r="D1817" s="160"/>
    </row>
    <row r="1818" spans="4:4" x14ac:dyDescent="0.2">
      <c r="D1818" s="160"/>
    </row>
    <row r="1819" spans="4:4" x14ac:dyDescent="0.2">
      <c r="D1819" s="160"/>
    </row>
    <row r="1820" spans="4:4" x14ac:dyDescent="0.2">
      <c r="D1820" s="160"/>
    </row>
    <row r="1821" spans="4:4" x14ac:dyDescent="0.2">
      <c r="D1821" s="160"/>
    </row>
    <row r="1822" spans="4:4" x14ac:dyDescent="0.2">
      <c r="D1822" s="160"/>
    </row>
    <row r="1823" spans="4:4" x14ac:dyDescent="0.2">
      <c r="D1823" s="160"/>
    </row>
    <row r="1824" spans="4:4" x14ac:dyDescent="0.2">
      <c r="D1824" s="160"/>
    </row>
    <row r="1825" spans="4:4" x14ac:dyDescent="0.2">
      <c r="D1825" s="160"/>
    </row>
    <row r="1826" spans="4:4" x14ac:dyDescent="0.2">
      <c r="D1826" s="160"/>
    </row>
    <row r="1827" spans="4:4" x14ac:dyDescent="0.2">
      <c r="D1827" s="160"/>
    </row>
    <row r="1828" spans="4:4" x14ac:dyDescent="0.2">
      <c r="D1828" s="160"/>
    </row>
    <row r="1829" spans="4:4" x14ac:dyDescent="0.2">
      <c r="D1829" s="160"/>
    </row>
    <row r="1830" spans="4:4" x14ac:dyDescent="0.2">
      <c r="D1830" s="160"/>
    </row>
    <row r="1831" spans="4:4" x14ac:dyDescent="0.2">
      <c r="D1831" s="160"/>
    </row>
    <row r="1832" spans="4:4" x14ac:dyDescent="0.2">
      <c r="D1832" s="160"/>
    </row>
    <row r="1833" spans="4:4" x14ac:dyDescent="0.2">
      <c r="D1833" s="160"/>
    </row>
    <row r="1834" spans="4:4" x14ac:dyDescent="0.2">
      <c r="D1834" s="160"/>
    </row>
    <row r="1835" spans="4:4" x14ac:dyDescent="0.2">
      <c r="D1835" s="160"/>
    </row>
    <row r="1836" spans="4:4" x14ac:dyDescent="0.2">
      <c r="D1836" s="160"/>
    </row>
    <row r="1837" spans="4:4" x14ac:dyDescent="0.2">
      <c r="D1837" s="160"/>
    </row>
    <row r="1838" spans="4:4" x14ac:dyDescent="0.2">
      <c r="D1838" s="160"/>
    </row>
    <row r="1839" spans="4:4" x14ac:dyDescent="0.2">
      <c r="D1839" s="160"/>
    </row>
    <row r="1840" spans="4:4" x14ac:dyDescent="0.2">
      <c r="D1840" s="160"/>
    </row>
    <row r="1841" spans="4:4" x14ac:dyDescent="0.2">
      <c r="D1841" s="160"/>
    </row>
    <row r="1842" spans="4:4" x14ac:dyDescent="0.2">
      <c r="D1842" s="160"/>
    </row>
    <row r="1843" spans="4:4" x14ac:dyDescent="0.2">
      <c r="D1843" s="160"/>
    </row>
    <row r="1844" spans="4:4" x14ac:dyDescent="0.2">
      <c r="D1844" s="160"/>
    </row>
    <row r="1845" spans="4:4" x14ac:dyDescent="0.2">
      <c r="D1845" s="160"/>
    </row>
    <row r="1846" spans="4:4" x14ac:dyDescent="0.2">
      <c r="D1846" s="160"/>
    </row>
    <row r="1847" spans="4:4" x14ac:dyDescent="0.2">
      <c r="D1847" s="160"/>
    </row>
    <row r="1848" spans="4:4" x14ac:dyDescent="0.2">
      <c r="D1848" s="160"/>
    </row>
    <row r="1849" spans="4:4" x14ac:dyDescent="0.2">
      <c r="D1849" s="160"/>
    </row>
    <row r="1850" spans="4:4" x14ac:dyDescent="0.2">
      <c r="D1850" s="160"/>
    </row>
    <row r="1851" spans="4:4" x14ac:dyDescent="0.2">
      <c r="D1851" s="160"/>
    </row>
    <row r="1852" spans="4:4" x14ac:dyDescent="0.2">
      <c r="D1852" s="160"/>
    </row>
    <row r="1853" spans="4:4" x14ac:dyDescent="0.2">
      <c r="D1853" s="160"/>
    </row>
    <row r="1854" spans="4:4" x14ac:dyDescent="0.2">
      <c r="D1854" s="160"/>
    </row>
    <row r="1855" spans="4:4" x14ac:dyDescent="0.2">
      <c r="D1855" s="160"/>
    </row>
    <row r="1856" spans="4:4" x14ac:dyDescent="0.2">
      <c r="D1856" s="160"/>
    </row>
    <row r="1857" spans="4:4" x14ac:dyDescent="0.2">
      <c r="D1857" s="160"/>
    </row>
    <row r="1858" spans="4:4" x14ac:dyDescent="0.2">
      <c r="D1858" s="160"/>
    </row>
    <row r="1859" spans="4:4" x14ac:dyDescent="0.2">
      <c r="D1859" s="160"/>
    </row>
    <row r="1860" spans="4:4" x14ac:dyDescent="0.2">
      <c r="D1860" s="160"/>
    </row>
    <row r="1861" spans="4:4" x14ac:dyDescent="0.2">
      <c r="D1861" s="160"/>
    </row>
    <row r="1862" spans="4:4" x14ac:dyDescent="0.2">
      <c r="D1862" s="160"/>
    </row>
    <row r="1863" spans="4:4" x14ac:dyDescent="0.2">
      <c r="D1863" s="160"/>
    </row>
    <row r="1864" spans="4:4" x14ac:dyDescent="0.2">
      <c r="D1864" s="160"/>
    </row>
    <row r="1865" spans="4:4" x14ac:dyDescent="0.2">
      <c r="D1865" s="160"/>
    </row>
    <row r="1866" spans="4:4" x14ac:dyDescent="0.2">
      <c r="D1866" s="160"/>
    </row>
    <row r="1867" spans="4:4" x14ac:dyDescent="0.2">
      <c r="D1867" s="160"/>
    </row>
    <row r="1868" spans="4:4" x14ac:dyDescent="0.2">
      <c r="D1868" s="160"/>
    </row>
    <row r="1869" spans="4:4" x14ac:dyDescent="0.2">
      <c r="D1869" s="160"/>
    </row>
    <row r="1870" spans="4:4" x14ac:dyDescent="0.2">
      <c r="D1870" s="160"/>
    </row>
    <row r="1871" spans="4:4" x14ac:dyDescent="0.2">
      <c r="D1871" s="160"/>
    </row>
    <row r="1872" spans="4:4" x14ac:dyDescent="0.2">
      <c r="D1872" s="160"/>
    </row>
    <row r="1873" spans="4:4" x14ac:dyDescent="0.2">
      <c r="D1873" s="160"/>
    </row>
    <row r="1874" spans="4:4" x14ac:dyDescent="0.2">
      <c r="D1874" s="160"/>
    </row>
    <row r="1875" spans="4:4" x14ac:dyDescent="0.2">
      <c r="D1875" s="160"/>
    </row>
    <row r="1876" spans="4:4" x14ac:dyDescent="0.2">
      <c r="D1876" s="160"/>
    </row>
    <row r="1877" spans="4:4" x14ac:dyDescent="0.2">
      <c r="D1877" s="160"/>
    </row>
    <row r="1878" spans="4:4" x14ac:dyDescent="0.2">
      <c r="D1878" s="160"/>
    </row>
    <row r="1879" spans="4:4" x14ac:dyDescent="0.2">
      <c r="D1879" s="160"/>
    </row>
    <row r="1880" spans="4:4" x14ac:dyDescent="0.2">
      <c r="D1880" s="160"/>
    </row>
    <row r="1881" spans="4:4" x14ac:dyDescent="0.2">
      <c r="D1881" s="160"/>
    </row>
    <row r="1882" spans="4:4" x14ac:dyDescent="0.2">
      <c r="D1882" s="160"/>
    </row>
    <row r="1883" spans="4:4" x14ac:dyDescent="0.2">
      <c r="D1883" s="160"/>
    </row>
    <row r="1884" spans="4:4" x14ac:dyDescent="0.2">
      <c r="D1884" s="160"/>
    </row>
    <row r="1885" spans="4:4" x14ac:dyDescent="0.2">
      <c r="D1885" s="160"/>
    </row>
    <row r="1886" spans="4:4" x14ac:dyDescent="0.2">
      <c r="D1886" s="160"/>
    </row>
    <row r="1887" spans="4:4" x14ac:dyDescent="0.2">
      <c r="D1887" s="160"/>
    </row>
    <row r="1888" spans="4:4" x14ac:dyDescent="0.2">
      <c r="D1888" s="160"/>
    </row>
    <row r="1889" spans="4:4" x14ac:dyDescent="0.2">
      <c r="D1889" s="160"/>
    </row>
    <row r="1890" spans="4:4" x14ac:dyDescent="0.2">
      <c r="D1890" s="160"/>
    </row>
    <row r="1891" spans="4:4" x14ac:dyDescent="0.2">
      <c r="D1891" s="160"/>
    </row>
    <row r="1892" spans="4:4" x14ac:dyDescent="0.2">
      <c r="D1892" s="160"/>
    </row>
    <row r="1893" spans="4:4" x14ac:dyDescent="0.2">
      <c r="D1893" s="160"/>
    </row>
    <row r="1894" spans="4:4" x14ac:dyDescent="0.2">
      <c r="D1894" s="160"/>
    </row>
    <row r="1895" spans="4:4" x14ac:dyDescent="0.2">
      <c r="D1895" s="160"/>
    </row>
    <row r="1896" spans="4:4" x14ac:dyDescent="0.2">
      <c r="D1896" s="160"/>
    </row>
    <row r="1897" spans="4:4" x14ac:dyDescent="0.2">
      <c r="D1897" s="160"/>
    </row>
    <row r="1898" spans="4:4" x14ac:dyDescent="0.2">
      <c r="D1898" s="160"/>
    </row>
    <row r="1899" spans="4:4" x14ac:dyDescent="0.2">
      <c r="D1899" s="160"/>
    </row>
    <row r="1900" spans="4:4" x14ac:dyDescent="0.2">
      <c r="D1900" s="160"/>
    </row>
    <row r="1901" spans="4:4" x14ac:dyDescent="0.2">
      <c r="D1901" s="160"/>
    </row>
    <row r="1902" spans="4:4" x14ac:dyDescent="0.2">
      <c r="D1902" s="160"/>
    </row>
    <row r="1903" spans="4:4" x14ac:dyDescent="0.2">
      <c r="D1903" s="160"/>
    </row>
    <row r="1904" spans="4:4" x14ac:dyDescent="0.2">
      <c r="D1904" s="160"/>
    </row>
    <row r="1905" spans="4:4" x14ac:dyDescent="0.2">
      <c r="D1905" s="160"/>
    </row>
    <row r="1906" spans="4:4" x14ac:dyDescent="0.2">
      <c r="D1906" s="160"/>
    </row>
    <row r="1907" spans="4:4" x14ac:dyDescent="0.2">
      <c r="D1907" s="160"/>
    </row>
    <row r="1908" spans="4:4" x14ac:dyDescent="0.2">
      <c r="D1908" s="160"/>
    </row>
    <row r="1909" spans="4:4" x14ac:dyDescent="0.2">
      <c r="D1909" s="160"/>
    </row>
    <row r="1910" spans="4:4" x14ac:dyDescent="0.2">
      <c r="D1910" s="160"/>
    </row>
    <row r="1911" spans="4:4" x14ac:dyDescent="0.2">
      <c r="D1911" s="160"/>
    </row>
    <row r="1912" spans="4:4" x14ac:dyDescent="0.2">
      <c r="D1912" s="160"/>
    </row>
    <row r="1913" spans="4:4" x14ac:dyDescent="0.2">
      <c r="D1913" s="160"/>
    </row>
    <row r="1914" spans="4:4" x14ac:dyDescent="0.2">
      <c r="D1914" s="160"/>
    </row>
    <row r="1915" spans="4:4" x14ac:dyDescent="0.2">
      <c r="D1915" s="160"/>
    </row>
    <row r="1916" spans="4:4" x14ac:dyDescent="0.2">
      <c r="D1916" s="160"/>
    </row>
    <row r="1917" spans="4:4" x14ac:dyDescent="0.2">
      <c r="D1917" s="160"/>
    </row>
    <row r="1918" spans="4:4" x14ac:dyDescent="0.2">
      <c r="D1918" s="160"/>
    </row>
    <row r="1919" spans="4:4" x14ac:dyDescent="0.2">
      <c r="D1919" s="160"/>
    </row>
    <row r="1920" spans="4:4" x14ac:dyDescent="0.2">
      <c r="D1920" s="160"/>
    </row>
    <row r="1921" spans="4:4" x14ac:dyDescent="0.2">
      <c r="D1921" s="160"/>
    </row>
    <row r="1922" spans="4:4" x14ac:dyDescent="0.2">
      <c r="D1922" s="160"/>
    </row>
    <row r="1923" spans="4:4" x14ac:dyDescent="0.2">
      <c r="D1923" s="160"/>
    </row>
    <row r="1924" spans="4:4" x14ac:dyDescent="0.2">
      <c r="D1924" s="160"/>
    </row>
    <row r="1925" spans="4:4" x14ac:dyDescent="0.2">
      <c r="D1925" s="160"/>
    </row>
    <row r="1926" spans="4:4" x14ac:dyDescent="0.2">
      <c r="D1926" s="160"/>
    </row>
    <row r="1927" spans="4:4" x14ac:dyDescent="0.2">
      <c r="D1927" s="160"/>
    </row>
    <row r="1928" spans="4:4" x14ac:dyDescent="0.2">
      <c r="D1928" s="160"/>
    </row>
    <row r="1929" spans="4:4" x14ac:dyDescent="0.2">
      <c r="D1929" s="160"/>
    </row>
    <row r="1930" spans="4:4" x14ac:dyDescent="0.2">
      <c r="D1930" s="160"/>
    </row>
    <row r="1931" spans="4:4" x14ac:dyDescent="0.2">
      <c r="D1931" s="160"/>
    </row>
    <row r="1932" spans="4:4" x14ac:dyDescent="0.2">
      <c r="D1932" s="160"/>
    </row>
    <row r="1933" spans="4:4" x14ac:dyDescent="0.2">
      <c r="D1933" s="160"/>
    </row>
    <row r="1934" spans="4:4" x14ac:dyDescent="0.2">
      <c r="D1934" s="160"/>
    </row>
    <row r="1935" spans="4:4" x14ac:dyDescent="0.2">
      <c r="D1935" s="160"/>
    </row>
    <row r="1936" spans="4:4" x14ac:dyDescent="0.2">
      <c r="D1936" s="160"/>
    </row>
    <row r="1937" spans="4:4" x14ac:dyDescent="0.2">
      <c r="D1937" s="160"/>
    </row>
    <row r="1938" spans="4:4" x14ac:dyDescent="0.2">
      <c r="D1938" s="160"/>
    </row>
    <row r="1939" spans="4:4" x14ac:dyDescent="0.2">
      <c r="D1939" s="160"/>
    </row>
    <row r="1940" spans="4:4" x14ac:dyDescent="0.2">
      <c r="D1940" s="160"/>
    </row>
    <row r="1941" spans="4:4" x14ac:dyDescent="0.2">
      <c r="D1941" s="160"/>
    </row>
    <row r="1942" spans="4:4" x14ac:dyDescent="0.2">
      <c r="D1942" s="160"/>
    </row>
    <row r="1943" spans="4:4" x14ac:dyDescent="0.2">
      <c r="D1943" s="160"/>
    </row>
    <row r="1944" spans="4:4" x14ac:dyDescent="0.2">
      <c r="D1944" s="160"/>
    </row>
    <row r="1945" spans="4:4" x14ac:dyDescent="0.2">
      <c r="D1945" s="160"/>
    </row>
    <row r="1946" spans="4:4" x14ac:dyDescent="0.2">
      <c r="D1946" s="160"/>
    </row>
    <row r="1947" spans="4:4" x14ac:dyDescent="0.2">
      <c r="D1947" s="160"/>
    </row>
    <row r="1948" spans="4:4" x14ac:dyDescent="0.2">
      <c r="D1948" s="160"/>
    </row>
    <row r="1949" spans="4:4" x14ac:dyDescent="0.2">
      <c r="D1949" s="160"/>
    </row>
    <row r="1950" spans="4:4" x14ac:dyDescent="0.2">
      <c r="D1950" s="160"/>
    </row>
    <row r="1951" spans="4:4" x14ac:dyDescent="0.2">
      <c r="D1951" s="160"/>
    </row>
    <row r="1952" spans="4:4" x14ac:dyDescent="0.2">
      <c r="D1952" s="160"/>
    </row>
    <row r="1953" spans="4:4" x14ac:dyDescent="0.2">
      <c r="D1953" s="160"/>
    </row>
    <row r="1954" spans="4:4" x14ac:dyDescent="0.2">
      <c r="D1954" s="160"/>
    </row>
    <row r="1955" spans="4:4" x14ac:dyDescent="0.2">
      <c r="D1955" s="160"/>
    </row>
    <row r="1956" spans="4:4" x14ac:dyDescent="0.2">
      <c r="D1956" s="160"/>
    </row>
    <row r="1957" spans="4:4" x14ac:dyDescent="0.2">
      <c r="D1957" s="160"/>
    </row>
    <row r="1958" spans="4:4" x14ac:dyDescent="0.2">
      <c r="D1958" s="160"/>
    </row>
    <row r="1959" spans="4:4" x14ac:dyDescent="0.2">
      <c r="D1959" s="160"/>
    </row>
    <row r="1960" spans="4:4" x14ac:dyDescent="0.2">
      <c r="D1960" s="160"/>
    </row>
    <row r="1961" spans="4:4" x14ac:dyDescent="0.2">
      <c r="D1961" s="160"/>
    </row>
    <row r="1962" spans="4:4" x14ac:dyDescent="0.2">
      <c r="D1962" s="160"/>
    </row>
    <row r="1963" spans="4:4" x14ac:dyDescent="0.2">
      <c r="D1963" s="160"/>
    </row>
    <row r="1964" spans="4:4" x14ac:dyDescent="0.2">
      <c r="D1964" s="160"/>
    </row>
    <row r="1965" spans="4:4" x14ac:dyDescent="0.2">
      <c r="D1965" s="160"/>
    </row>
    <row r="1966" spans="4:4" x14ac:dyDescent="0.2">
      <c r="D1966" s="160"/>
    </row>
    <row r="1967" spans="4:4" x14ac:dyDescent="0.2">
      <c r="D1967" s="160"/>
    </row>
    <row r="1968" spans="4:4" x14ac:dyDescent="0.2">
      <c r="D1968" s="160"/>
    </row>
    <row r="1969" spans="4:4" x14ac:dyDescent="0.2">
      <c r="D1969" s="160"/>
    </row>
    <row r="1970" spans="4:4" x14ac:dyDescent="0.2">
      <c r="D1970" s="160"/>
    </row>
    <row r="1971" spans="4:4" x14ac:dyDescent="0.2">
      <c r="D1971" s="160"/>
    </row>
    <row r="1972" spans="4:4" x14ac:dyDescent="0.2">
      <c r="D1972" s="160"/>
    </row>
    <row r="1973" spans="4:4" x14ac:dyDescent="0.2">
      <c r="D1973" s="160"/>
    </row>
    <row r="1974" spans="4:4" x14ac:dyDescent="0.2">
      <c r="D1974" s="160"/>
    </row>
    <row r="1975" spans="4:4" x14ac:dyDescent="0.2">
      <c r="D1975" s="160"/>
    </row>
    <row r="1976" spans="4:4" x14ac:dyDescent="0.2">
      <c r="D1976" s="160"/>
    </row>
    <row r="1977" spans="4:4" x14ac:dyDescent="0.2">
      <c r="D1977" s="160"/>
    </row>
    <row r="1978" spans="4:4" x14ac:dyDescent="0.2">
      <c r="D1978" s="160"/>
    </row>
    <row r="1979" spans="4:4" x14ac:dyDescent="0.2">
      <c r="D1979" s="160"/>
    </row>
    <row r="1980" spans="4:4" x14ac:dyDescent="0.2">
      <c r="D1980" s="160"/>
    </row>
    <row r="1981" spans="4:4" x14ac:dyDescent="0.2">
      <c r="D1981" s="160"/>
    </row>
    <row r="1982" spans="4:4" x14ac:dyDescent="0.2">
      <c r="D1982" s="160"/>
    </row>
    <row r="1983" spans="4:4" x14ac:dyDescent="0.2">
      <c r="D1983" s="160"/>
    </row>
    <row r="1984" spans="4:4" x14ac:dyDescent="0.2">
      <c r="D1984" s="160"/>
    </row>
    <row r="1985" spans="4:4" x14ac:dyDescent="0.2">
      <c r="D1985" s="160"/>
    </row>
    <row r="1986" spans="4:4" x14ac:dyDescent="0.2">
      <c r="D1986" s="160"/>
    </row>
    <row r="1987" spans="4:4" x14ac:dyDescent="0.2">
      <c r="D1987" s="160"/>
    </row>
    <row r="1988" spans="4:4" x14ac:dyDescent="0.2">
      <c r="D1988" s="160"/>
    </row>
    <row r="1989" spans="4:4" x14ac:dyDescent="0.2">
      <c r="D1989" s="160"/>
    </row>
    <row r="1990" spans="4:4" x14ac:dyDescent="0.2">
      <c r="D1990" s="160"/>
    </row>
    <row r="1991" spans="4:4" x14ac:dyDescent="0.2">
      <c r="D1991" s="160"/>
    </row>
    <row r="1992" spans="4:4" x14ac:dyDescent="0.2">
      <c r="D1992" s="160"/>
    </row>
    <row r="1993" spans="4:4" x14ac:dyDescent="0.2">
      <c r="D1993" s="160"/>
    </row>
    <row r="1994" spans="4:4" x14ac:dyDescent="0.2">
      <c r="D1994" s="160"/>
    </row>
    <row r="1995" spans="4:4" x14ac:dyDescent="0.2">
      <c r="D1995" s="160"/>
    </row>
    <row r="1996" spans="4:4" x14ac:dyDescent="0.2">
      <c r="D1996" s="160"/>
    </row>
    <row r="1997" spans="4:4" x14ac:dyDescent="0.2">
      <c r="D1997" s="160"/>
    </row>
    <row r="1998" spans="4:4" x14ac:dyDescent="0.2">
      <c r="D1998" s="160"/>
    </row>
    <row r="1999" spans="4:4" x14ac:dyDescent="0.2">
      <c r="D1999" s="160"/>
    </row>
    <row r="2000" spans="4:4" x14ac:dyDescent="0.2">
      <c r="D2000" s="160"/>
    </row>
    <row r="2001" spans="4:4" x14ac:dyDescent="0.2">
      <c r="D2001" s="160"/>
    </row>
    <row r="2002" spans="4:4" x14ac:dyDescent="0.2">
      <c r="D2002" s="160"/>
    </row>
    <row r="2003" spans="4:4" x14ac:dyDescent="0.2">
      <c r="D2003" s="160"/>
    </row>
    <row r="2004" spans="4:4" x14ac:dyDescent="0.2">
      <c r="D2004" s="160"/>
    </row>
    <row r="2005" spans="4:4" x14ac:dyDescent="0.2">
      <c r="D2005" s="160"/>
    </row>
    <row r="2006" spans="4:4" x14ac:dyDescent="0.2">
      <c r="D2006" s="160"/>
    </row>
    <row r="2007" spans="4:4" x14ac:dyDescent="0.2">
      <c r="D2007" s="160"/>
    </row>
    <row r="2008" spans="4:4" x14ac:dyDescent="0.2">
      <c r="D2008" s="160"/>
    </row>
    <row r="2009" spans="4:4" x14ac:dyDescent="0.2">
      <c r="D2009" s="160"/>
    </row>
    <row r="2010" spans="4:4" x14ac:dyDescent="0.2">
      <c r="D2010" s="160"/>
    </row>
    <row r="2011" spans="4:4" x14ac:dyDescent="0.2">
      <c r="D2011" s="160"/>
    </row>
    <row r="2012" spans="4:4" x14ac:dyDescent="0.2">
      <c r="D2012" s="160"/>
    </row>
    <row r="2013" spans="4:4" x14ac:dyDescent="0.2">
      <c r="D2013" s="160"/>
    </row>
    <row r="2014" spans="4:4" x14ac:dyDescent="0.2">
      <c r="D2014" s="160"/>
    </row>
    <row r="2015" spans="4:4" x14ac:dyDescent="0.2">
      <c r="D2015" s="160"/>
    </row>
    <row r="2016" spans="4:4" x14ac:dyDescent="0.2">
      <c r="D2016" s="160"/>
    </row>
    <row r="2017" spans="4:4" x14ac:dyDescent="0.2">
      <c r="D2017" s="160"/>
    </row>
    <row r="2018" spans="4:4" x14ac:dyDescent="0.2">
      <c r="D2018" s="160"/>
    </row>
    <row r="2019" spans="4:4" x14ac:dyDescent="0.2">
      <c r="D2019" s="160"/>
    </row>
    <row r="2020" spans="4:4" x14ac:dyDescent="0.2">
      <c r="D2020" s="160"/>
    </row>
    <row r="2021" spans="4:4" x14ac:dyDescent="0.2">
      <c r="D2021" s="160"/>
    </row>
    <row r="2022" spans="4:4" x14ac:dyDescent="0.2">
      <c r="D2022" s="160"/>
    </row>
    <row r="2023" spans="4:4" x14ac:dyDescent="0.2">
      <c r="D2023" s="160"/>
    </row>
    <row r="2024" spans="4:4" x14ac:dyDescent="0.2">
      <c r="D2024" s="160"/>
    </row>
    <row r="2025" spans="4:4" x14ac:dyDescent="0.2">
      <c r="D2025" s="160"/>
    </row>
    <row r="2026" spans="4:4" x14ac:dyDescent="0.2">
      <c r="D2026" s="160"/>
    </row>
    <row r="2027" spans="4:4" x14ac:dyDescent="0.2">
      <c r="D2027" s="160"/>
    </row>
    <row r="2028" spans="4:4" x14ac:dyDescent="0.2">
      <c r="D2028" s="160"/>
    </row>
    <row r="2029" spans="4:4" x14ac:dyDescent="0.2">
      <c r="D2029" s="160"/>
    </row>
    <row r="2030" spans="4:4" x14ac:dyDescent="0.2">
      <c r="D2030" s="160"/>
    </row>
    <row r="2031" spans="4:4" x14ac:dyDescent="0.2">
      <c r="D2031" s="160"/>
    </row>
    <row r="2032" spans="4:4" x14ac:dyDescent="0.2">
      <c r="D2032" s="160"/>
    </row>
    <row r="2033" spans="4:4" x14ac:dyDescent="0.2">
      <c r="D2033" s="160"/>
    </row>
    <row r="2034" spans="4:4" x14ac:dyDescent="0.2">
      <c r="D2034" s="160"/>
    </row>
    <row r="2035" spans="4:4" x14ac:dyDescent="0.2">
      <c r="D2035" s="160"/>
    </row>
    <row r="2036" spans="4:4" x14ac:dyDescent="0.2">
      <c r="D2036" s="160"/>
    </row>
    <row r="2037" spans="4:4" x14ac:dyDescent="0.2">
      <c r="D2037" s="160"/>
    </row>
    <row r="2038" spans="4:4" x14ac:dyDescent="0.2">
      <c r="D2038" s="160"/>
    </row>
    <row r="2039" spans="4:4" x14ac:dyDescent="0.2">
      <c r="D2039" s="160"/>
    </row>
    <row r="2040" spans="4:4" x14ac:dyDescent="0.2">
      <c r="D2040" s="160"/>
    </row>
    <row r="2041" spans="4:4" x14ac:dyDescent="0.2">
      <c r="D2041" s="160"/>
    </row>
    <row r="2042" spans="4:4" x14ac:dyDescent="0.2">
      <c r="D2042" s="160"/>
    </row>
    <row r="2043" spans="4:4" x14ac:dyDescent="0.2">
      <c r="D2043" s="160"/>
    </row>
    <row r="2044" spans="4:4" x14ac:dyDescent="0.2">
      <c r="D2044" s="160"/>
    </row>
    <row r="2045" spans="4:4" x14ac:dyDescent="0.2">
      <c r="D2045" s="160"/>
    </row>
    <row r="2046" spans="4:4" x14ac:dyDescent="0.2">
      <c r="D2046" s="160"/>
    </row>
    <row r="2047" spans="4:4" x14ac:dyDescent="0.2">
      <c r="D2047" s="160"/>
    </row>
    <row r="2048" spans="4:4" x14ac:dyDescent="0.2">
      <c r="D2048" s="160"/>
    </row>
    <row r="2049" spans="4:4" x14ac:dyDescent="0.2">
      <c r="D2049" s="160"/>
    </row>
    <row r="2050" spans="4:4" x14ac:dyDescent="0.2">
      <c r="D2050" s="160"/>
    </row>
    <row r="2051" spans="4:4" x14ac:dyDescent="0.2">
      <c r="D2051" s="160"/>
    </row>
    <row r="2052" spans="4:4" x14ac:dyDescent="0.2">
      <c r="D2052" s="160"/>
    </row>
    <row r="2053" spans="4:4" x14ac:dyDescent="0.2">
      <c r="D2053" s="160"/>
    </row>
    <row r="2054" spans="4:4" x14ac:dyDescent="0.2">
      <c r="D2054" s="160"/>
    </row>
    <row r="2055" spans="4:4" x14ac:dyDescent="0.2">
      <c r="D2055" s="160"/>
    </row>
    <row r="2056" spans="4:4" x14ac:dyDescent="0.2">
      <c r="D2056" s="160"/>
    </row>
    <row r="2057" spans="4:4" x14ac:dyDescent="0.2">
      <c r="D2057" s="160"/>
    </row>
    <row r="2058" spans="4:4" x14ac:dyDescent="0.2">
      <c r="D2058" s="160"/>
    </row>
    <row r="2059" spans="4:4" x14ac:dyDescent="0.2">
      <c r="D2059" s="160"/>
    </row>
    <row r="2060" spans="4:4" x14ac:dyDescent="0.2">
      <c r="D2060" s="160"/>
    </row>
    <row r="2061" spans="4:4" x14ac:dyDescent="0.2">
      <c r="D2061" s="160"/>
    </row>
    <row r="2062" spans="4:4" x14ac:dyDescent="0.2">
      <c r="D2062" s="160"/>
    </row>
    <row r="2063" spans="4:4" x14ac:dyDescent="0.2">
      <c r="D2063" s="160"/>
    </row>
    <row r="2064" spans="4:4" x14ac:dyDescent="0.2">
      <c r="D2064" s="160"/>
    </row>
    <row r="2065" spans="4:4" x14ac:dyDescent="0.2">
      <c r="D2065" s="160"/>
    </row>
    <row r="2066" spans="4:4" x14ac:dyDescent="0.2">
      <c r="D2066" s="160"/>
    </row>
    <row r="2067" spans="4:4" x14ac:dyDescent="0.2">
      <c r="D2067" s="160"/>
    </row>
    <row r="2068" spans="4:4" x14ac:dyDescent="0.2">
      <c r="D2068" s="160"/>
    </row>
    <row r="2069" spans="4:4" x14ac:dyDescent="0.2">
      <c r="D2069" s="160"/>
    </row>
    <row r="2070" spans="4:4" x14ac:dyDescent="0.2">
      <c r="D2070" s="160"/>
    </row>
    <row r="2071" spans="4:4" x14ac:dyDescent="0.2">
      <c r="D2071" s="160"/>
    </row>
    <row r="2072" spans="4:4" x14ac:dyDescent="0.2">
      <c r="D2072" s="160"/>
    </row>
    <row r="2073" spans="4:4" x14ac:dyDescent="0.2">
      <c r="D2073" s="160"/>
    </row>
    <row r="2074" spans="4:4" x14ac:dyDescent="0.2">
      <c r="D2074" s="160"/>
    </row>
    <row r="2075" spans="4:4" x14ac:dyDescent="0.2">
      <c r="D2075" s="160"/>
    </row>
    <row r="2076" spans="4:4" x14ac:dyDescent="0.2">
      <c r="D2076" s="160"/>
    </row>
    <row r="2077" spans="4:4" x14ac:dyDescent="0.2">
      <c r="D2077" s="160"/>
    </row>
    <row r="2078" spans="4:4" x14ac:dyDescent="0.2">
      <c r="D2078" s="160"/>
    </row>
    <row r="2079" spans="4:4" x14ac:dyDescent="0.2">
      <c r="D2079" s="160"/>
    </row>
    <row r="2080" spans="4:4" x14ac:dyDescent="0.2">
      <c r="D2080" s="160"/>
    </row>
    <row r="2081" spans="4:4" x14ac:dyDescent="0.2">
      <c r="D2081" s="160"/>
    </row>
    <row r="2082" spans="4:4" x14ac:dyDescent="0.2">
      <c r="D2082" s="160"/>
    </row>
    <row r="2083" spans="4:4" x14ac:dyDescent="0.2">
      <c r="D2083" s="160"/>
    </row>
    <row r="2084" spans="4:4" x14ac:dyDescent="0.2">
      <c r="D2084" s="160"/>
    </row>
    <row r="2085" spans="4:4" x14ac:dyDescent="0.2">
      <c r="D2085" s="160"/>
    </row>
    <row r="2086" spans="4:4" x14ac:dyDescent="0.2">
      <c r="D2086" s="160"/>
    </row>
    <row r="2087" spans="4:4" x14ac:dyDescent="0.2">
      <c r="D2087" s="160"/>
    </row>
    <row r="2088" spans="4:4" x14ac:dyDescent="0.2">
      <c r="D2088" s="160"/>
    </row>
    <row r="2089" spans="4:4" x14ac:dyDescent="0.2">
      <c r="D2089" s="160"/>
    </row>
    <row r="2090" spans="4:4" x14ac:dyDescent="0.2">
      <c r="D2090" s="160"/>
    </row>
    <row r="2091" spans="4:4" x14ac:dyDescent="0.2">
      <c r="D2091" s="160"/>
    </row>
    <row r="2092" spans="4:4" x14ac:dyDescent="0.2">
      <c r="D2092" s="160"/>
    </row>
    <row r="2093" spans="4:4" x14ac:dyDescent="0.2">
      <c r="D2093" s="160"/>
    </row>
    <row r="2094" spans="4:4" x14ac:dyDescent="0.2">
      <c r="D2094" s="160"/>
    </row>
    <row r="2095" spans="4:4" x14ac:dyDescent="0.2">
      <c r="D2095" s="160"/>
    </row>
    <row r="2096" spans="4:4" x14ac:dyDescent="0.2">
      <c r="D2096" s="160"/>
    </row>
    <row r="2097" spans="4:4" x14ac:dyDescent="0.2">
      <c r="D2097" s="160"/>
    </row>
    <row r="2098" spans="4:4" x14ac:dyDescent="0.2">
      <c r="D2098" s="160"/>
    </row>
    <row r="2099" spans="4:4" x14ac:dyDescent="0.2">
      <c r="D2099" s="160"/>
    </row>
    <row r="2100" spans="4:4" x14ac:dyDescent="0.2">
      <c r="D2100" s="160"/>
    </row>
    <row r="2101" spans="4:4" x14ac:dyDescent="0.2">
      <c r="D2101" s="160"/>
    </row>
    <row r="2102" spans="4:4" x14ac:dyDescent="0.2">
      <c r="D2102" s="160"/>
    </row>
    <row r="2103" spans="4:4" x14ac:dyDescent="0.2">
      <c r="D2103" s="160"/>
    </row>
    <row r="2104" spans="4:4" x14ac:dyDescent="0.2">
      <c r="D2104" s="160"/>
    </row>
    <row r="2105" spans="4:4" x14ac:dyDescent="0.2">
      <c r="D2105" s="160"/>
    </row>
    <row r="2106" spans="4:4" x14ac:dyDescent="0.2">
      <c r="D2106" s="160"/>
    </row>
    <row r="2107" spans="4:4" x14ac:dyDescent="0.2">
      <c r="D2107" s="160"/>
    </row>
    <row r="2108" spans="4:4" x14ac:dyDescent="0.2">
      <c r="D2108" s="160"/>
    </row>
    <row r="2109" spans="4:4" x14ac:dyDescent="0.2">
      <c r="D2109" s="160"/>
    </row>
    <row r="2110" spans="4:4" x14ac:dyDescent="0.2">
      <c r="D2110" s="160"/>
    </row>
    <row r="2111" spans="4:4" x14ac:dyDescent="0.2">
      <c r="D2111" s="160"/>
    </row>
    <row r="2112" spans="4:4" x14ac:dyDescent="0.2">
      <c r="D2112" s="160"/>
    </row>
    <row r="2113" spans="4:4" x14ac:dyDescent="0.2">
      <c r="D2113" s="160"/>
    </row>
    <row r="2114" spans="4:4" x14ac:dyDescent="0.2">
      <c r="D2114" s="160"/>
    </row>
    <row r="2115" spans="4:4" x14ac:dyDescent="0.2">
      <c r="D2115" s="160"/>
    </row>
    <row r="2116" spans="4:4" x14ac:dyDescent="0.2">
      <c r="D2116" s="160"/>
    </row>
    <row r="2117" spans="4:4" x14ac:dyDescent="0.2">
      <c r="D2117" s="160"/>
    </row>
    <row r="2118" spans="4:4" x14ac:dyDescent="0.2">
      <c r="D2118" s="160"/>
    </row>
    <row r="2119" spans="4:4" x14ac:dyDescent="0.2">
      <c r="D2119" s="160"/>
    </row>
    <row r="2120" spans="4:4" x14ac:dyDescent="0.2">
      <c r="D2120" s="160"/>
    </row>
    <row r="2121" spans="4:4" x14ac:dyDescent="0.2">
      <c r="D2121" s="160"/>
    </row>
    <row r="2122" spans="4:4" x14ac:dyDescent="0.2">
      <c r="D2122" s="160"/>
    </row>
    <row r="2123" spans="4:4" x14ac:dyDescent="0.2">
      <c r="D2123" s="160"/>
    </row>
    <row r="2124" spans="4:4" x14ac:dyDescent="0.2">
      <c r="D2124" s="160"/>
    </row>
    <row r="2125" spans="4:4" x14ac:dyDescent="0.2">
      <c r="D2125" s="160"/>
    </row>
    <row r="2126" spans="4:4" x14ac:dyDescent="0.2">
      <c r="D2126" s="160"/>
    </row>
    <row r="2127" spans="4:4" x14ac:dyDescent="0.2">
      <c r="D2127" s="160"/>
    </row>
    <row r="2128" spans="4:4" x14ac:dyDescent="0.2">
      <c r="D2128" s="160"/>
    </row>
    <row r="2129" spans="4:4" x14ac:dyDescent="0.2">
      <c r="D2129" s="160"/>
    </row>
    <row r="2130" spans="4:4" x14ac:dyDescent="0.2">
      <c r="D2130" s="160"/>
    </row>
    <row r="2131" spans="4:4" x14ac:dyDescent="0.2">
      <c r="D2131" s="160"/>
    </row>
    <row r="2132" spans="4:4" x14ac:dyDescent="0.2">
      <c r="D2132" s="160"/>
    </row>
    <row r="2133" spans="4:4" x14ac:dyDescent="0.2">
      <c r="D2133" s="160"/>
    </row>
    <row r="2134" spans="4:4" x14ac:dyDescent="0.2">
      <c r="D2134" s="160"/>
    </row>
    <row r="2135" spans="4:4" x14ac:dyDescent="0.2">
      <c r="D2135" s="160"/>
    </row>
    <row r="2136" spans="4:4" x14ac:dyDescent="0.2">
      <c r="D2136" s="160"/>
    </row>
    <row r="2137" spans="4:4" x14ac:dyDescent="0.2">
      <c r="D2137" s="160"/>
    </row>
    <row r="2138" spans="4:4" x14ac:dyDescent="0.2">
      <c r="D2138" s="160"/>
    </row>
    <row r="2139" spans="4:4" x14ac:dyDescent="0.2">
      <c r="D2139" s="160"/>
    </row>
    <row r="2140" spans="4:4" x14ac:dyDescent="0.2">
      <c r="D2140" s="160"/>
    </row>
    <row r="2141" spans="4:4" x14ac:dyDescent="0.2">
      <c r="D2141" s="160"/>
    </row>
    <row r="2142" spans="4:4" x14ac:dyDescent="0.2">
      <c r="D2142" s="160"/>
    </row>
    <row r="2143" spans="4:4" x14ac:dyDescent="0.2">
      <c r="D2143" s="160"/>
    </row>
    <row r="2144" spans="4:4" x14ac:dyDescent="0.2">
      <c r="D2144" s="160"/>
    </row>
    <row r="2145" spans="4:4" x14ac:dyDescent="0.2">
      <c r="D2145" s="160"/>
    </row>
    <row r="2146" spans="4:4" x14ac:dyDescent="0.2">
      <c r="D2146" s="160"/>
    </row>
    <row r="2147" spans="4:4" x14ac:dyDescent="0.2">
      <c r="D2147" s="160"/>
    </row>
    <row r="2148" spans="4:4" x14ac:dyDescent="0.2">
      <c r="D2148" s="160"/>
    </row>
    <row r="2149" spans="4:4" x14ac:dyDescent="0.2">
      <c r="D2149" s="160"/>
    </row>
    <row r="2150" spans="4:4" x14ac:dyDescent="0.2">
      <c r="D2150" s="160"/>
    </row>
    <row r="2151" spans="4:4" x14ac:dyDescent="0.2">
      <c r="D2151" s="160"/>
    </row>
    <row r="2152" spans="4:4" x14ac:dyDescent="0.2">
      <c r="D2152" s="160"/>
    </row>
    <row r="2153" spans="4:4" x14ac:dyDescent="0.2">
      <c r="D2153" s="160"/>
    </row>
    <row r="2154" spans="4:4" x14ac:dyDescent="0.2">
      <c r="D2154" s="160"/>
    </row>
    <row r="2155" spans="4:4" x14ac:dyDescent="0.2">
      <c r="D2155" s="160"/>
    </row>
    <row r="2156" spans="4:4" x14ac:dyDescent="0.2">
      <c r="D2156" s="160"/>
    </row>
    <row r="2157" spans="4:4" x14ac:dyDescent="0.2">
      <c r="D2157" s="160"/>
    </row>
    <row r="2158" spans="4:4" x14ac:dyDescent="0.2">
      <c r="D2158" s="160"/>
    </row>
    <row r="2159" spans="4:4" x14ac:dyDescent="0.2">
      <c r="D2159" s="160"/>
    </row>
    <row r="2160" spans="4:4" x14ac:dyDescent="0.2">
      <c r="D2160" s="160"/>
    </row>
    <row r="2161" spans="4:4" x14ac:dyDescent="0.2">
      <c r="D2161" s="160"/>
    </row>
    <row r="2162" spans="4:4" x14ac:dyDescent="0.2">
      <c r="D2162" s="160"/>
    </row>
    <row r="2163" spans="4:4" x14ac:dyDescent="0.2">
      <c r="D2163" s="160"/>
    </row>
    <row r="2164" spans="4:4" x14ac:dyDescent="0.2">
      <c r="D2164" s="160"/>
    </row>
    <row r="2165" spans="4:4" x14ac:dyDescent="0.2">
      <c r="D2165" s="160"/>
    </row>
    <row r="2166" spans="4:4" x14ac:dyDescent="0.2">
      <c r="D2166" s="160"/>
    </row>
    <row r="2167" spans="4:4" x14ac:dyDescent="0.2">
      <c r="D2167" s="160"/>
    </row>
    <row r="2168" spans="4:4" x14ac:dyDescent="0.2">
      <c r="D2168" s="160"/>
    </row>
    <row r="2169" spans="4:4" x14ac:dyDescent="0.2">
      <c r="D2169" s="160"/>
    </row>
    <row r="2170" spans="4:4" x14ac:dyDescent="0.2">
      <c r="D2170" s="160"/>
    </row>
    <row r="2171" spans="4:4" x14ac:dyDescent="0.2">
      <c r="D2171" s="160"/>
    </row>
    <row r="2172" spans="4:4" x14ac:dyDescent="0.2">
      <c r="D2172" s="160"/>
    </row>
    <row r="2173" spans="4:4" x14ac:dyDescent="0.2">
      <c r="D2173" s="160"/>
    </row>
    <row r="2174" spans="4:4" x14ac:dyDescent="0.2">
      <c r="D2174" s="160"/>
    </row>
    <row r="2175" spans="4:4" x14ac:dyDescent="0.2">
      <c r="D2175" s="160"/>
    </row>
    <row r="2176" spans="4:4" x14ac:dyDescent="0.2">
      <c r="D2176" s="160"/>
    </row>
    <row r="2177" spans="4:4" x14ac:dyDescent="0.2">
      <c r="D2177" s="160"/>
    </row>
    <row r="2178" spans="4:4" x14ac:dyDescent="0.2">
      <c r="D2178" s="160"/>
    </row>
    <row r="2179" spans="4:4" x14ac:dyDescent="0.2">
      <c r="D2179" s="160"/>
    </row>
    <row r="2180" spans="4:4" x14ac:dyDescent="0.2">
      <c r="D2180" s="160"/>
    </row>
    <row r="2181" spans="4:4" x14ac:dyDescent="0.2">
      <c r="D2181" s="160"/>
    </row>
    <row r="2182" spans="4:4" x14ac:dyDescent="0.2">
      <c r="D2182" s="160"/>
    </row>
    <row r="2183" spans="4:4" x14ac:dyDescent="0.2">
      <c r="D2183" s="160"/>
    </row>
    <row r="2184" spans="4:4" x14ac:dyDescent="0.2">
      <c r="D2184" s="160"/>
    </row>
    <row r="2185" spans="4:4" x14ac:dyDescent="0.2">
      <c r="D2185" s="160"/>
    </row>
    <row r="2186" spans="4:4" x14ac:dyDescent="0.2">
      <c r="D2186" s="160"/>
    </row>
    <row r="2187" spans="4:4" x14ac:dyDescent="0.2">
      <c r="D2187" s="160"/>
    </row>
    <row r="2188" spans="4:4" x14ac:dyDescent="0.2">
      <c r="D2188" s="160"/>
    </row>
    <row r="2189" spans="4:4" x14ac:dyDescent="0.2">
      <c r="D2189" s="160"/>
    </row>
    <row r="2190" spans="4:4" x14ac:dyDescent="0.2">
      <c r="D2190" s="160"/>
    </row>
    <row r="2191" spans="4:4" x14ac:dyDescent="0.2">
      <c r="D2191" s="160"/>
    </row>
    <row r="2192" spans="4:4" x14ac:dyDescent="0.2">
      <c r="D2192" s="160"/>
    </row>
    <row r="2193" spans="4:4" x14ac:dyDescent="0.2">
      <c r="D2193" s="160"/>
    </row>
    <row r="2194" spans="4:4" x14ac:dyDescent="0.2">
      <c r="D2194" s="160"/>
    </row>
    <row r="2195" spans="4:4" x14ac:dyDescent="0.2">
      <c r="D2195" s="160"/>
    </row>
    <row r="2196" spans="4:4" x14ac:dyDescent="0.2">
      <c r="D2196" s="160"/>
    </row>
    <row r="2197" spans="4:4" x14ac:dyDescent="0.2">
      <c r="D2197" s="160"/>
    </row>
    <row r="2198" spans="4:4" x14ac:dyDescent="0.2">
      <c r="D2198" s="160"/>
    </row>
    <row r="2199" spans="4:4" x14ac:dyDescent="0.2">
      <c r="D2199" s="160"/>
    </row>
    <row r="2200" spans="4:4" x14ac:dyDescent="0.2">
      <c r="D2200" s="160"/>
    </row>
    <row r="2201" spans="4:4" x14ac:dyDescent="0.2">
      <c r="D2201" s="160"/>
    </row>
    <row r="2202" spans="4:4" x14ac:dyDescent="0.2">
      <c r="D2202" s="160"/>
    </row>
    <row r="2203" spans="4:4" x14ac:dyDescent="0.2">
      <c r="D2203" s="160"/>
    </row>
    <row r="2204" spans="4:4" x14ac:dyDescent="0.2">
      <c r="D2204" s="160"/>
    </row>
    <row r="2205" spans="4:4" x14ac:dyDescent="0.2">
      <c r="D2205" s="160"/>
    </row>
    <row r="2206" spans="4:4" x14ac:dyDescent="0.2">
      <c r="D2206" s="160"/>
    </row>
    <row r="2207" spans="4:4" x14ac:dyDescent="0.2">
      <c r="D2207" s="160"/>
    </row>
    <row r="2208" spans="4:4" x14ac:dyDescent="0.2">
      <c r="D2208" s="160"/>
    </row>
    <row r="2209" spans="4:4" x14ac:dyDescent="0.2">
      <c r="D2209" s="160"/>
    </row>
    <row r="2210" spans="4:4" x14ac:dyDescent="0.2">
      <c r="D2210" s="160"/>
    </row>
    <row r="2211" spans="4:4" x14ac:dyDescent="0.2">
      <c r="D2211" s="160"/>
    </row>
    <row r="2212" spans="4:4" x14ac:dyDescent="0.2">
      <c r="D2212" s="160"/>
    </row>
    <row r="2213" spans="4:4" x14ac:dyDescent="0.2">
      <c r="D2213" s="160"/>
    </row>
    <row r="2214" spans="4:4" x14ac:dyDescent="0.2">
      <c r="D2214" s="160"/>
    </row>
    <row r="2215" spans="4:4" x14ac:dyDescent="0.2">
      <c r="D2215" s="160"/>
    </row>
    <row r="2216" spans="4:4" x14ac:dyDescent="0.2">
      <c r="D2216" s="160"/>
    </row>
    <row r="2217" spans="4:4" x14ac:dyDescent="0.2">
      <c r="D2217" s="160"/>
    </row>
    <row r="2218" spans="4:4" x14ac:dyDescent="0.2">
      <c r="D2218" s="160"/>
    </row>
    <row r="2219" spans="4:4" x14ac:dyDescent="0.2">
      <c r="D2219" s="160"/>
    </row>
    <row r="2220" spans="4:4" x14ac:dyDescent="0.2">
      <c r="D2220" s="160"/>
    </row>
    <row r="2221" spans="4:4" x14ac:dyDescent="0.2">
      <c r="D2221" s="160"/>
    </row>
    <row r="2222" spans="4:4" x14ac:dyDescent="0.2">
      <c r="D2222" s="160"/>
    </row>
    <row r="2223" spans="4:4" x14ac:dyDescent="0.2">
      <c r="D2223" s="160"/>
    </row>
    <row r="2224" spans="4:4" x14ac:dyDescent="0.2">
      <c r="D2224" s="160"/>
    </row>
    <row r="2225" spans="4:4" x14ac:dyDescent="0.2">
      <c r="D2225" s="160"/>
    </row>
    <row r="2226" spans="4:4" x14ac:dyDescent="0.2">
      <c r="D2226" s="160"/>
    </row>
    <row r="2227" spans="4:4" x14ac:dyDescent="0.2">
      <c r="D2227" s="160"/>
    </row>
    <row r="2228" spans="4:4" x14ac:dyDescent="0.2">
      <c r="D2228" s="160"/>
    </row>
    <row r="2229" spans="4:4" x14ac:dyDescent="0.2">
      <c r="D2229" s="160"/>
    </row>
    <row r="2230" spans="4:4" x14ac:dyDescent="0.2">
      <c r="D2230" s="160"/>
    </row>
    <row r="2231" spans="4:4" x14ac:dyDescent="0.2">
      <c r="D2231" s="160"/>
    </row>
    <row r="2232" spans="4:4" x14ac:dyDescent="0.2">
      <c r="D2232" s="160"/>
    </row>
    <row r="2233" spans="4:4" x14ac:dyDescent="0.2">
      <c r="D2233" s="160"/>
    </row>
    <row r="2234" spans="4:4" x14ac:dyDescent="0.2">
      <c r="D2234" s="160"/>
    </row>
    <row r="2235" spans="4:4" x14ac:dyDescent="0.2">
      <c r="D2235" s="160"/>
    </row>
    <row r="2236" spans="4:4" x14ac:dyDescent="0.2">
      <c r="D2236" s="160"/>
    </row>
    <row r="2237" spans="4:4" x14ac:dyDescent="0.2">
      <c r="D2237" s="160"/>
    </row>
    <row r="2238" spans="4:4" x14ac:dyDescent="0.2">
      <c r="D2238" s="160"/>
    </row>
    <row r="2239" spans="4:4" x14ac:dyDescent="0.2">
      <c r="D2239" s="160"/>
    </row>
    <row r="2240" spans="4:4" x14ac:dyDescent="0.2">
      <c r="D2240" s="160"/>
    </row>
    <row r="2241" spans="4:4" x14ac:dyDescent="0.2">
      <c r="D2241" s="160"/>
    </row>
    <row r="2242" spans="4:4" x14ac:dyDescent="0.2">
      <c r="D2242" s="160"/>
    </row>
    <row r="2243" spans="4:4" x14ac:dyDescent="0.2">
      <c r="D2243" s="160"/>
    </row>
    <row r="2244" spans="4:4" x14ac:dyDescent="0.2">
      <c r="D2244" s="160"/>
    </row>
    <row r="2245" spans="4:4" x14ac:dyDescent="0.2">
      <c r="D2245" s="160"/>
    </row>
    <row r="2246" spans="4:4" x14ac:dyDescent="0.2">
      <c r="D2246" s="160"/>
    </row>
    <row r="2247" spans="4:4" x14ac:dyDescent="0.2">
      <c r="D2247" s="160"/>
    </row>
    <row r="2248" spans="4:4" x14ac:dyDescent="0.2">
      <c r="D2248" s="160"/>
    </row>
    <row r="2249" spans="4:4" x14ac:dyDescent="0.2">
      <c r="D2249" s="160"/>
    </row>
    <row r="2250" spans="4:4" x14ac:dyDescent="0.2">
      <c r="D2250" s="160"/>
    </row>
    <row r="2251" spans="4:4" x14ac:dyDescent="0.2">
      <c r="D2251" s="160"/>
    </row>
    <row r="2252" spans="4:4" x14ac:dyDescent="0.2">
      <c r="D2252" s="160"/>
    </row>
    <row r="2253" spans="4:4" x14ac:dyDescent="0.2">
      <c r="D2253" s="160"/>
    </row>
    <row r="2254" spans="4:4" x14ac:dyDescent="0.2">
      <c r="D2254" s="160"/>
    </row>
    <row r="2255" spans="4:4" x14ac:dyDescent="0.2">
      <c r="D2255" s="160"/>
    </row>
    <row r="2256" spans="4:4" x14ac:dyDescent="0.2">
      <c r="D2256" s="160"/>
    </row>
    <row r="2257" spans="4:4" x14ac:dyDescent="0.2">
      <c r="D2257" s="160"/>
    </row>
    <row r="2258" spans="4:4" x14ac:dyDescent="0.2">
      <c r="D2258" s="160"/>
    </row>
    <row r="2259" spans="4:4" x14ac:dyDescent="0.2">
      <c r="D2259" s="160"/>
    </row>
    <row r="2260" spans="4:4" x14ac:dyDescent="0.2">
      <c r="D2260" s="160"/>
    </row>
    <row r="2261" spans="4:4" x14ac:dyDescent="0.2">
      <c r="D2261" s="160"/>
    </row>
    <row r="2262" spans="4:4" x14ac:dyDescent="0.2">
      <c r="D2262" s="160"/>
    </row>
    <row r="2263" spans="4:4" x14ac:dyDescent="0.2">
      <c r="D2263" s="160"/>
    </row>
    <row r="2264" spans="4:4" x14ac:dyDescent="0.2">
      <c r="D2264" s="160"/>
    </row>
    <row r="2265" spans="4:4" x14ac:dyDescent="0.2">
      <c r="D2265" s="160"/>
    </row>
    <row r="2266" spans="4:4" x14ac:dyDescent="0.2">
      <c r="D2266" s="160"/>
    </row>
    <row r="2267" spans="4:4" x14ac:dyDescent="0.2">
      <c r="D2267" s="160"/>
    </row>
    <row r="2268" spans="4:4" x14ac:dyDescent="0.2">
      <c r="D2268" s="160"/>
    </row>
    <row r="2269" spans="4:4" x14ac:dyDescent="0.2">
      <c r="D2269" s="160"/>
    </row>
    <row r="2270" spans="4:4" x14ac:dyDescent="0.2">
      <c r="D2270" s="160"/>
    </row>
    <row r="2271" spans="4:4" x14ac:dyDescent="0.2">
      <c r="D2271" s="160"/>
    </row>
    <row r="2272" spans="4:4" x14ac:dyDescent="0.2">
      <c r="D2272" s="160"/>
    </row>
    <row r="2273" spans="4:4" x14ac:dyDescent="0.2">
      <c r="D2273" s="160"/>
    </row>
    <row r="2274" spans="4:4" x14ac:dyDescent="0.2">
      <c r="D2274" s="160"/>
    </row>
    <row r="2275" spans="4:4" x14ac:dyDescent="0.2">
      <c r="D2275" s="160"/>
    </row>
    <row r="2276" spans="4:4" x14ac:dyDescent="0.2">
      <c r="D2276" s="160"/>
    </row>
    <row r="2277" spans="4:4" x14ac:dyDescent="0.2">
      <c r="D2277" s="160"/>
    </row>
    <row r="2278" spans="4:4" x14ac:dyDescent="0.2">
      <c r="D2278" s="160"/>
    </row>
    <row r="2279" spans="4:4" x14ac:dyDescent="0.2">
      <c r="D2279" s="160"/>
    </row>
    <row r="2280" spans="4:4" x14ac:dyDescent="0.2">
      <c r="D2280" s="160"/>
    </row>
    <row r="2281" spans="4:4" x14ac:dyDescent="0.2">
      <c r="D2281" s="160"/>
    </row>
    <row r="2282" spans="4:4" x14ac:dyDescent="0.2">
      <c r="D2282" s="160"/>
    </row>
    <row r="2283" spans="4:4" x14ac:dyDescent="0.2">
      <c r="D2283" s="160"/>
    </row>
    <row r="2284" spans="4:4" x14ac:dyDescent="0.2">
      <c r="D2284" s="160"/>
    </row>
    <row r="2285" spans="4:4" x14ac:dyDescent="0.2">
      <c r="D2285" s="160"/>
    </row>
    <row r="2286" spans="4:4" x14ac:dyDescent="0.2">
      <c r="D2286" s="160"/>
    </row>
    <row r="2287" spans="4:4" x14ac:dyDescent="0.2">
      <c r="D2287" s="160"/>
    </row>
    <row r="2288" spans="4:4" x14ac:dyDescent="0.2">
      <c r="D2288" s="160"/>
    </row>
    <row r="2289" spans="4:4" x14ac:dyDescent="0.2">
      <c r="D2289" s="160"/>
    </row>
    <row r="2290" spans="4:4" x14ac:dyDescent="0.2">
      <c r="D2290" s="160"/>
    </row>
    <row r="2291" spans="4:4" x14ac:dyDescent="0.2">
      <c r="D2291" s="160"/>
    </row>
    <row r="2292" spans="4:4" x14ac:dyDescent="0.2">
      <c r="D2292" s="160"/>
    </row>
    <row r="2293" spans="4:4" x14ac:dyDescent="0.2">
      <c r="D2293" s="160"/>
    </row>
    <row r="2294" spans="4:4" x14ac:dyDescent="0.2">
      <c r="D2294" s="160"/>
    </row>
    <row r="2295" spans="4:4" x14ac:dyDescent="0.2">
      <c r="D2295" s="160"/>
    </row>
    <row r="2296" spans="4:4" x14ac:dyDescent="0.2">
      <c r="D2296" s="160"/>
    </row>
    <row r="2297" spans="4:4" x14ac:dyDescent="0.2">
      <c r="D2297" s="160"/>
    </row>
    <row r="2298" spans="4:4" x14ac:dyDescent="0.2">
      <c r="D2298" s="160"/>
    </row>
    <row r="2299" spans="4:4" x14ac:dyDescent="0.2">
      <c r="D2299" s="160"/>
    </row>
    <row r="2300" spans="4:4" x14ac:dyDescent="0.2">
      <c r="D2300" s="160"/>
    </row>
    <row r="2301" spans="4:4" x14ac:dyDescent="0.2">
      <c r="D2301" s="160"/>
    </row>
    <row r="2302" spans="4:4" x14ac:dyDescent="0.2">
      <c r="D2302" s="160"/>
    </row>
    <row r="2303" spans="4:4" x14ac:dyDescent="0.2">
      <c r="D2303" s="160"/>
    </row>
    <row r="2304" spans="4:4" x14ac:dyDescent="0.2">
      <c r="D2304" s="160"/>
    </row>
    <row r="2305" spans="4:4" x14ac:dyDescent="0.2">
      <c r="D2305" s="160"/>
    </row>
    <row r="2306" spans="4:4" x14ac:dyDescent="0.2">
      <c r="D2306" s="160"/>
    </row>
    <row r="2307" spans="4:4" x14ac:dyDescent="0.2">
      <c r="D2307" s="160"/>
    </row>
    <row r="2308" spans="4:4" x14ac:dyDescent="0.2">
      <c r="D2308" s="160"/>
    </row>
    <row r="2309" spans="4:4" x14ac:dyDescent="0.2">
      <c r="D2309" s="160"/>
    </row>
    <row r="2310" spans="4:4" x14ac:dyDescent="0.2">
      <c r="D2310" s="160"/>
    </row>
    <row r="2311" spans="4:4" x14ac:dyDescent="0.2">
      <c r="D2311" s="160"/>
    </row>
    <row r="2312" spans="4:4" x14ac:dyDescent="0.2">
      <c r="D2312" s="160"/>
    </row>
    <row r="2313" spans="4:4" x14ac:dyDescent="0.2">
      <c r="D2313" s="160"/>
    </row>
    <row r="2314" spans="4:4" x14ac:dyDescent="0.2">
      <c r="D2314" s="160"/>
    </row>
    <row r="2315" spans="4:4" x14ac:dyDescent="0.2">
      <c r="D2315" s="160"/>
    </row>
    <row r="2316" spans="4:4" x14ac:dyDescent="0.2">
      <c r="D2316" s="160"/>
    </row>
    <row r="2317" spans="4:4" x14ac:dyDescent="0.2">
      <c r="D2317" s="160"/>
    </row>
    <row r="2318" spans="4:4" x14ac:dyDescent="0.2">
      <c r="D2318" s="160"/>
    </row>
    <row r="2319" spans="4:4" x14ac:dyDescent="0.2">
      <c r="D2319" s="160"/>
    </row>
    <row r="2320" spans="4:4" x14ac:dyDescent="0.2">
      <c r="D2320" s="160"/>
    </row>
    <row r="2321" spans="4:4" x14ac:dyDescent="0.2">
      <c r="D2321" s="160"/>
    </row>
    <row r="2322" spans="4:4" x14ac:dyDescent="0.2">
      <c r="D2322" s="160"/>
    </row>
    <row r="2323" spans="4:4" x14ac:dyDescent="0.2">
      <c r="D2323" s="160"/>
    </row>
    <row r="2324" spans="4:4" x14ac:dyDescent="0.2">
      <c r="D2324" s="160"/>
    </row>
    <row r="2325" spans="4:4" x14ac:dyDescent="0.2">
      <c r="D2325" s="160"/>
    </row>
    <row r="2326" spans="4:4" x14ac:dyDescent="0.2">
      <c r="D2326" s="160"/>
    </row>
    <row r="2327" spans="4:4" x14ac:dyDescent="0.2">
      <c r="D2327" s="160"/>
    </row>
    <row r="2328" spans="4:4" x14ac:dyDescent="0.2">
      <c r="D2328" s="160"/>
    </row>
    <row r="2329" spans="4:4" x14ac:dyDescent="0.2">
      <c r="D2329" s="160"/>
    </row>
    <row r="2330" spans="4:4" x14ac:dyDescent="0.2">
      <c r="D2330" s="160"/>
    </row>
    <row r="2331" spans="4:4" x14ac:dyDescent="0.2">
      <c r="D2331" s="160"/>
    </row>
    <row r="2332" spans="4:4" x14ac:dyDescent="0.2">
      <c r="D2332" s="160"/>
    </row>
    <row r="2333" spans="4:4" x14ac:dyDescent="0.2">
      <c r="D2333" s="160"/>
    </row>
    <row r="2334" spans="4:4" x14ac:dyDescent="0.2">
      <c r="D2334" s="160"/>
    </row>
    <row r="2335" spans="4:4" x14ac:dyDescent="0.2">
      <c r="D2335" s="160"/>
    </row>
    <row r="2336" spans="4:4" x14ac:dyDescent="0.2">
      <c r="D2336" s="160"/>
    </row>
    <row r="2337" spans="4:4" x14ac:dyDescent="0.2">
      <c r="D2337" s="160"/>
    </row>
    <row r="2338" spans="4:4" x14ac:dyDescent="0.2">
      <c r="D2338" s="160"/>
    </row>
    <row r="2339" spans="4:4" x14ac:dyDescent="0.2">
      <c r="D2339" s="160"/>
    </row>
    <row r="2340" spans="4:4" x14ac:dyDescent="0.2">
      <c r="D2340" s="160"/>
    </row>
    <row r="2341" spans="4:4" x14ac:dyDescent="0.2">
      <c r="D2341" s="160"/>
    </row>
    <row r="2342" spans="4:4" x14ac:dyDescent="0.2">
      <c r="D2342" s="160"/>
    </row>
    <row r="2343" spans="4:4" x14ac:dyDescent="0.2">
      <c r="D2343" s="160"/>
    </row>
    <row r="2344" spans="4:4" x14ac:dyDescent="0.2">
      <c r="D2344" s="160"/>
    </row>
    <row r="2345" spans="4:4" x14ac:dyDescent="0.2">
      <c r="D2345" s="160"/>
    </row>
    <row r="2346" spans="4:4" x14ac:dyDescent="0.2">
      <c r="D2346" s="160"/>
    </row>
    <row r="2347" spans="4:4" x14ac:dyDescent="0.2">
      <c r="D2347" s="160"/>
    </row>
    <row r="2348" spans="4:4" x14ac:dyDescent="0.2">
      <c r="D2348" s="160"/>
    </row>
    <row r="2349" spans="4:4" x14ac:dyDescent="0.2">
      <c r="D2349" s="160"/>
    </row>
    <row r="2350" spans="4:4" x14ac:dyDescent="0.2">
      <c r="D2350" s="160"/>
    </row>
    <row r="2351" spans="4:4" x14ac:dyDescent="0.2">
      <c r="D2351" s="160"/>
    </row>
    <row r="2352" spans="4:4" x14ac:dyDescent="0.2">
      <c r="D2352" s="160"/>
    </row>
    <row r="2353" spans="4:4" x14ac:dyDescent="0.2">
      <c r="D2353" s="160"/>
    </row>
    <row r="2354" spans="4:4" x14ac:dyDescent="0.2">
      <c r="D2354" s="160"/>
    </row>
    <row r="2355" spans="4:4" x14ac:dyDescent="0.2">
      <c r="D2355" s="160"/>
    </row>
    <row r="2356" spans="4:4" x14ac:dyDescent="0.2">
      <c r="D2356" s="160"/>
    </row>
    <row r="2357" spans="4:4" x14ac:dyDescent="0.2">
      <c r="D2357" s="160"/>
    </row>
    <row r="2358" spans="4:4" x14ac:dyDescent="0.2">
      <c r="D2358" s="160"/>
    </row>
    <row r="2359" spans="4:4" x14ac:dyDescent="0.2">
      <c r="D2359" s="160"/>
    </row>
    <row r="2360" spans="4:4" x14ac:dyDescent="0.2">
      <c r="D2360" s="160"/>
    </row>
    <row r="2361" spans="4:4" x14ac:dyDescent="0.2">
      <c r="D2361" s="160"/>
    </row>
    <row r="2362" spans="4:4" x14ac:dyDescent="0.2">
      <c r="D2362" s="160"/>
    </row>
    <row r="2363" spans="4:4" x14ac:dyDescent="0.2">
      <c r="D2363" s="160"/>
    </row>
    <row r="2364" spans="4:4" x14ac:dyDescent="0.2">
      <c r="D2364" s="160"/>
    </row>
    <row r="2365" spans="4:4" x14ac:dyDescent="0.2">
      <c r="D2365" s="160"/>
    </row>
    <row r="2366" spans="4:4" x14ac:dyDescent="0.2">
      <c r="D2366" s="160"/>
    </row>
    <row r="2367" spans="4:4" x14ac:dyDescent="0.2">
      <c r="D2367" s="160"/>
    </row>
    <row r="2368" spans="4:4" x14ac:dyDescent="0.2">
      <c r="D2368" s="160"/>
    </row>
    <row r="2369" spans="4:4" x14ac:dyDescent="0.2">
      <c r="D2369" s="160"/>
    </row>
    <row r="2370" spans="4:4" x14ac:dyDescent="0.2">
      <c r="D2370" s="160"/>
    </row>
    <row r="2371" spans="4:4" x14ac:dyDescent="0.2">
      <c r="D2371" s="160"/>
    </row>
    <row r="2372" spans="4:4" x14ac:dyDescent="0.2">
      <c r="D2372" s="160"/>
    </row>
    <row r="2373" spans="4:4" x14ac:dyDescent="0.2">
      <c r="D2373" s="160"/>
    </row>
    <row r="2374" spans="4:4" x14ac:dyDescent="0.2">
      <c r="D2374" s="160"/>
    </row>
    <row r="2375" spans="4:4" x14ac:dyDescent="0.2">
      <c r="D2375" s="160"/>
    </row>
    <row r="2376" spans="4:4" x14ac:dyDescent="0.2">
      <c r="D2376" s="160"/>
    </row>
    <row r="2377" spans="4:4" x14ac:dyDescent="0.2">
      <c r="D2377" s="160"/>
    </row>
    <row r="2378" spans="4:4" x14ac:dyDescent="0.2">
      <c r="D2378" s="160"/>
    </row>
    <row r="2379" spans="4:4" x14ac:dyDescent="0.2">
      <c r="D2379" s="160"/>
    </row>
    <row r="2380" spans="4:4" x14ac:dyDescent="0.2">
      <c r="D2380" s="160"/>
    </row>
    <row r="2381" spans="4:4" x14ac:dyDescent="0.2">
      <c r="D2381" s="160"/>
    </row>
    <row r="2382" spans="4:4" x14ac:dyDescent="0.2">
      <c r="D2382" s="160"/>
    </row>
    <row r="2383" spans="4:4" x14ac:dyDescent="0.2">
      <c r="D2383" s="160"/>
    </row>
    <row r="2384" spans="4:4" x14ac:dyDescent="0.2">
      <c r="D2384" s="160"/>
    </row>
    <row r="2385" spans="4:4" x14ac:dyDescent="0.2">
      <c r="D2385" s="160"/>
    </row>
    <row r="2386" spans="4:4" x14ac:dyDescent="0.2">
      <c r="D2386" s="160"/>
    </row>
    <row r="2387" spans="4:4" x14ac:dyDescent="0.2">
      <c r="D2387" s="160"/>
    </row>
    <row r="2388" spans="4:4" x14ac:dyDescent="0.2">
      <c r="D2388" s="160"/>
    </row>
    <row r="2389" spans="4:4" x14ac:dyDescent="0.2">
      <c r="D2389" s="160"/>
    </row>
    <row r="2390" spans="4:4" x14ac:dyDescent="0.2">
      <c r="D2390" s="160"/>
    </row>
    <row r="2391" spans="4:4" x14ac:dyDescent="0.2">
      <c r="D2391" s="160"/>
    </row>
    <row r="2392" spans="4:4" x14ac:dyDescent="0.2">
      <c r="D2392" s="160"/>
    </row>
    <row r="2393" spans="4:4" x14ac:dyDescent="0.2">
      <c r="D2393" s="160"/>
    </row>
    <row r="2394" spans="4:4" x14ac:dyDescent="0.2">
      <c r="D2394" s="160"/>
    </row>
    <row r="2395" spans="4:4" x14ac:dyDescent="0.2">
      <c r="D2395" s="160"/>
    </row>
    <row r="2396" spans="4:4" x14ac:dyDescent="0.2">
      <c r="D2396" s="160"/>
    </row>
    <row r="2397" spans="4:4" x14ac:dyDescent="0.2">
      <c r="D2397" s="160"/>
    </row>
    <row r="2398" spans="4:4" x14ac:dyDescent="0.2">
      <c r="D2398" s="160"/>
    </row>
    <row r="2399" spans="4:4" x14ac:dyDescent="0.2">
      <c r="D2399" s="160"/>
    </row>
    <row r="2400" spans="4:4" x14ac:dyDescent="0.2">
      <c r="D2400" s="160"/>
    </row>
    <row r="2401" spans="4:4" x14ac:dyDescent="0.2">
      <c r="D2401" s="160"/>
    </row>
    <row r="2402" spans="4:4" x14ac:dyDescent="0.2">
      <c r="D2402" s="160"/>
    </row>
    <row r="2403" spans="4:4" x14ac:dyDescent="0.2">
      <c r="D2403" s="160"/>
    </row>
    <row r="2404" spans="4:4" x14ac:dyDescent="0.2">
      <c r="D2404" s="160"/>
    </row>
    <row r="2405" spans="4:4" x14ac:dyDescent="0.2">
      <c r="D2405" s="160"/>
    </row>
    <row r="2406" spans="4:4" x14ac:dyDescent="0.2">
      <c r="D2406" s="160"/>
    </row>
    <row r="2407" spans="4:4" x14ac:dyDescent="0.2">
      <c r="D2407" s="160"/>
    </row>
    <row r="2408" spans="4:4" x14ac:dyDescent="0.2">
      <c r="D2408" s="160"/>
    </row>
    <row r="2409" spans="4:4" x14ac:dyDescent="0.2">
      <c r="D2409" s="160"/>
    </row>
    <row r="2410" spans="4:4" x14ac:dyDescent="0.2">
      <c r="D2410" s="160"/>
    </row>
    <row r="2411" spans="4:4" x14ac:dyDescent="0.2">
      <c r="D2411" s="160"/>
    </row>
    <row r="2412" spans="4:4" x14ac:dyDescent="0.2">
      <c r="D2412" s="160"/>
    </row>
    <row r="2413" spans="4:4" x14ac:dyDescent="0.2">
      <c r="D2413" s="160"/>
    </row>
    <row r="2414" spans="4:4" x14ac:dyDescent="0.2">
      <c r="D2414" s="160"/>
    </row>
    <row r="2415" spans="4:4" x14ac:dyDescent="0.2">
      <c r="D2415" s="160"/>
    </row>
    <row r="2416" spans="4:4" x14ac:dyDescent="0.2">
      <c r="D2416" s="160"/>
    </row>
    <row r="2417" spans="4:4" x14ac:dyDescent="0.2">
      <c r="D2417" s="160"/>
    </row>
    <row r="2418" spans="4:4" x14ac:dyDescent="0.2">
      <c r="D2418" s="160"/>
    </row>
    <row r="2419" spans="4:4" x14ac:dyDescent="0.2">
      <c r="D2419" s="160"/>
    </row>
    <row r="2420" spans="4:4" x14ac:dyDescent="0.2">
      <c r="D2420" s="160"/>
    </row>
    <row r="2421" spans="4:4" x14ac:dyDescent="0.2">
      <c r="D2421" s="160"/>
    </row>
    <row r="2422" spans="4:4" x14ac:dyDescent="0.2">
      <c r="D2422" s="160"/>
    </row>
    <row r="2423" spans="4:4" x14ac:dyDescent="0.2">
      <c r="D2423" s="160"/>
    </row>
    <row r="2424" spans="4:4" x14ac:dyDescent="0.2">
      <c r="D2424" s="160"/>
    </row>
    <row r="2425" spans="4:4" x14ac:dyDescent="0.2">
      <c r="D2425" s="160"/>
    </row>
    <row r="2426" spans="4:4" x14ac:dyDescent="0.2">
      <c r="D2426" s="160"/>
    </row>
    <row r="2427" spans="4:4" x14ac:dyDescent="0.2">
      <c r="D2427" s="160"/>
    </row>
    <row r="2428" spans="4:4" x14ac:dyDescent="0.2">
      <c r="D2428" s="160"/>
    </row>
    <row r="2429" spans="4:4" x14ac:dyDescent="0.2">
      <c r="D2429" s="160"/>
    </row>
    <row r="2430" spans="4:4" x14ac:dyDescent="0.2">
      <c r="D2430" s="160"/>
    </row>
    <row r="2431" spans="4:4" x14ac:dyDescent="0.2">
      <c r="D2431" s="160"/>
    </row>
    <row r="2432" spans="4:4" x14ac:dyDescent="0.2">
      <c r="D2432" s="160"/>
    </row>
    <row r="2433" spans="4:4" x14ac:dyDescent="0.2">
      <c r="D2433" s="160"/>
    </row>
    <row r="2434" spans="4:4" x14ac:dyDescent="0.2">
      <c r="D2434" s="160"/>
    </row>
    <row r="2435" spans="4:4" x14ac:dyDescent="0.2">
      <c r="D2435" s="160"/>
    </row>
    <row r="2436" spans="4:4" x14ac:dyDescent="0.2">
      <c r="D2436" s="160"/>
    </row>
    <row r="2437" spans="4:4" x14ac:dyDescent="0.2">
      <c r="D2437" s="160"/>
    </row>
    <row r="2438" spans="4:4" x14ac:dyDescent="0.2">
      <c r="D2438" s="160"/>
    </row>
    <row r="2439" spans="4:4" x14ac:dyDescent="0.2">
      <c r="D2439" s="160"/>
    </row>
    <row r="2440" spans="4:4" x14ac:dyDescent="0.2">
      <c r="D2440" s="160"/>
    </row>
    <row r="2441" spans="4:4" x14ac:dyDescent="0.2">
      <c r="D2441" s="160"/>
    </row>
    <row r="2442" spans="4:4" x14ac:dyDescent="0.2">
      <c r="D2442" s="160"/>
    </row>
    <row r="2443" spans="4:4" x14ac:dyDescent="0.2">
      <c r="D2443" s="160"/>
    </row>
    <row r="2444" spans="4:4" x14ac:dyDescent="0.2">
      <c r="D2444" s="160"/>
    </row>
    <row r="2445" spans="4:4" x14ac:dyDescent="0.2">
      <c r="D2445" s="160"/>
    </row>
    <row r="2446" spans="4:4" x14ac:dyDescent="0.2">
      <c r="D2446" s="160"/>
    </row>
    <row r="2447" spans="4:4" x14ac:dyDescent="0.2">
      <c r="D2447" s="160"/>
    </row>
    <row r="2448" spans="4:4" x14ac:dyDescent="0.2">
      <c r="D2448" s="160"/>
    </row>
    <row r="2449" spans="4:4" x14ac:dyDescent="0.2">
      <c r="D2449" s="160"/>
    </row>
    <row r="2450" spans="4:4" x14ac:dyDescent="0.2">
      <c r="D2450" s="160"/>
    </row>
    <row r="2451" spans="4:4" x14ac:dyDescent="0.2">
      <c r="D2451" s="160"/>
    </row>
    <row r="2452" spans="4:4" x14ac:dyDescent="0.2">
      <c r="D2452" s="160"/>
    </row>
    <row r="2453" spans="4:4" x14ac:dyDescent="0.2">
      <c r="D2453" s="160"/>
    </row>
    <row r="2454" spans="4:4" x14ac:dyDescent="0.2">
      <c r="D2454" s="160"/>
    </row>
    <row r="2455" spans="4:4" x14ac:dyDescent="0.2">
      <c r="D2455" s="160"/>
    </row>
    <row r="2456" spans="4:4" x14ac:dyDescent="0.2">
      <c r="D2456" s="160"/>
    </row>
    <row r="2457" spans="4:4" x14ac:dyDescent="0.2">
      <c r="D2457" s="160"/>
    </row>
    <row r="2458" spans="4:4" x14ac:dyDescent="0.2">
      <c r="D2458" s="160"/>
    </row>
    <row r="2459" spans="4:4" x14ac:dyDescent="0.2">
      <c r="D2459" s="160"/>
    </row>
    <row r="2460" spans="4:4" x14ac:dyDescent="0.2">
      <c r="D2460" s="160"/>
    </row>
    <row r="2461" spans="4:4" x14ac:dyDescent="0.2">
      <c r="D2461" s="160"/>
    </row>
    <row r="2462" spans="4:4" x14ac:dyDescent="0.2">
      <c r="D2462" s="160"/>
    </row>
    <row r="2463" spans="4:4" x14ac:dyDescent="0.2">
      <c r="D2463" s="160"/>
    </row>
    <row r="2464" spans="4:4" x14ac:dyDescent="0.2">
      <c r="D2464" s="160"/>
    </row>
    <row r="2465" spans="4:4" x14ac:dyDescent="0.2">
      <c r="D2465" s="160"/>
    </row>
    <row r="2466" spans="4:4" x14ac:dyDescent="0.2">
      <c r="D2466" s="160"/>
    </row>
    <row r="2467" spans="4:4" x14ac:dyDescent="0.2">
      <c r="D2467" s="160"/>
    </row>
    <row r="2468" spans="4:4" x14ac:dyDescent="0.2">
      <c r="D2468" s="160"/>
    </row>
    <row r="2469" spans="4:4" x14ac:dyDescent="0.2">
      <c r="D2469" s="160"/>
    </row>
    <row r="2470" spans="4:4" x14ac:dyDescent="0.2">
      <c r="D2470" s="160"/>
    </row>
    <row r="2471" spans="4:4" x14ac:dyDescent="0.2">
      <c r="D2471" s="160"/>
    </row>
    <row r="2472" spans="4:4" x14ac:dyDescent="0.2">
      <c r="D2472" s="160"/>
    </row>
    <row r="2473" spans="4:4" x14ac:dyDescent="0.2">
      <c r="D2473" s="160"/>
    </row>
    <row r="2474" spans="4:4" x14ac:dyDescent="0.2">
      <c r="D2474" s="160"/>
    </row>
    <row r="2475" spans="4:4" x14ac:dyDescent="0.2">
      <c r="D2475" s="160"/>
    </row>
    <row r="2476" spans="4:4" x14ac:dyDescent="0.2">
      <c r="D2476" s="160"/>
    </row>
    <row r="2477" spans="4:4" x14ac:dyDescent="0.2">
      <c r="D2477" s="160"/>
    </row>
    <row r="2478" spans="4:4" x14ac:dyDescent="0.2">
      <c r="D2478" s="160"/>
    </row>
    <row r="2479" spans="4:4" x14ac:dyDescent="0.2">
      <c r="D2479" s="160"/>
    </row>
    <row r="2480" spans="4:4" x14ac:dyDescent="0.2">
      <c r="D2480" s="160"/>
    </row>
    <row r="2481" spans="4:4" x14ac:dyDescent="0.2">
      <c r="D2481" s="160"/>
    </row>
    <row r="2482" spans="4:4" x14ac:dyDescent="0.2">
      <c r="D2482" s="160"/>
    </row>
    <row r="2483" spans="4:4" x14ac:dyDescent="0.2">
      <c r="D2483" s="160"/>
    </row>
    <row r="2484" spans="4:4" x14ac:dyDescent="0.2">
      <c r="D2484" s="160"/>
    </row>
    <row r="2485" spans="4:4" x14ac:dyDescent="0.2">
      <c r="D2485" s="160"/>
    </row>
    <row r="2486" spans="4:4" x14ac:dyDescent="0.2">
      <c r="D2486" s="160"/>
    </row>
    <row r="2487" spans="4:4" x14ac:dyDescent="0.2">
      <c r="D2487" s="160"/>
    </row>
    <row r="2488" spans="4:4" x14ac:dyDescent="0.2">
      <c r="D2488" s="160"/>
    </row>
    <row r="2489" spans="4:4" x14ac:dyDescent="0.2">
      <c r="D2489" s="160"/>
    </row>
    <row r="2490" spans="4:4" x14ac:dyDescent="0.2">
      <c r="D2490" s="160"/>
    </row>
    <row r="2491" spans="4:4" x14ac:dyDescent="0.2">
      <c r="D2491" s="160"/>
    </row>
    <row r="2492" spans="4:4" x14ac:dyDescent="0.2">
      <c r="D2492" s="160"/>
    </row>
    <row r="2493" spans="4:4" x14ac:dyDescent="0.2">
      <c r="D2493" s="160"/>
    </row>
    <row r="2494" spans="4:4" x14ac:dyDescent="0.2">
      <c r="D2494" s="160"/>
    </row>
    <row r="2495" spans="4:4" x14ac:dyDescent="0.2">
      <c r="D2495" s="160"/>
    </row>
    <row r="2496" spans="4:4" x14ac:dyDescent="0.2">
      <c r="D2496" s="160"/>
    </row>
    <row r="2497" spans="4:4" x14ac:dyDescent="0.2">
      <c r="D2497" s="160"/>
    </row>
    <row r="2498" spans="4:4" x14ac:dyDescent="0.2">
      <c r="D2498" s="160"/>
    </row>
    <row r="2499" spans="4:4" x14ac:dyDescent="0.2">
      <c r="D2499" s="160"/>
    </row>
    <row r="2500" spans="4:4" x14ac:dyDescent="0.2">
      <c r="D2500" s="160"/>
    </row>
    <row r="2501" spans="4:4" x14ac:dyDescent="0.2">
      <c r="D2501" s="160"/>
    </row>
    <row r="2502" spans="4:4" x14ac:dyDescent="0.2">
      <c r="D2502" s="160"/>
    </row>
    <row r="2503" spans="4:4" x14ac:dyDescent="0.2">
      <c r="D2503" s="160"/>
    </row>
    <row r="2504" spans="4:4" x14ac:dyDescent="0.2">
      <c r="D2504" s="160"/>
    </row>
    <row r="2505" spans="4:4" x14ac:dyDescent="0.2">
      <c r="D2505" s="160"/>
    </row>
    <row r="2506" spans="4:4" x14ac:dyDescent="0.2">
      <c r="D2506" s="160"/>
    </row>
    <row r="2507" spans="4:4" x14ac:dyDescent="0.2">
      <c r="D2507" s="160"/>
    </row>
    <row r="2508" spans="4:4" x14ac:dyDescent="0.2">
      <c r="D2508" s="160"/>
    </row>
    <row r="2509" spans="4:4" x14ac:dyDescent="0.2">
      <c r="D2509" s="160"/>
    </row>
    <row r="2510" spans="4:4" x14ac:dyDescent="0.2">
      <c r="D2510" s="160"/>
    </row>
    <row r="2511" spans="4:4" x14ac:dyDescent="0.2">
      <c r="D2511" s="160"/>
    </row>
    <row r="2512" spans="4:4" x14ac:dyDescent="0.2">
      <c r="D2512" s="160"/>
    </row>
    <row r="2513" spans="4:4" x14ac:dyDescent="0.2">
      <c r="D2513" s="160"/>
    </row>
    <row r="2514" spans="4:4" x14ac:dyDescent="0.2">
      <c r="D2514" s="160"/>
    </row>
    <row r="2515" spans="4:4" x14ac:dyDescent="0.2">
      <c r="D2515" s="160"/>
    </row>
    <row r="2516" spans="4:4" x14ac:dyDescent="0.2">
      <c r="D2516" s="160"/>
    </row>
    <row r="2517" spans="4:4" x14ac:dyDescent="0.2">
      <c r="D2517" s="160"/>
    </row>
    <row r="2518" spans="4:4" x14ac:dyDescent="0.2">
      <c r="D2518" s="160"/>
    </row>
    <row r="2519" spans="4:4" x14ac:dyDescent="0.2">
      <c r="D2519" s="160"/>
    </row>
    <row r="2520" spans="4:4" x14ac:dyDescent="0.2">
      <c r="D2520" s="160"/>
    </row>
    <row r="2521" spans="4:4" x14ac:dyDescent="0.2">
      <c r="D2521" s="160"/>
    </row>
    <row r="2522" spans="4:4" x14ac:dyDescent="0.2">
      <c r="D2522" s="160"/>
    </row>
    <row r="2523" spans="4:4" x14ac:dyDescent="0.2">
      <c r="D2523" s="160"/>
    </row>
    <row r="2524" spans="4:4" x14ac:dyDescent="0.2">
      <c r="D2524" s="160"/>
    </row>
    <row r="2525" spans="4:4" x14ac:dyDescent="0.2">
      <c r="D2525" s="160"/>
    </row>
    <row r="2526" spans="4:4" x14ac:dyDescent="0.2">
      <c r="D2526" s="160"/>
    </row>
    <row r="2527" spans="4:4" x14ac:dyDescent="0.2">
      <c r="D2527" s="160"/>
    </row>
    <row r="2528" spans="4:4" x14ac:dyDescent="0.2">
      <c r="D2528" s="160"/>
    </row>
    <row r="2529" spans="4:4" x14ac:dyDescent="0.2">
      <c r="D2529" s="160"/>
    </row>
    <row r="2530" spans="4:4" x14ac:dyDescent="0.2">
      <c r="D2530" s="160"/>
    </row>
    <row r="2531" spans="4:4" x14ac:dyDescent="0.2">
      <c r="D2531" s="160"/>
    </row>
    <row r="2532" spans="4:4" x14ac:dyDescent="0.2">
      <c r="D2532" s="160"/>
    </row>
    <row r="2533" spans="4:4" x14ac:dyDescent="0.2">
      <c r="D2533" s="160"/>
    </row>
    <row r="2534" spans="4:4" x14ac:dyDescent="0.2">
      <c r="D2534" s="160"/>
    </row>
    <row r="2535" spans="4:4" x14ac:dyDescent="0.2">
      <c r="D2535" s="160"/>
    </row>
    <row r="2536" spans="4:4" x14ac:dyDescent="0.2">
      <c r="D2536" s="160"/>
    </row>
    <row r="2537" spans="4:4" x14ac:dyDescent="0.2">
      <c r="D2537" s="160"/>
    </row>
    <row r="2538" spans="4:4" x14ac:dyDescent="0.2">
      <c r="D2538" s="160"/>
    </row>
    <row r="2539" spans="4:4" x14ac:dyDescent="0.2">
      <c r="D2539" s="160"/>
    </row>
    <row r="2540" spans="4:4" x14ac:dyDescent="0.2">
      <c r="D2540" s="160"/>
    </row>
    <row r="2541" spans="4:4" x14ac:dyDescent="0.2">
      <c r="D2541" s="160"/>
    </row>
    <row r="2542" spans="4:4" x14ac:dyDescent="0.2">
      <c r="D2542" s="160"/>
    </row>
    <row r="2543" spans="4:4" x14ac:dyDescent="0.2">
      <c r="D2543" s="160"/>
    </row>
    <row r="2544" spans="4:4" x14ac:dyDescent="0.2">
      <c r="D2544" s="160"/>
    </row>
    <row r="2545" spans="4:4" x14ac:dyDescent="0.2">
      <c r="D2545" s="160"/>
    </row>
    <row r="2546" spans="4:4" x14ac:dyDescent="0.2">
      <c r="D2546" s="160"/>
    </row>
    <row r="2547" spans="4:4" x14ac:dyDescent="0.2">
      <c r="D2547" s="160"/>
    </row>
    <row r="2548" spans="4:4" x14ac:dyDescent="0.2">
      <c r="D2548" s="160"/>
    </row>
    <row r="2549" spans="4:4" x14ac:dyDescent="0.2">
      <c r="D2549" s="160"/>
    </row>
    <row r="2550" spans="4:4" x14ac:dyDescent="0.2">
      <c r="D2550" s="160"/>
    </row>
    <row r="2551" spans="4:4" x14ac:dyDescent="0.2">
      <c r="D2551" s="160"/>
    </row>
    <row r="2552" spans="4:4" x14ac:dyDescent="0.2">
      <c r="D2552" s="160"/>
    </row>
    <row r="2553" spans="4:4" x14ac:dyDescent="0.2">
      <c r="D2553" s="160"/>
    </row>
    <row r="2554" spans="4:4" x14ac:dyDescent="0.2">
      <c r="D2554" s="160"/>
    </row>
    <row r="2555" spans="4:4" x14ac:dyDescent="0.2">
      <c r="D2555" s="160"/>
    </row>
    <row r="2556" spans="4:4" x14ac:dyDescent="0.2">
      <c r="D2556" s="160"/>
    </row>
    <row r="2557" spans="4:4" x14ac:dyDescent="0.2">
      <c r="D2557" s="160"/>
    </row>
    <row r="2558" spans="4:4" x14ac:dyDescent="0.2">
      <c r="D2558" s="160"/>
    </row>
    <row r="2559" spans="4:4" x14ac:dyDescent="0.2">
      <c r="D2559" s="160"/>
    </row>
    <row r="2560" spans="4:4" x14ac:dyDescent="0.2">
      <c r="D2560" s="160"/>
    </row>
    <row r="2561" spans="4:4" x14ac:dyDescent="0.2">
      <c r="D2561" s="160"/>
    </row>
    <row r="2562" spans="4:4" x14ac:dyDescent="0.2">
      <c r="D2562" s="160"/>
    </row>
    <row r="2563" spans="4:4" x14ac:dyDescent="0.2">
      <c r="D2563" s="160"/>
    </row>
    <row r="2564" spans="4:4" x14ac:dyDescent="0.2">
      <c r="D2564" s="160"/>
    </row>
    <row r="2565" spans="4:4" x14ac:dyDescent="0.2">
      <c r="D2565" s="160"/>
    </row>
    <row r="2566" spans="4:4" x14ac:dyDescent="0.2">
      <c r="D2566" s="160"/>
    </row>
    <row r="2567" spans="4:4" x14ac:dyDescent="0.2">
      <c r="D2567" s="160"/>
    </row>
    <row r="2568" spans="4:4" x14ac:dyDescent="0.2">
      <c r="D2568" s="160"/>
    </row>
    <row r="2569" spans="4:4" x14ac:dyDescent="0.2">
      <c r="D2569" s="160"/>
    </row>
    <row r="2570" spans="4:4" x14ac:dyDescent="0.2">
      <c r="D2570" s="160"/>
    </row>
    <row r="2571" spans="4:4" x14ac:dyDescent="0.2">
      <c r="D2571" s="160"/>
    </row>
    <row r="2572" spans="4:4" x14ac:dyDescent="0.2">
      <c r="D2572" s="160"/>
    </row>
    <row r="2573" spans="4:4" x14ac:dyDescent="0.2">
      <c r="D2573" s="160"/>
    </row>
    <row r="2574" spans="4:4" x14ac:dyDescent="0.2">
      <c r="D2574" s="160"/>
    </row>
    <row r="2575" spans="4:4" x14ac:dyDescent="0.2">
      <c r="D2575" s="160"/>
    </row>
    <row r="2576" spans="4:4" x14ac:dyDescent="0.2">
      <c r="D2576" s="160"/>
    </row>
    <row r="2577" spans="4:4" x14ac:dyDescent="0.2">
      <c r="D2577" s="160"/>
    </row>
    <row r="2578" spans="4:4" x14ac:dyDescent="0.2">
      <c r="D2578" s="160"/>
    </row>
    <row r="2579" spans="4:4" x14ac:dyDescent="0.2">
      <c r="D2579" s="160"/>
    </row>
    <row r="2580" spans="4:4" x14ac:dyDescent="0.2">
      <c r="D2580" s="160"/>
    </row>
    <row r="2581" spans="4:4" x14ac:dyDescent="0.2">
      <c r="D2581" s="160"/>
    </row>
    <row r="2582" spans="4:4" x14ac:dyDescent="0.2">
      <c r="D2582" s="160"/>
    </row>
    <row r="2583" spans="4:4" x14ac:dyDescent="0.2">
      <c r="D2583" s="160"/>
    </row>
    <row r="2584" spans="4:4" x14ac:dyDescent="0.2">
      <c r="D2584" s="160"/>
    </row>
    <row r="2585" spans="4:4" x14ac:dyDescent="0.2">
      <c r="D2585" s="160"/>
    </row>
    <row r="2586" spans="4:4" x14ac:dyDescent="0.2">
      <c r="D2586" s="160"/>
    </row>
    <row r="2587" spans="4:4" x14ac:dyDescent="0.2">
      <c r="D2587" s="160"/>
    </row>
    <row r="2588" spans="4:4" x14ac:dyDescent="0.2">
      <c r="D2588" s="160"/>
    </row>
    <row r="2589" spans="4:4" x14ac:dyDescent="0.2">
      <c r="D2589" s="160"/>
    </row>
    <row r="2590" spans="4:4" x14ac:dyDescent="0.2">
      <c r="D2590" s="160"/>
    </row>
    <row r="2591" spans="4:4" x14ac:dyDescent="0.2">
      <c r="D2591" s="160"/>
    </row>
    <row r="2592" spans="4:4" x14ac:dyDescent="0.2">
      <c r="D2592" s="160"/>
    </row>
    <row r="2593" spans="4:4" x14ac:dyDescent="0.2">
      <c r="D2593" s="160"/>
    </row>
    <row r="2594" spans="4:4" x14ac:dyDescent="0.2">
      <c r="D2594" s="160"/>
    </row>
    <row r="2595" spans="4:4" x14ac:dyDescent="0.2">
      <c r="D2595" s="160"/>
    </row>
    <row r="2596" spans="4:4" x14ac:dyDescent="0.2">
      <c r="D2596" s="160"/>
    </row>
    <row r="2597" spans="4:4" x14ac:dyDescent="0.2">
      <c r="D2597" s="160"/>
    </row>
    <row r="2598" spans="4:4" x14ac:dyDescent="0.2">
      <c r="D2598" s="160"/>
    </row>
    <row r="2599" spans="4:4" x14ac:dyDescent="0.2">
      <c r="D2599" s="160"/>
    </row>
    <row r="2600" spans="4:4" x14ac:dyDescent="0.2">
      <c r="D2600" s="160"/>
    </row>
    <row r="2601" spans="4:4" x14ac:dyDescent="0.2">
      <c r="D2601" s="160"/>
    </row>
    <row r="2602" spans="4:4" x14ac:dyDescent="0.2">
      <c r="D2602" s="160"/>
    </row>
    <row r="2603" spans="4:4" x14ac:dyDescent="0.2">
      <c r="D2603" s="160"/>
    </row>
    <row r="2604" spans="4:4" x14ac:dyDescent="0.2">
      <c r="D2604" s="160"/>
    </row>
    <row r="2605" spans="4:4" x14ac:dyDescent="0.2">
      <c r="D2605" s="160"/>
    </row>
    <row r="2606" spans="4:4" x14ac:dyDescent="0.2">
      <c r="D2606" s="160"/>
    </row>
    <row r="2607" spans="4:4" x14ac:dyDescent="0.2">
      <c r="D2607" s="160"/>
    </row>
    <row r="2608" spans="4:4" x14ac:dyDescent="0.2">
      <c r="D2608" s="160"/>
    </row>
    <row r="2609" spans="4:4" x14ac:dyDescent="0.2">
      <c r="D2609" s="160"/>
    </row>
    <row r="2610" spans="4:4" x14ac:dyDescent="0.2">
      <c r="D2610" s="160"/>
    </row>
    <row r="2611" spans="4:4" x14ac:dyDescent="0.2">
      <c r="D2611" s="160"/>
    </row>
    <row r="2612" spans="4:4" x14ac:dyDescent="0.2">
      <c r="D2612" s="160"/>
    </row>
    <row r="2613" spans="4:4" x14ac:dyDescent="0.2">
      <c r="D2613" s="160"/>
    </row>
    <row r="2614" spans="4:4" x14ac:dyDescent="0.2">
      <c r="D2614" s="160"/>
    </row>
    <row r="2615" spans="4:4" x14ac:dyDescent="0.2">
      <c r="D2615" s="160"/>
    </row>
    <row r="2616" spans="4:4" x14ac:dyDescent="0.2">
      <c r="D2616" s="160"/>
    </row>
    <row r="2617" spans="4:4" x14ac:dyDescent="0.2">
      <c r="D2617" s="160"/>
    </row>
    <row r="2618" spans="4:4" x14ac:dyDescent="0.2">
      <c r="D2618" s="160"/>
    </row>
    <row r="2619" spans="4:4" x14ac:dyDescent="0.2">
      <c r="D2619" s="160"/>
    </row>
    <row r="2620" spans="4:4" x14ac:dyDescent="0.2">
      <c r="D2620" s="160"/>
    </row>
    <row r="2621" spans="4:4" x14ac:dyDescent="0.2">
      <c r="D2621" s="160"/>
    </row>
    <row r="2622" spans="4:4" x14ac:dyDescent="0.2">
      <c r="D2622" s="160"/>
    </row>
    <row r="2623" spans="4:4" x14ac:dyDescent="0.2">
      <c r="D2623" s="160"/>
    </row>
    <row r="2624" spans="4:4" x14ac:dyDescent="0.2">
      <c r="D2624" s="160"/>
    </row>
    <row r="2625" spans="4:4" x14ac:dyDescent="0.2">
      <c r="D2625" s="160"/>
    </row>
    <row r="2626" spans="4:4" x14ac:dyDescent="0.2">
      <c r="D2626" s="160"/>
    </row>
    <row r="2627" spans="4:4" x14ac:dyDescent="0.2">
      <c r="D2627" s="160"/>
    </row>
    <row r="2628" spans="4:4" x14ac:dyDescent="0.2">
      <c r="D2628" s="160"/>
    </row>
    <row r="2629" spans="4:4" x14ac:dyDescent="0.2">
      <c r="D2629" s="160"/>
    </row>
    <row r="2630" spans="4:4" x14ac:dyDescent="0.2">
      <c r="D2630" s="160"/>
    </row>
    <row r="2631" spans="4:4" x14ac:dyDescent="0.2">
      <c r="D2631" s="160"/>
    </row>
    <row r="2632" spans="4:4" x14ac:dyDescent="0.2">
      <c r="D2632" s="160"/>
    </row>
    <row r="2633" spans="4:4" x14ac:dyDescent="0.2">
      <c r="D2633" s="160"/>
    </row>
    <row r="2634" spans="4:4" x14ac:dyDescent="0.2">
      <c r="D2634" s="160"/>
    </row>
    <row r="2635" spans="4:4" x14ac:dyDescent="0.2">
      <c r="D2635" s="160"/>
    </row>
    <row r="2636" spans="4:4" x14ac:dyDescent="0.2">
      <c r="D2636" s="160"/>
    </row>
    <row r="2637" spans="4:4" x14ac:dyDescent="0.2">
      <c r="D2637" s="160"/>
    </row>
    <row r="2638" spans="4:4" x14ac:dyDescent="0.2">
      <c r="D2638" s="160"/>
    </row>
    <row r="2639" spans="4:4" x14ac:dyDescent="0.2">
      <c r="D2639" s="160"/>
    </row>
    <row r="2640" spans="4:4" x14ac:dyDescent="0.2">
      <c r="D2640" s="160"/>
    </row>
    <row r="2641" spans="4:4" x14ac:dyDescent="0.2">
      <c r="D2641" s="160"/>
    </row>
    <row r="2642" spans="4:4" x14ac:dyDescent="0.2">
      <c r="D2642" s="160"/>
    </row>
    <row r="2643" spans="4:4" x14ac:dyDescent="0.2">
      <c r="D2643" s="160"/>
    </row>
    <row r="2644" spans="4:4" x14ac:dyDescent="0.2">
      <c r="D2644" s="160"/>
    </row>
    <row r="2645" spans="4:4" x14ac:dyDescent="0.2">
      <c r="D2645" s="160"/>
    </row>
    <row r="2646" spans="4:4" x14ac:dyDescent="0.2">
      <c r="D2646" s="160"/>
    </row>
    <row r="2647" spans="4:4" x14ac:dyDescent="0.2">
      <c r="D2647" s="160"/>
    </row>
    <row r="2648" spans="4:4" x14ac:dyDescent="0.2">
      <c r="D2648" s="160"/>
    </row>
    <row r="2649" spans="4:4" x14ac:dyDescent="0.2">
      <c r="D2649" s="160"/>
    </row>
    <row r="2650" spans="4:4" x14ac:dyDescent="0.2">
      <c r="D2650" s="160"/>
    </row>
    <row r="2651" spans="4:4" x14ac:dyDescent="0.2">
      <c r="D2651" s="160"/>
    </row>
    <row r="2652" spans="4:4" x14ac:dyDescent="0.2">
      <c r="D2652" s="160"/>
    </row>
    <row r="2653" spans="4:4" x14ac:dyDescent="0.2">
      <c r="D2653" s="160"/>
    </row>
    <row r="2654" spans="4:4" x14ac:dyDescent="0.2">
      <c r="D2654" s="160"/>
    </row>
    <row r="2655" spans="4:4" x14ac:dyDescent="0.2">
      <c r="D2655" s="160"/>
    </row>
    <row r="2656" spans="4:4" x14ac:dyDescent="0.2">
      <c r="D2656" s="160"/>
    </row>
    <row r="2657" spans="4:4" x14ac:dyDescent="0.2">
      <c r="D2657" s="160"/>
    </row>
    <row r="2658" spans="4:4" x14ac:dyDescent="0.2">
      <c r="D2658" s="160"/>
    </row>
    <row r="2659" spans="4:4" x14ac:dyDescent="0.2">
      <c r="D2659" s="160"/>
    </row>
    <row r="2660" spans="4:4" x14ac:dyDescent="0.2">
      <c r="D2660" s="160"/>
    </row>
    <row r="2661" spans="4:4" x14ac:dyDescent="0.2">
      <c r="D2661" s="160"/>
    </row>
    <row r="2662" spans="4:4" x14ac:dyDescent="0.2">
      <c r="D2662" s="160"/>
    </row>
    <row r="2663" spans="4:4" x14ac:dyDescent="0.2">
      <c r="D2663" s="160"/>
    </row>
    <row r="2664" spans="4:4" x14ac:dyDescent="0.2">
      <c r="D2664" s="160"/>
    </row>
    <row r="2665" spans="4:4" x14ac:dyDescent="0.2">
      <c r="D2665" s="160"/>
    </row>
    <row r="2666" spans="4:4" x14ac:dyDescent="0.2">
      <c r="D2666" s="160"/>
    </row>
    <row r="2667" spans="4:4" x14ac:dyDescent="0.2">
      <c r="D2667" s="160"/>
    </row>
    <row r="2668" spans="4:4" x14ac:dyDescent="0.2">
      <c r="D2668" s="160"/>
    </row>
    <row r="2669" spans="4:4" x14ac:dyDescent="0.2">
      <c r="D2669" s="160"/>
    </row>
    <row r="2670" spans="4:4" x14ac:dyDescent="0.2">
      <c r="D2670" s="160"/>
    </row>
    <row r="2671" spans="4:4" x14ac:dyDescent="0.2">
      <c r="D2671" s="160"/>
    </row>
    <row r="2672" spans="4:4" x14ac:dyDescent="0.2">
      <c r="D2672" s="160"/>
    </row>
    <row r="2673" spans="4:4" x14ac:dyDescent="0.2">
      <c r="D2673" s="160"/>
    </row>
    <row r="2674" spans="4:4" x14ac:dyDescent="0.2">
      <c r="D2674" s="160"/>
    </row>
    <row r="2675" spans="4:4" x14ac:dyDescent="0.2">
      <c r="D2675" s="160"/>
    </row>
    <row r="2676" spans="4:4" x14ac:dyDescent="0.2">
      <c r="D2676" s="160"/>
    </row>
    <row r="2677" spans="4:4" x14ac:dyDescent="0.2">
      <c r="D2677" s="160"/>
    </row>
    <row r="2678" spans="4:4" x14ac:dyDescent="0.2">
      <c r="D2678" s="160"/>
    </row>
    <row r="2679" spans="4:4" x14ac:dyDescent="0.2">
      <c r="D2679" s="160"/>
    </row>
    <row r="2680" spans="4:4" x14ac:dyDescent="0.2">
      <c r="D2680" s="160"/>
    </row>
    <row r="2681" spans="4:4" x14ac:dyDescent="0.2">
      <c r="D2681" s="160"/>
    </row>
    <row r="2682" spans="4:4" x14ac:dyDescent="0.2">
      <c r="D2682" s="160"/>
    </row>
    <row r="2683" spans="4:4" x14ac:dyDescent="0.2">
      <c r="D2683" s="160"/>
    </row>
    <row r="2684" spans="4:4" x14ac:dyDescent="0.2">
      <c r="D2684" s="160"/>
    </row>
    <row r="2685" spans="4:4" x14ac:dyDescent="0.2">
      <c r="D2685" s="160"/>
    </row>
    <row r="2686" spans="4:4" x14ac:dyDescent="0.2">
      <c r="D2686" s="160"/>
    </row>
    <row r="2687" spans="4:4" x14ac:dyDescent="0.2">
      <c r="D2687" s="160"/>
    </row>
    <row r="2688" spans="4:4" x14ac:dyDescent="0.2">
      <c r="D2688" s="160"/>
    </row>
    <row r="2689" spans="4:4" x14ac:dyDescent="0.2">
      <c r="D2689" s="160"/>
    </row>
    <row r="2690" spans="4:4" x14ac:dyDescent="0.2">
      <c r="D2690" s="160"/>
    </row>
    <row r="2691" spans="4:4" x14ac:dyDescent="0.2">
      <c r="D2691" s="160"/>
    </row>
    <row r="2692" spans="4:4" x14ac:dyDescent="0.2">
      <c r="D2692" s="160"/>
    </row>
    <row r="2693" spans="4:4" x14ac:dyDescent="0.2">
      <c r="D2693" s="160"/>
    </row>
    <row r="2694" spans="4:4" x14ac:dyDescent="0.2">
      <c r="D2694" s="160"/>
    </row>
    <row r="2695" spans="4:4" x14ac:dyDescent="0.2">
      <c r="D2695" s="160"/>
    </row>
    <row r="2696" spans="4:4" x14ac:dyDescent="0.2">
      <c r="D2696" s="160"/>
    </row>
    <row r="2697" spans="4:4" x14ac:dyDescent="0.2">
      <c r="D2697" s="160"/>
    </row>
    <row r="2698" spans="4:4" x14ac:dyDescent="0.2">
      <c r="D2698" s="160"/>
    </row>
    <row r="2699" spans="4:4" x14ac:dyDescent="0.2">
      <c r="D2699" s="160"/>
    </row>
    <row r="2700" spans="4:4" x14ac:dyDescent="0.2">
      <c r="D2700" s="160"/>
    </row>
    <row r="2701" spans="4:4" x14ac:dyDescent="0.2">
      <c r="D2701" s="160"/>
    </row>
    <row r="2702" spans="4:4" x14ac:dyDescent="0.2">
      <c r="D2702" s="160"/>
    </row>
    <row r="2703" spans="4:4" x14ac:dyDescent="0.2">
      <c r="D2703" s="160"/>
    </row>
    <row r="2704" spans="4:4" x14ac:dyDescent="0.2">
      <c r="D2704" s="160"/>
    </row>
    <row r="2705" spans="4:4" x14ac:dyDescent="0.2">
      <c r="D2705" s="160"/>
    </row>
    <row r="2706" spans="4:4" x14ac:dyDescent="0.2">
      <c r="D2706" s="160"/>
    </row>
    <row r="2707" spans="4:4" x14ac:dyDescent="0.2">
      <c r="D2707" s="160"/>
    </row>
    <row r="2708" spans="4:4" x14ac:dyDescent="0.2">
      <c r="D2708" s="160"/>
    </row>
    <row r="2709" spans="4:4" x14ac:dyDescent="0.2">
      <c r="D2709" s="160"/>
    </row>
    <row r="2710" spans="4:4" x14ac:dyDescent="0.2">
      <c r="D2710" s="160"/>
    </row>
    <row r="2711" spans="4:4" x14ac:dyDescent="0.2">
      <c r="D2711" s="160"/>
    </row>
    <row r="2712" spans="4:4" x14ac:dyDescent="0.2">
      <c r="D2712" s="160"/>
    </row>
    <row r="2713" spans="4:4" x14ac:dyDescent="0.2">
      <c r="D2713" s="160"/>
    </row>
    <row r="2714" spans="4:4" x14ac:dyDescent="0.2">
      <c r="D2714" s="160"/>
    </row>
    <row r="2715" spans="4:4" x14ac:dyDescent="0.2">
      <c r="D2715" s="160"/>
    </row>
    <row r="2716" spans="4:4" x14ac:dyDescent="0.2">
      <c r="D2716" s="160"/>
    </row>
    <row r="2717" spans="4:4" x14ac:dyDescent="0.2">
      <c r="D2717" s="160"/>
    </row>
    <row r="2718" spans="4:4" x14ac:dyDescent="0.2">
      <c r="D2718" s="160"/>
    </row>
    <row r="2719" spans="4:4" x14ac:dyDescent="0.2">
      <c r="D2719" s="160"/>
    </row>
    <row r="2720" spans="4:4" x14ac:dyDescent="0.2">
      <c r="D2720" s="160"/>
    </row>
    <row r="2721" spans="4:4" x14ac:dyDescent="0.2">
      <c r="D2721" s="160"/>
    </row>
    <row r="2722" spans="4:4" x14ac:dyDescent="0.2">
      <c r="D2722" s="160"/>
    </row>
    <row r="2723" spans="4:4" x14ac:dyDescent="0.2">
      <c r="D2723" s="160"/>
    </row>
    <row r="2724" spans="4:4" x14ac:dyDescent="0.2">
      <c r="D2724" s="160"/>
    </row>
    <row r="2725" spans="4:4" x14ac:dyDescent="0.2">
      <c r="D2725" s="160"/>
    </row>
    <row r="2726" spans="4:4" x14ac:dyDescent="0.2">
      <c r="D2726" s="160"/>
    </row>
    <row r="2727" spans="4:4" x14ac:dyDescent="0.2">
      <c r="D2727" s="160"/>
    </row>
    <row r="2728" spans="4:4" x14ac:dyDescent="0.2">
      <c r="D2728" s="160"/>
    </row>
    <row r="2729" spans="4:4" x14ac:dyDescent="0.2">
      <c r="D2729" s="160"/>
    </row>
    <row r="2730" spans="4:4" x14ac:dyDescent="0.2">
      <c r="D2730" s="160"/>
    </row>
    <row r="2731" spans="4:4" x14ac:dyDescent="0.2">
      <c r="D2731" s="160"/>
    </row>
    <row r="2732" spans="4:4" x14ac:dyDescent="0.2">
      <c r="D2732" s="160"/>
    </row>
    <row r="2733" spans="4:4" x14ac:dyDescent="0.2">
      <c r="D2733" s="160"/>
    </row>
    <row r="2734" spans="4:4" x14ac:dyDescent="0.2">
      <c r="D2734" s="160"/>
    </row>
    <row r="2735" spans="4:4" x14ac:dyDescent="0.2">
      <c r="D2735" s="160"/>
    </row>
    <row r="2736" spans="4:4" x14ac:dyDescent="0.2">
      <c r="D2736" s="160"/>
    </row>
    <row r="2737" spans="4:4" x14ac:dyDescent="0.2">
      <c r="D2737" s="160"/>
    </row>
    <row r="2738" spans="4:4" x14ac:dyDescent="0.2">
      <c r="D2738" s="160"/>
    </row>
    <row r="2739" spans="4:4" x14ac:dyDescent="0.2">
      <c r="D2739" s="160"/>
    </row>
    <row r="2740" spans="4:4" x14ac:dyDescent="0.2">
      <c r="D2740" s="160"/>
    </row>
    <row r="2741" spans="4:4" x14ac:dyDescent="0.2">
      <c r="D2741" s="160"/>
    </row>
    <row r="2742" spans="4:4" x14ac:dyDescent="0.2">
      <c r="D2742" s="160"/>
    </row>
    <row r="2743" spans="4:4" x14ac:dyDescent="0.2">
      <c r="D2743" s="160"/>
    </row>
    <row r="2744" spans="4:4" x14ac:dyDescent="0.2">
      <c r="D2744" s="160"/>
    </row>
    <row r="2745" spans="4:4" x14ac:dyDescent="0.2">
      <c r="D2745" s="160"/>
    </row>
    <row r="2746" spans="4:4" x14ac:dyDescent="0.2">
      <c r="D2746" s="160"/>
    </row>
    <row r="2747" spans="4:4" x14ac:dyDescent="0.2">
      <c r="D2747" s="160"/>
    </row>
    <row r="2748" spans="4:4" x14ac:dyDescent="0.2">
      <c r="D2748" s="160"/>
    </row>
    <row r="2749" spans="4:4" x14ac:dyDescent="0.2">
      <c r="D2749" s="160"/>
    </row>
    <row r="2750" spans="4:4" x14ac:dyDescent="0.2">
      <c r="D2750" s="160"/>
    </row>
    <row r="2751" spans="4:4" x14ac:dyDescent="0.2">
      <c r="D2751" s="160"/>
    </row>
    <row r="2752" spans="4:4" x14ac:dyDescent="0.2">
      <c r="D2752" s="160"/>
    </row>
    <row r="2753" spans="4:4" x14ac:dyDescent="0.2">
      <c r="D2753" s="160"/>
    </row>
    <row r="2754" spans="4:4" x14ac:dyDescent="0.2">
      <c r="D2754" s="160"/>
    </row>
    <row r="2755" spans="4:4" x14ac:dyDescent="0.2">
      <c r="D2755" s="160"/>
    </row>
    <row r="2756" spans="4:4" x14ac:dyDescent="0.2">
      <c r="D2756" s="160"/>
    </row>
    <row r="2757" spans="4:4" x14ac:dyDescent="0.2">
      <c r="D2757" s="160"/>
    </row>
    <row r="2758" spans="4:4" x14ac:dyDescent="0.2">
      <c r="D2758" s="160"/>
    </row>
    <row r="2759" spans="4:4" x14ac:dyDescent="0.2">
      <c r="D2759" s="160"/>
    </row>
    <row r="2760" spans="4:4" x14ac:dyDescent="0.2">
      <c r="D2760" s="160"/>
    </row>
    <row r="2761" spans="4:4" x14ac:dyDescent="0.2">
      <c r="D2761" s="160"/>
    </row>
    <row r="2762" spans="4:4" x14ac:dyDescent="0.2">
      <c r="D2762" s="160"/>
    </row>
    <row r="2763" spans="4:4" x14ac:dyDescent="0.2">
      <c r="D2763" s="160"/>
    </row>
    <row r="2764" spans="4:4" x14ac:dyDescent="0.2">
      <c r="D2764" s="160"/>
    </row>
    <row r="2765" spans="4:4" x14ac:dyDescent="0.2">
      <c r="D2765" s="160"/>
    </row>
    <row r="2766" spans="4:4" x14ac:dyDescent="0.2">
      <c r="D2766" s="160"/>
    </row>
    <row r="2767" spans="4:4" x14ac:dyDescent="0.2">
      <c r="D2767" s="160"/>
    </row>
    <row r="2768" spans="4:4" x14ac:dyDescent="0.2">
      <c r="D2768" s="160"/>
    </row>
    <row r="2769" spans="4:4" x14ac:dyDescent="0.2">
      <c r="D2769" s="160"/>
    </row>
    <row r="2770" spans="4:4" x14ac:dyDescent="0.2">
      <c r="D2770" s="160"/>
    </row>
    <row r="2771" spans="4:4" x14ac:dyDescent="0.2">
      <c r="D2771" s="160"/>
    </row>
    <row r="2772" spans="4:4" x14ac:dyDescent="0.2">
      <c r="D2772" s="160"/>
    </row>
    <row r="2773" spans="4:4" x14ac:dyDescent="0.2">
      <c r="D2773" s="160"/>
    </row>
    <row r="2774" spans="4:4" x14ac:dyDescent="0.2">
      <c r="D2774" s="160"/>
    </row>
    <row r="2775" spans="4:4" x14ac:dyDescent="0.2">
      <c r="D2775" s="160"/>
    </row>
    <row r="2776" spans="4:4" x14ac:dyDescent="0.2">
      <c r="D2776" s="160"/>
    </row>
    <row r="2777" spans="4:4" x14ac:dyDescent="0.2">
      <c r="D2777" s="160"/>
    </row>
    <row r="2778" spans="4:4" x14ac:dyDescent="0.2">
      <c r="D2778" s="160"/>
    </row>
    <row r="2779" spans="4:4" x14ac:dyDescent="0.2">
      <c r="D2779" s="160"/>
    </row>
    <row r="2780" spans="4:4" x14ac:dyDescent="0.2">
      <c r="D2780" s="160"/>
    </row>
    <row r="2781" spans="4:4" x14ac:dyDescent="0.2">
      <c r="D2781" s="160"/>
    </row>
    <row r="2782" spans="4:4" x14ac:dyDescent="0.2">
      <c r="D2782" s="160"/>
    </row>
    <row r="2783" spans="4:4" x14ac:dyDescent="0.2">
      <c r="D2783" s="160"/>
    </row>
    <row r="2784" spans="4:4" x14ac:dyDescent="0.2">
      <c r="D2784" s="160"/>
    </row>
    <row r="2785" spans="4:4" x14ac:dyDescent="0.2">
      <c r="D2785" s="160"/>
    </row>
    <row r="2786" spans="4:4" x14ac:dyDescent="0.2">
      <c r="D2786" s="160"/>
    </row>
    <row r="2787" spans="4:4" x14ac:dyDescent="0.2">
      <c r="D2787" s="160"/>
    </row>
    <row r="2788" spans="4:4" x14ac:dyDescent="0.2">
      <c r="D2788" s="160"/>
    </row>
    <row r="2789" spans="4:4" x14ac:dyDescent="0.2">
      <c r="D2789" s="160"/>
    </row>
    <row r="2790" spans="4:4" x14ac:dyDescent="0.2">
      <c r="D2790" s="160"/>
    </row>
    <row r="2791" spans="4:4" x14ac:dyDescent="0.2">
      <c r="D2791" s="160"/>
    </row>
    <row r="2792" spans="4:4" x14ac:dyDescent="0.2">
      <c r="D2792" s="160"/>
    </row>
    <row r="2793" spans="4:4" x14ac:dyDescent="0.2">
      <c r="D2793" s="160"/>
    </row>
    <row r="2794" spans="4:4" x14ac:dyDescent="0.2">
      <c r="D2794" s="160"/>
    </row>
    <row r="2795" spans="4:4" x14ac:dyDescent="0.2">
      <c r="D2795" s="160"/>
    </row>
    <row r="2796" spans="4:4" x14ac:dyDescent="0.2">
      <c r="D2796" s="160"/>
    </row>
    <row r="2797" spans="4:4" x14ac:dyDescent="0.2">
      <c r="D2797" s="160"/>
    </row>
    <row r="2798" spans="4:4" x14ac:dyDescent="0.2">
      <c r="D2798" s="160"/>
    </row>
    <row r="2799" spans="4:4" x14ac:dyDescent="0.2">
      <c r="D2799" s="160"/>
    </row>
    <row r="2800" spans="4:4" x14ac:dyDescent="0.2">
      <c r="D2800" s="160"/>
    </row>
    <row r="2801" spans="4:4" x14ac:dyDescent="0.2">
      <c r="D2801" s="160"/>
    </row>
    <row r="2802" spans="4:4" x14ac:dyDescent="0.2">
      <c r="D2802" s="160"/>
    </row>
    <row r="2803" spans="4:4" x14ac:dyDescent="0.2">
      <c r="D2803" s="160"/>
    </row>
    <row r="2804" spans="4:4" x14ac:dyDescent="0.2">
      <c r="D2804" s="160"/>
    </row>
    <row r="2805" spans="4:4" x14ac:dyDescent="0.2">
      <c r="D2805" s="160"/>
    </row>
    <row r="2806" spans="4:4" x14ac:dyDescent="0.2">
      <c r="D2806" s="160"/>
    </row>
    <row r="2807" spans="4:4" x14ac:dyDescent="0.2">
      <c r="D2807" s="160"/>
    </row>
    <row r="2808" spans="4:4" x14ac:dyDescent="0.2">
      <c r="D2808" s="160"/>
    </row>
    <row r="2809" spans="4:4" x14ac:dyDescent="0.2">
      <c r="D2809" s="160"/>
    </row>
    <row r="2810" spans="4:4" x14ac:dyDescent="0.2">
      <c r="D2810" s="160"/>
    </row>
    <row r="2811" spans="4:4" x14ac:dyDescent="0.2">
      <c r="D2811" s="160"/>
    </row>
    <row r="2812" spans="4:4" x14ac:dyDescent="0.2">
      <c r="D2812" s="160"/>
    </row>
    <row r="2813" spans="4:4" x14ac:dyDescent="0.2">
      <c r="D2813" s="160"/>
    </row>
    <row r="2814" spans="4:4" x14ac:dyDescent="0.2">
      <c r="D2814" s="160"/>
    </row>
    <row r="2815" spans="4:4" x14ac:dyDescent="0.2">
      <c r="D2815" s="160"/>
    </row>
    <row r="2816" spans="4:4" x14ac:dyDescent="0.2">
      <c r="D2816" s="160"/>
    </row>
    <row r="2817" spans="4:4" x14ac:dyDescent="0.2">
      <c r="D2817" s="160"/>
    </row>
    <row r="2818" spans="4:4" x14ac:dyDescent="0.2">
      <c r="D2818" s="160"/>
    </row>
    <row r="2819" spans="4:4" x14ac:dyDescent="0.2">
      <c r="D2819" s="160"/>
    </row>
    <row r="2820" spans="4:4" x14ac:dyDescent="0.2">
      <c r="D2820" s="160"/>
    </row>
    <row r="2821" spans="4:4" x14ac:dyDescent="0.2">
      <c r="D2821" s="160"/>
    </row>
    <row r="2822" spans="4:4" x14ac:dyDescent="0.2">
      <c r="D2822" s="160"/>
    </row>
    <row r="2823" spans="4:4" x14ac:dyDescent="0.2">
      <c r="D2823" s="160"/>
    </row>
    <row r="2824" spans="4:4" x14ac:dyDescent="0.2">
      <c r="D2824" s="160"/>
    </row>
    <row r="2825" spans="4:4" x14ac:dyDescent="0.2">
      <c r="D2825" s="160"/>
    </row>
    <row r="2826" spans="4:4" x14ac:dyDescent="0.2">
      <c r="D2826" s="160"/>
    </row>
    <row r="2827" spans="4:4" x14ac:dyDescent="0.2">
      <c r="D2827" s="160"/>
    </row>
    <row r="2828" spans="4:4" x14ac:dyDescent="0.2">
      <c r="D2828" s="160"/>
    </row>
    <row r="2829" spans="4:4" x14ac:dyDescent="0.2">
      <c r="D2829" s="160"/>
    </row>
    <row r="2830" spans="4:4" x14ac:dyDescent="0.2">
      <c r="D2830" s="160"/>
    </row>
    <row r="2831" spans="4:4" x14ac:dyDescent="0.2">
      <c r="D2831" s="160"/>
    </row>
    <row r="2832" spans="4:4" x14ac:dyDescent="0.2">
      <c r="D2832" s="160"/>
    </row>
    <row r="2833" spans="4:4" x14ac:dyDescent="0.2">
      <c r="D2833" s="160"/>
    </row>
    <row r="2834" spans="4:4" x14ac:dyDescent="0.2">
      <c r="D2834" s="160"/>
    </row>
    <row r="2835" spans="4:4" x14ac:dyDescent="0.2">
      <c r="D2835" s="160"/>
    </row>
    <row r="2836" spans="4:4" x14ac:dyDescent="0.2">
      <c r="D2836" s="160"/>
    </row>
    <row r="2837" spans="4:4" x14ac:dyDescent="0.2">
      <c r="D2837" s="160"/>
    </row>
    <row r="2838" spans="4:4" x14ac:dyDescent="0.2">
      <c r="D2838" s="160"/>
    </row>
    <row r="2839" spans="4:4" x14ac:dyDescent="0.2">
      <c r="D2839" s="160"/>
    </row>
    <row r="2840" spans="4:4" x14ac:dyDescent="0.2">
      <c r="D2840" s="160"/>
    </row>
    <row r="2841" spans="4:4" x14ac:dyDescent="0.2">
      <c r="D2841" s="160"/>
    </row>
    <row r="2842" spans="4:4" x14ac:dyDescent="0.2">
      <c r="D2842" s="160"/>
    </row>
    <row r="2843" spans="4:4" x14ac:dyDescent="0.2">
      <c r="D2843" s="160"/>
    </row>
    <row r="2844" spans="4:4" x14ac:dyDescent="0.2">
      <c r="D2844" s="160"/>
    </row>
    <row r="2845" spans="4:4" x14ac:dyDescent="0.2">
      <c r="D2845" s="160"/>
    </row>
    <row r="2846" spans="4:4" x14ac:dyDescent="0.2">
      <c r="D2846" s="160"/>
    </row>
    <row r="2847" spans="4:4" x14ac:dyDescent="0.2">
      <c r="D2847" s="160"/>
    </row>
    <row r="2848" spans="4:4" x14ac:dyDescent="0.2">
      <c r="D2848" s="160"/>
    </row>
    <row r="2849" spans="4:4" x14ac:dyDescent="0.2">
      <c r="D2849" s="160"/>
    </row>
    <row r="2850" spans="4:4" x14ac:dyDescent="0.2">
      <c r="D2850" s="160"/>
    </row>
    <row r="2851" spans="4:4" x14ac:dyDescent="0.2">
      <c r="D2851" s="160"/>
    </row>
    <row r="2852" spans="4:4" x14ac:dyDescent="0.2">
      <c r="D2852" s="160"/>
    </row>
    <row r="2853" spans="4:4" x14ac:dyDescent="0.2">
      <c r="D2853" s="160"/>
    </row>
    <row r="2854" spans="4:4" x14ac:dyDescent="0.2">
      <c r="D2854" s="160"/>
    </row>
    <row r="2855" spans="4:4" x14ac:dyDescent="0.2">
      <c r="D2855" s="160"/>
    </row>
    <row r="2856" spans="4:4" x14ac:dyDescent="0.2">
      <c r="D2856" s="160"/>
    </row>
    <row r="2857" spans="4:4" x14ac:dyDescent="0.2">
      <c r="D2857" s="160"/>
    </row>
    <row r="2858" spans="4:4" x14ac:dyDescent="0.2">
      <c r="D2858" s="160"/>
    </row>
    <row r="2859" spans="4:4" x14ac:dyDescent="0.2">
      <c r="D2859" s="160"/>
    </row>
    <row r="2860" spans="4:4" x14ac:dyDescent="0.2">
      <c r="D2860" s="160"/>
    </row>
    <row r="2861" spans="4:4" x14ac:dyDescent="0.2">
      <c r="D2861" s="160"/>
    </row>
    <row r="2862" spans="4:4" x14ac:dyDescent="0.2">
      <c r="D2862" s="160"/>
    </row>
    <row r="2863" spans="4:4" x14ac:dyDescent="0.2">
      <c r="D2863" s="160"/>
    </row>
    <row r="2864" spans="4:4" x14ac:dyDescent="0.2">
      <c r="D2864" s="160"/>
    </row>
    <row r="2865" spans="4:4" x14ac:dyDescent="0.2">
      <c r="D2865" s="160"/>
    </row>
    <row r="2866" spans="4:4" x14ac:dyDescent="0.2">
      <c r="D2866" s="160"/>
    </row>
    <row r="2867" spans="4:4" x14ac:dyDescent="0.2">
      <c r="D2867" s="160"/>
    </row>
    <row r="2868" spans="4:4" x14ac:dyDescent="0.2">
      <c r="D2868" s="160"/>
    </row>
    <row r="2869" spans="4:4" x14ac:dyDescent="0.2">
      <c r="D2869" s="160"/>
    </row>
    <row r="2870" spans="4:4" x14ac:dyDescent="0.2">
      <c r="D2870" s="160"/>
    </row>
    <row r="2871" spans="4:4" x14ac:dyDescent="0.2">
      <c r="D2871" s="160"/>
    </row>
    <row r="2872" spans="4:4" x14ac:dyDescent="0.2">
      <c r="D2872" s="160"/>
    </row>
    <row r="2873" spans="4:4" x14ac:dyDescent="0.2">
      <c r="D2873" s="160"/>
    </row>
    <row r="2874" spans="4:4" x14ac:dyDescent="0.2">
      <c r="D2874" s="160"/>
    </row>
    <row r="2875" spans="4:4" x14ac:dyDescent="0.2">
      <c r="D2875" s="160"/>
    </row>
    <row r="2876" spans="4:4" x14ac:dyDescent="0.2">
      <c r="D2876" s="160"/>
    </row>
    <row r="2877" spans="4:4" x14ac:dyDescent="0.2">
      <c r="D2877" s="160"/>
    </row>
    <row r="2878" spans="4:4" x14ac:dyDescent="0.2">
      <c r="D2878" s="160"/>
    </row>
    <row r="2879" spans="4:4" x14ac:dyDescent="0.2">
      <c r="D2879" s="160"/>
    </row>
    <row r="2880" spans="4:4" x14ac:dyDescent="0.2">
      <c r="D2880" s="160"/>
    </row>
    <row r="2881" spans="4:4" x14ac:dyDescent="0.2">
      <c r="D2881" s="160"/>
    </row>
    <row r="2882" spans="4:4" x14ac:dyDescent="0.2">
      <c r="D2882" s="160"/>
    </row>
    <row r="2883" spans="4:4" x14ac:dyDescent="0.2">
      <c r="D2883" s="160"/>
    </row>
    <row r="2884" spans="4:4" x14ac:dyDescent="0.2">
      <c r="D2884" s="160"/>
    </row>
    <row r="2885" spans="4:4" x14ac:dyDescent="0.2">
      <c r="D2885" s="160"/>
    </row>
    <row r="2886" spans="4:4" x14ac:dyDescent="0.2">
      <c r="D2886" s="160"/>
    </row>
    <row r="2887" spans="4:4" x14ac:dyDescent="0.2">
      <c r="D2887" s="160"/>
    </row>
    <row r="2888" spans="4:4" x14ac:dyDescent="0.2">
      <c r="D2888" s="160"/>
    </row>
    <row r="2889" spans="4:4" x14ac:dyDescent="0.2">
      <c r="D2889" s="160"/>
    </row>
    <row r="2890" spans="4:4" x14ac:dyDescent="0.2">
      <c r="D2890" s="160"/>
    </row>
    <row r="2891" spans="4:4" x14ac:dyDescent="0.2">
      <c r="D2891" s="160"/>
    </row>
    <row r="2892" spans="4:4" x14ac:dyDescent="0.2">
      <c r="D2892" s="160"/>
    </row>
    <row r="2893" spans="4:4" x14ac:dyDescent="0.2">
      <c r="D2893" s="160"/>
    </row>
    <row r="2894" spans="4:4" x14ac:dyDescent="0.2">
      <c r="D2894" s="160"/>
    </row>
    <row r="2895" spans="4:4" x14ac:dyDescent="0.2">
      <c r="D2895" s="160"/>
    </row>
    <row r="2896" spans="4:4" x14ac:dyDescent="0.2">
      <c r="D2896" s="160"/>
    </row>
    <row r="2897" spans="4:4" x14ac:dyDescent="0.2">
      <c r="D2897" s="160"/>
    </row>
    <row r="2898" spans="4:4" x14ac:dyDescent="0.2">
      <c r="D2898" s="160"/>
    </row>
    <row r="2899" spans="4:4" x14ac:dyDescent="0.2">
      <c r="D2899" s="160"/>
    </row>
    <row r="2900" spans="4:4" x14ac:dyDescent="0.2">
      <c r="D2900" s="160"/>
    </row>
    <row r="2901" spans="4:4" x14ac:dyDescent="0.2">
      <c r="D2901" s="160"/>
    </row>
    <row r="2902" spans="4:4" x14ac:dyDescent="0.2">
      <c r="D2902" s="160"/>
    </row>
    <row r="2903" spans="4:4" x14ac:dyDescent="0.2">
      <c r="D2903" s="160"/>
    </row>
    <row r="2904" spans="4:4" x14ac:dyDescent="0.2">
      <c r="D2904" s="160"/>
    </row>
    <row r="2905" spans="4:4" x14ac:dyDescent="0.2">
      <c r="D2905" s="160"/>
    </row>
    <row r="2906" spans="4:4" x14ac:dyDescent="0.2">
      <c r="D2906" s="160"/>
    </row>
    <row r="2907" spans="4:4" x14ac:dyDescent="0.2">
      <c r="D2907" s="160"/>
    </row>
    <row r="2908" spans="4:4" x14ac:dyDescent="0.2">
      <c r="D2908" s="160"/>
    </row>
    <row r="2909" spans="4:4" x14ac:dyDescent="0.2">
      <c r="D2909" s="160"/>
    </row>
    <row r="2910" spans="4:4" x14ac:dyDescent="0.2">
      <c r="D2910" s="160"/>
    </row>
    <row r="2911" spans="4:4" x14ac:dyDescent="0.2">
      <c r="D2911" s="160"/>
    </row>
    <row r="2912" spans="4:4" x14ac:dyDescent="0.2">
      <c r="D2912" s="160"/>
    </row>
    <row r="2913" spans="4:4" x14ac:dyDescent="0.2">
      <c r="D2913" s="160"/>
    </row>
    <row r="2914" spans="4:4" x14ac:dyDescent="0.2">
      <c r="D2914" s="160"/>
    </row>
    <row r="2915" spans="4:4" x14ac:dyDescent="0.2">
      <c r="D2915" s="160"/>
    </row>
    <row r="2916" spans="4:4" x14ac:dyDescent="0.2">
      <c r="D2916" s="160"/>
    </row>
    <row r="2917" spans="4:4" x14ac:dyDescent="0.2">
      <c r="D2917" s="160"/>
    </row>
    <row r="2918" spans="4:4" x14ac:dyDescent="0.2">
      <c r="D2918" s="160"/>
    </row>
    <row r="2919" spans="4:4" x14ac:dyDescent="0.2">
      <c r="D2919" s="160"/>
    </row>
    <row r="2920" spans="4:4" x14ac:dyDescent="0.2">
      <c r="D2920" s="160"/>
    </row>
    <row r="2921" spans="4:4" x14ac:dyDescent="0.2">
      <c r="D2921" s="160"/>
    </row>
    <row r="2922" spans="4:4" x14ac:dyDescent="0.2">
      <c r="D2922" s="160"/>
    </row>
    <row r="2923" spans="4:4" x14ac:dyDescent="0.2">
      <c r="D2923" s="160"/>
    </row>
    <row r="2924" spans="4:4" x14ac:dyDescent="0.2">
      <c r="D2924" s="160"/>
    </row>
    <row r="2925" spans="4:4" x14ac:dyDescent="0.2">
      <c r="D2925" s="160"/>
    </row>
    <row r="2926" spans="4:4" x14ac:dyDescent="0.2">
      <c r="D2926" s="160"/>
    </row>
    <row r="2927" spans="4:4" x14ac:dyDescent="0.2">
      <c r="D2927" s="160"/>
    </row>
    <row r="2928" spans="4:4" x14ac:dyDescent="0.2">
      <c r="D2928" s="160"/>
    </row>
    <row r="2929" spans="4:4" x14ac:dyDescent="0.2">
      <c r="D2929" s="160"/>
    </row>
    <row r="2930" spans="4:4" x14ac:dyDescent="0.2">
      <c r="D2930" s="160"/>
    </row>
    <row r="2931" spans="4:4" x14ac:dyDescent="0.2">
      <c r="D2931" s="160"/>
    </row>
    <row r="2932" spans="4:4" x14ac:dyDescent="0.2">
      <c r="D2932" s="160"/>
    </row>
    <row r="2933" spans="4:4" x14ac:dyDescent="0.2">
      <c r="D2933" s="160"/>
    </row>
    <row r="2934" spans="4:4" x14ac:dyDescent="0.2">
      <c r="D2934" s="160"/>
    </row>
    <row r="2935" spans="4:4" x14ac:dyDescent="0.2">
      <c r="D2935" s="160"/>
    </row>
    <row r="2936" spans="4:4" x14ac:dyDescent="0.2">
      <c r="D2936" s="160"/>
    </row>
    <row r="2937" spans="4:4" x14ac:dyDescent="0.2">
      <c r="D2937" s="160"/>
    </row>
    <row r="2938" spans="4:4" x14ac:dyDescent="0.2">
      <c r="D2938" s="160"/>
    </row>
    <row r="2939" spans="4:4" x14ac:dyDescent="0.2">
      <c r="D2939" s="160"/>
    </row>
    <row r="2940" spans="4:4" x14ac:dyDescent="0.2">
      <c r="D2940" s="160"/>
    </row>
    <row r="2941" spans="4:4" x14ac:dyDescent="0.2">
      <c r="D2941" s="160"/>
    </row>
    <row r="2942" spans="4:4" x14ac:dyDescent="0.2">
      <c r="D2942" s="160"/>
    </row>
    <row r="2943" spans="4:4" x14ac:dyDescent="0.2">
      <c r="D2943" s="160"/>
    </row>
    <row r="2944" spans="4:4" x14ac:dyDescent="0.2">
      <c r="D2944" s="160"/>
    </row>
    <row r="2945" spans="4:4" x14ac:dyDescent="0.2">
      <c r="D2945" s="160"/>
    </row>
    <row r="2946" spans="4:4" x14ac:dyDescent="0.2">
      <c r="D2946" s="160"/>
    </row>
    <row r="2947" spans="4:4" x14ac:dyDescent="0.2">
      <c r="D2947" s="160"/>
    </row>
    <row r="2948" spans="4:4" x14ac:dyDescent="0.2">
      <c r="D2948" s="160"/>
    </row>
    <row r="2949" spans="4:4" x14ac:dyDescent="0.2">
      <c r="D2949" s="160"/>
    </row>
    <row r="2950" spans="4:4" x14ac:dyDescent="0.2">
      <c r="D2950" s="160"/>
    </row>
    <row r="2951" spans="4:4" x14ac:dyDescent="0.2">
      <c r="D2951" s="160"/>
    </row>
    <row r="2952" spans="4:4" x14ac:dyDescent="0.2">
      <c r="D2952" s="160"/>
    </row>
    <row r="2953" spans="4:4" x14ac:dyDescent="0.2">
      <c r="D2953" s="160"/>
    </row>
    <row r="2954" spans="4:4" x14ac:dyDescent="0.2">
      <c r="D2954" s="160"/>
    </row>
    <row r="2955" spans="4:4" x14ac:dyDescent="0.2">
      <c r="D2955" s="160"/>
    </row>
    <row r="2956" spans="4:4" x14ac:dyDescent="0.2">
      <c r="D2956" s="160"/>
    </row>
    <row r="2957" spans="4:4" x14ac:dyDescent="0.2">
      <c r="D2957" s="160"/>
    </row>
    <row r="2958" spans="4:4" x14ac:dyDescent="0.2">
      <c r="D2958" s="160"/>
    </row>
    <row r="2959" spans="4:4" x14ac:dyDescent="0.2">
      <c r="D2959" s="160"/>
    </row>
    <row r="2960" spans="4:4" x14ac:dyDescent="0.2">
      <c r="D2960" s="160"/>
    </row>
    <row r="2961" spans="4:4" x14ac:dyDescent="0.2">
      <c r="D2961" s="160"/>
    </row>
    <row r="2962" spans="4:4" x14ac:dyDescent="0.2">
      <c r="D2962" s="160"/>
    </row>
    <row r="2963" spans="4:4" x14ac:dyDescent="0.2">
      <c r="D2963" s="160"/>
    </row>
    <row r="2964" spans="4:4" x14ac:dyDescent="0.2">
      <c r="D2964" s="160"/>
    </row>
    <row r="2965" spans="4:4" x14ac:dyDescent="0.2">
      <c r="D2965" s="160"/>
    </row>
    <row r="2966" spans="4:4" x14ac:dyDescent="0.2">
      <c r="D2966" s="160"/>
    </row>
    <row r="2967" spans="4:4" x14ac:dyDescent="0.2">
      <c r="D2967" s="160"/>
    </row>
    <row r="2968" spans="4:4" x14ac:dyDescent="0.2">
      <c r="D2968" s="160"/>
    </row>
    <row r="2969" spans="4:4" x14ac:dyDescent="0.2">
      <c r="D2969" s="160"/>
    </row>
    <row r="2970" spans="4:4" x14ac:dyDescent="0.2">
      <c r="D2970" s="160"/>
    </row>
    <row r="2971" spans="4:4" x14ac:dyDescent="0.2">
      <c r="D2971" s="160"/>
    </row>
    <row r="2972" spans="4:4" x14ac:dyDescent="0.2">
      <c r="D2972" s="160"/>
    </row>
    <row r="2973" spans="4:4" x14ac:dyDescent="0.2">
      <c r="D2973" s="160"/>
    </row>
    <row r="2974" spans="4:4" x14ac:dyDescent="0.2">
      <c r="D2974" s="160"/>
    </row>
    <row r="2975" spans="4:4" x14ac:dyDescent="0.2">
      <c r="D2975" s="160"/>
    </row>
    <row r="2976" spans="4:4" x14ac:dyDescent="0.2">
      <c r="D2976" s="160"/>
    </row>
    <row r="2977" spans="4:4" x14ac:dyDescent="0.2">
      <c r="D2977" s="160"/>
    </row>
    <row r="2978" spans="4:4" x14ac:dyDescent="0.2">
      <c r="D2978" s="160"/>
    </row>
    <row r="2979" spans="4:4" x14ac:dyDescent="0.2">
      <c r="D2979" s="160"/>
    </row>
    <row r="2980" spans="4:4" x14ac:dyDescent="0.2">
      <c r="D2980" s="160"/>
    </row>
    <row r="2981" spans="4:4" x14ac:dyDescent="0.2">
      <c r="D2981" s="160"/>
    </row>
    <row r="2982" spans="4:4" x14ac:dyDescent="0.2">
      <c r="D2982" s="160"/>
    </row>
    <row r="2983" spans="4:4" x14ac:dyDescent="0.2">
      <c r="D2983" s="160"/>
    </row>
    <row r="2984" spans="4:4" x14ac:dyDescent="0.2">
      <c r="D2984" s="160"/>
    </row>
    <row r="2985" spans="4:4" x14ac:dyDescent="0.2">
      <c r="D2985" s="160"/>
    </row>
    <row r="2986" spans="4:4" x14ac:dyDescent="0.2">
      <c r="D2986" s="160"/>
    </row>
    <row r="2987" spans="4:4" x14ac:dyDescent="0.2">
      <c r="D2987" s="160"/>
    </row>
    <row r="2988" spans="4:4" x14ac:dyDescent="0.2">
      <c r="D2988" s="160"/>
    </row>
    <row r="2989" spans="4:4" x14ac:dyDescent="0.2">
      <c r="D2989" s="160"/>
    </row>
    <row r="2990" spans="4:4" x14ac:dyDescent="0.2">
      <c r="D2990" s="160"/>
    </row>
    <row r="2991" spans="4:4" x14ac:dyDescent="0.2">
      <c r="D2991" s="160"/>
    </row>
    <row r="2992" spans="4:4" x14ac:dyDescent="0.2">
      <c r="D2992" s="160"/>
    </row>
    <row r="2993" spans="4:4" x14ac:dyDescent="0.2">
      <c r="D2993" s="160"/>
    </row>
    <row r="2994" spans="4:4" x14ac:dyDescent="0.2">
      <c r="D2994" s="160"/>
    </row>
    <row r="2995" spans="4:4" x14ac:dyDescent="0.2">
      <c r="D2995" s="160"/>
    </row>
    <row r="2996" spans="4:4" x14ac:dyDescent="0.2">
      <c r="D2996" s="160"/>
    </row>
    <row r="2997" spans="4:4" x14ac:dyDescent="0.2">
      <c r="D2997" s="160"/>
    </row>
    <row r="2998" spans="4:4" x14ac:dyDescent="0.2">
      <c r="D2998" s="160"/>
    </row>
    <row r="2999" spans="4:4" x14ac:dyDescent="0.2">
      <c r="D2999" s="160"/>
    </row>
    <row r="3000" spans="4:4" x14ac:dyDescent="0.2">
      <c r="D3000" s="160"/>
    </row>
    <row r="3001" spans="4:4" x14ac:dyDescent="0.2">
      <c r="D3001" s="160"/>
    </row>
    <row r="3002" spans="4:4" x14ac:dyDescent="0.2">
      <c r="D3002" s="160"/>
    </row>
    <row r="3003" spans="4:4" x14ac:dyDescent="0.2">
      <c r="D3003" s="160"/>
    </row>
    <row r="3004" spans="4:4" x14ac:dyDescent="0.2">
      <c r="D3004" s="160"/>
    </row>
    <row r="3005" spans="4:4" x14ac:dyDescent="0.2">
      <c r="D3005" s="160"/>
    </row>
    <row r="3006" spans="4:4" x14ac:dyDescent="0.2">
      <c r="D3006" s="160"/>
    </row>
    <row r="3007" spans="4:4" x14ac:dyDescent="0.2">
      <c r="D3007" s="160"/>
    </row>
    <row r="3008" spans="4:4" x14ac:dyDescent="0.2">
      <c r="D3008" s="160"/>
    </row>
    <row r="3009" spans="4:4" x14ac:dyDescent="0.2">
      <c r="D3009" s="160"/>
    </row>
    <row r="3010" spans="4:4" x14ac:dyDescent="0.2">
      <c r="D3010" s="160"/>
    </row>
    <row r="3011" spans="4:4" x14ac:dyDescent="0.2">
      <c r="D3011" s="160"/>
    </row>
    <row r="3012" spans="4:4" x14ac:dyDescent="0.2">
      <c r="D3012" s="160"/>
    </row>
    <row r="3013" spans="4:4" x14ac:dyDescent="0.2">
      <c r="D3013" s="160"/>
    </row>
    <row r="3014" spans="4:4" x14ac:dyDescent="0.2">
      <c r="D3014" s="160"/>
    </row>
    <row r="3015" spans="4:4" x14ac:dyDescent="0.2">
      <c r="D3015" s="160"/>
    </row>
    <row r="3016" spans="4:4" x14ac:dyDescent="0.2">
      <c r="D3016" s="160"/>
    </row>
    <row r="3017" spans="4:4" x14ac:dyDescent="0.2">
      <c r="D3017" s="160"/>
    </row>
    <row r="3018" spans="4:4" x14ac:dyDescent="0.2">
      <c r="D3018" s="160"/>
    </row>
    <row r="3019" spans="4:4" x14ac:dyDescent="0.2">
      <c r="D3019" s="160"/>
    </row>
    <row r="3020" spans="4:4" x14ac:dyDescent="0.2">
      <c r="D3020" s="160"/>
    </row>
    <row r="3021" spans="4:4" x14ac:dyDescent="0.2">
      <c r="D3021" s="160"/>
    </row>
    <row r="3022" spans="4:4" x14ac:dyDescent="0.2">
      <c r="D3022" s="160"/>
    </row>
    <row r="3023" spans="4:4" x14ac:dyDescent="0.2">
      <c r="D3023" s="160"/>
    </row>
    <row r="3024" spans="4:4" x14ac:dyDescent="0.2">
      <c r="D3024" s="160"/>
    </row>
    <row r="3025" spans="4:4" x14ac:dyDescent="0.2">
      <c r="D3025" s="160"/>
    </row>
    <row r="3026" spans="4:4" x14ac:dyDescent="0.2">
      <c r="D3026" s="160"/>
    </row>
    <row r="3027" spans="4:4" x14ac:dyDescent="0.2">
      <c r="D3027" s="160"/>
    </row>
    <row r="3028" spans="4:4" x14ac:dyDescent="0.2">
      <c r="D3028" s="160"/>
    </row>
    <row r="3029" spans="4:4" x14ac:dyDescent="0.2">
      <c r="D3029" s="160"/>
    </row>
    <row r="3030" spans="4:4" x14ac:dyDescent="0.2">
      <c r="D3030" s="160"/>
    </row>
    <row r="3031" spans="4:4" x14ac:dyDescent="0.2">
      <c r="D3031" s="160"/>
    </row>
    <row r="3032" spans="4:4" x14ac:dyDescent="0.2">
      <c r="D3032" s="160"/>
    </row>
    <row r="3033" spans="4:4" x14ac:dyDescent="0.2">
      <c r="D3033" s="160"/>
    </row>
    <row r="3034" spans="4:4" x14ac:dyDescent="0.2">
      <c r="D3034" s="160"/>
    </row>
    <row r="3035" spans="4:4" x14ac:dyDescent="0.2">
      <c r="D3035" s="160"/>
    </row>
    <row r="3036" spans="4:4" x14ac:dyDescent="0.2">
      <c r="D3036" s="160"/>
    </row>
    <row r="3037" spans="4:4" x14ac:dyDescent="0.2">
      <c r="D3037" s="160"/>
    </row>
    <row r="3038" spans="4:4" x14ac:dyDescent="0.2">
      <c r="D3038" s="160"/>
    </row>
    <row r="3039" spans="4:4" x14ac:dyDescent="0.2">
      <c r="D3039" s="160"/>
    </row>
    <row r="3040" spans="4:4" x14ac:dyDescent="0.2">
      <c r="D3040" s="160"/>
    </row>
    <row r="3041" spans="4:4" x14ac:dyDescent="0.2">
      <c r="D3041" s="160"/>
    </row>
    <row r="3042" spans="4:4" x14ac:dyDescent="0.2">
      <c r="D3042" s="160"/>
    </row>
    <row r="3043" spans="4:4" x14ac:dyDescent="0.2">
      <c r="D3043" s="160"/>
    </row>
    <row r="3044" spans="4:4" x14ac:dyDescent="0.2">
      <c r="D3044" s="160"/>
    </row>
    <row r="3045" spans="4:4" x14ac:dyDescent="0.2">
      <c r="D3045" s="160"/>
    </row>
    <row r="3046" spans="4:4" x14ac:dyDescent="0.2">
      <c r="D3046" s="160"/>
    </row>
    <row r="3047" spans="4:4" x14ac:dyDescent="0.2">
      <c r="D3047" s="160"/>
    </row>
    <row r="3048" spans="4:4" x14ac:dyDescent="0.2">
      <c r="D3048" s="160"/>
    </row>
    <row r="3049" spans="4:4" x14ac:dyDescent="0.2">
      <c r="D3049" s="160"/>
    </row>
    <row r="3050" spans="4:4" x14ac:dyDescent="0.2">
      <c r="D3050" s="160"/>
    </row>
    <row r="3051" spans="4:4" x14ac:dyDescent="0.2">
      <c r="D3051" s="160"/>
    </row>
    <row r="3052" spans="4:4" x14ac:dyDescent="0.2">
      <c r="D3052" s="160"/>
    </row>
    <row r="3053" spans="4:4" x14ac:dyDescent="0.2">
      <c r="D3053" s="160"/>
    </row>
    <row r="3054" spans="4:4" x14ac:dyDescent="0.2">
      <c r="D3054" s="160"/>
    </row>
    <row r="3055" spans="4:4" x14ac:dyDescent="0.2">
      <c r="D3055" s="160"/>
    </row>
    <row r="3056" spans="4:4" x14ac:dyDescent="0.2">
      <c r="D3056" s="160"/>
    </row>
    <row r="3057" spans="4:4" x14ac:dyDescent="0.2">
      <c r="D3057" s="160"/>
    </row>
    <row r="3058" spans="4:4" x14ac:dyDescent="0.2">
      <c r="D3058" s="160"/>
    </row>
    <row r="3059" spans="4:4" x14ac:dyDescent="0.2">
      <c r="D3059" s="160"/>
    </row>
    <row r="3060" spans="4:4" x14ac:dyDescent="0.2">
      <c r="D3060" s="160"/>
    </row>
    <row r="3061" spans="4:4" x14ac:dyDescent="0.2">
      <c r="D3061" s="160"/>
    </row>
    <row r="3062" spans="4:4" x14ac:dyDescent="0.2">
      <c r="D3062" s="160"/>
    </row>
    <row r="3063" spans="4:4" x14ac:dyDescent="0.2">
      <c r="D3063" s="160"/>
    </row>
    <row r="3064" spans="4:4" x14ac:dyDescent="0.2">
      <c r="D3064" s="160"/>
    </row>
    <row r="3065" spans="4:4" x14ac:dyDescent="0.2">
      <c r="D3065" s="160"/>
    </row>
    <row r="3066" spans="4:4" x14ac:dyDescent="0.2">
      <c r="D3066" s="160"/>
    </row>
    <row r="3067" spans="4:4" x14ac:dyDescent="0.2">
      <c r="D3067" s="160"/>
    </row>
    <row r="3068" spans="4:4" x14ac:dyDescent="0.2">
      <c r="D3068" s="160"/>
    </row>
    <row r="3069" spans="4:4" x14ac:dyDescent="0.2">
      <c r="D3069" s="160"/>
    </row>
    <row r="3070" spans="4:4" x14ac:dyDescent="0.2">
      <c r="D3070" s="160"/>
    </row>
    <row r="3071" spans="4:4" x14ac:dyDescent="0.2">
      <c r="D3071" s="160"/>
    </row>
    <row r="3072" spans="4:4" x14ac:dyDescent="0.2">
      <c r="D3072" s="160"/>
    </row>
    <row r="3073" spans="4:4" x14ac:dyDescent="0.2">
      <c r="D3073" s="160"/>
    </row>
    <row r="3074" spans="4:4" x14ac:dyDescent="0.2">
      <c r="D3074" s="160"/>
    </row>
    <row r="3075" spans="4:4" x14ac:dyDescent="0.2">
      <c r="D3075" s="160"/>
    </row>
    <row r="3076" spans="4:4" x14ac:dyDescent="0.2">
      <c r="D3076" s="160"/>
    </row>
    <row r="3077" spans="4:4" x14ac:dyDescent="0.2">
      <c r="D3077" s="160"/>
    </row>
    <row r="3078" spans="4:4" x14ac:dyDescent="0.2">
      <c r="D3078" s="160"/>
    </row>
    <row r="3079" spans="4:4" x14ac:dyDescent="0.2">
      <c r="D3079" s="160"/>
    </row>
    <row r="3080" spans="4:4" x14ac:dyDescent="0.2">
      <c r="D3080" s="160"/>
    </row>
    <row r="3081" spans="4:4" x14ac:dyDescent="0.2">
      <c r="D3081" s="160"/>
    </row>
    <row r="3082" spans="4:4" x14ac:dyDescent="0.2">
      <c r="D3082" s="160"/>
    </row>
    <row r="3083" spans="4:4" x14ac:dyDescent="0.2">
      <c r="D3083" s="160"/>
    </row>
    <row r="3084" spans="4:4" x14ac:dyDescent="0.2">
      <c r="D3084" s="160"/>
    </row>
    <row r="3085" spans="4:4" x14ac:dyDescent="0.2">
      <c r="D3085" s="160"/>
    </row>
    <row r="3086" spans="4:4" x14ac:dyDescent="0.2">
      <c r="D3086" s="160"/>
    </row>
    <row r="3087" spans="4:4" x14ac:dyDescent="0.2">
      <c r="D3087" s="160"/>
    </row>
    <row r="3088" spans="4:4" x14ac:dyDescent="0.2">
      <c r="D3088" s="160"/>
    </row>
    <row r="3089" spans="4:4" x14ac:dyDescent="0.2">
      <c r="D3089" s="160"/>
    </row>
    <row r="3090" spans="4:4" x14ac:dyDescent="0.2">
      <c r="D3090" s="160"/>
    </row>
    <row r="3091" spans="4:4" x14ac:dyDescent="0.2">
      <c r="D3091" s="160"/>
    </row>
    <row r="3092" spans="4:4" x14ac:dyDescent="0.2">
      <c r="D3092" s="160"/>
    </row>
    <row r="3093" spans="4:4" x14ac:dyDescent="0.2">
      <c r="D3093" s="160"/>
    </row>
    <row r="3094" spans="4:4" x14ac:dyDescent="0.2">
      <c r="D3094" s="160"/>
    </row>
    <row r="3095" spans="4:4" x14ac:dyDescent="0.2">
      <c r="D3095" s="160"/>
    </row>
    <row r="3096" spans="4:4" x14ac:dyDescent="0.2">
      <c r="D3096" s="160"/>
    </row>
    <row r="3097" spans="4:4" x14ac:dyDescent="0.2">
      <c r="D3097" s="160"/>
    </row>
    <row r="3098" spans="4:4" x14ac:dyDescent="0.2">
      <c r="D3098" s="160"/>
    </row>
    <row r="3099" spans="4:4" x14ac:dyDescent="0.2">
      <c r="D3099" s="160"/>
    </row>
    <row r="3100" spans="4:4" x14ac:dyDescent="0.2">
      <c r="D3100" s="160"/>
    </row>
    <row r="3101" spans="4:4" x14ac:dyDescent="0.2">
      <c r="D3101" s="160"/>
    </row>
    <row r="3102" spans="4:4" x14ac:dyDescent="0.2">
      <c r="D3102" s="160"/>
    </row>
    <row r="3103" spans="4:4" x14ac:dyDescent="0.2">
      <c r="D3103" s="160"/>
    </row>
    <row r="3104" spans="4:4" x14ac:dyDescent="0.2">
      <c r="D3104" s="160"/>
    </row>
    <row r="3105" spans="4:4" x14ac:dyDescent="0.2">
      <c r="D3105" s="160"/>
    </row>
    <row r="3106" spans="4:4" x14ac:dyDescent="0.2">
      <c r="D3106" s="160"/>
    </row>
    <row r="3107" spans="4:4" x14ac:dyDescent="0.2">
      <c r="D3107" s="160"/>
    </row>
    <row r="3108" spans="4:4" x14ac:dyDescent="0.2">
      <c r="D3108" s="160"/>
    </row>
    <row r="3109" spans="4:4" x14ac:dyDescent="0.2">
      <c r="D3109" s="160"/>
    </row>
    <row r="3110" spans="4:4" x14ac:dyDescent="0.2">
      <c r="D3110" s="160"/>
    </row>
    <row r="3111" spans="4:4" x14ac:dyDescent="0.2">
      <c r="D3111" s="160"/>
    </row>
    <row r="3112" spans="4:4" x14ac:dyDescent="0.2">
      <c r="D3112" s="160"/>
    </row>
    <row r="3113" spans="4:4" x14ac:dyDescent="0.2">
      <c r="D3113" s="160"/>
    </row>
    <row r="3114" spans="4:4" x14ac:dyDescent="0.2">
      <c r="D3114" s="160"/>
    </row>
    <row r="3115" spans="4:4" x14ac:dyDescent="0.2">
      <c r="D3115" s="160"/>
    </row>
    <row r="3116" spans="4:4" x14ac:dyDescent="0.2">
      <c r="D3116" s="160"/>
    </row>
    <row r="3117" spans="4:4" x14ac:dyDescent="0.2">
      <c r="D3117" s="160"/>
    </row>
    <row r="3118" spans="4:4" x14ac:dyDescent="0.2">
      <c r="D3118" s="160"/>
    </row>
    <row r="3119" spans="4:4" x14ac:dyDescent="0.2">
      <c r="D3119" s="160"/>
    </row>
    <row r="3120" spans="4:4" x14ac:dyDescent="0.2">
      <c r="D3120" s="160"/>
    </row>
    <row r="3121" spans="4:4" x14ac:dyDescent="0.2">
      <c r="D3121" s="160"/>
    </row>
    <row r="3122" spans="4:4" x14ac:dyDescent="0.2">
      <c r="D3122" s="160"/>
    </row>
    <row r="3123" spans="4:4" x14ac:dyDescent="0.2">
      <c r="D3123" s="160"/>
    </row>
    <row r="3124" spans="4:4" x14ac:dyDescent="0.2">
      <c r="D3124" s="160"/>
    </row>
    <row r="3125" spans="4:4" x14ac:dyDescent="0.2">
      <c r="D3125" s="160"/>
    </row>
    <row r="3126" spans="4:4" x14ac:dyDescent="0.2">
      <c r="D3126" s="160"/>
    </row>
    <row r="3127" spans="4:4" x14ac:dyDescent="0.2">
      <c r="D3127" s="160"/>
    </row>
    <row r="3128" spans="4:4" x14ac:dyDescent="0.2">
      <c r="D3128" s="160"/>
    </row>
    <row r="3129" spans="4:4" x14ac:dyDescent="0.2">
      <c r="D3129" s="160"/>
    </row>
    <row r="3130" spans="4:4" x14ac:dyDescent="0.2">
      <c r="D3130" s="160"/>
    </row>
    <row r="3131" spans="4:4" x14ac:dyDescent="0.2">
      <c r="D3131" s="160"/>
    </row>
    <row r="3132" spans="4:4" x14ac:dyDescent="0.2">
      <c r="D3132" s="160"/>
    </row>
    <row r="3133" spans="4:4" x14ac:dyDescent="0.2">
      <c r="D3133" s="160"/>
    </row>
    <row r="3134" spans="4:4" x14ac:dyDescent="0.2">
      <c r="D3134" s="160"/>
    </row>
    <row r="3135" spans="4:4" x14ac:dyDescent="0.2">
      <c r="D3135" s="160"/>
    </row>
    <row r="3136" spans="4:4" x14ac:dyDescent="0.2">
      <c r="D3136" s="160"/>
    </row>
    <row r="3137" spans="4:4" x14ac:dyDescent="0.2">
      <c r="D3137" s="160"/>
    </row>
    <row r="3138" spans="4:4" x14ac:dyDescent="0.2">
      <c r="D3138" s="160"/>
    </row>
    <row r="3139" spans="4:4" x14ac:dyDescent="0.2">
      <c r="D3139" s="160"/>
    </row>
    <row r="3140" spans="4:4" x14ac:dyDescent="0.2">
      <c r="D3140" s="160"/>
    </row>
    <row r="3141" spans="4:4" x14ac:dyDescent="0.2">
      <c r="D3141" s="160"/>
    </row>
    <row r="3142" spans="4:4" x14ac:dyDescent="0.2">
      <c r="D3142" s="160"/>
    </row>
    <row r="3143" spans="4:4" x14ac:dyDescent="0.2">
      <c r="D3143" s="160"/>
    </row>
    <row r="3144" spans="4:4" x14ac:dyDescent="0.2">
      <c r="D3144" s="160"/>
    </row>
    <row r="3145" spans="4:4" x14ac:dyDescent="0.2">
      <c r="D3145" s="160"/>
    </row>
    <row r="3146" spans="4:4" x14ac:dyDescent="0.2">
      <c r="D3146" s="160"/>
    </row>
    <row r="3147" spans="4:4" x14ac:dyDescent="0.2">
      <c r="D3147" s="160"/>
    </row>
    <row r="3148" spans="4:4" x14ac:dyDescent="0.2">
      <c r="D3148" s="160"/>
    </row>
    <row r="3149" spans="4:4" x14ac:dyDescent="0.2">
      <c r="D3149" s="160"/>
    </row>
    <row r="3150" spans="4:4" x14ac:dyDescent="0.2">
      <c r="D3150" s="160"/>
    </row>
    <row r="3151" spans="4:4" x14ac:dyDescent="0.2">
      <c r="D3151" s="160"/>
    </row>
    <row r="3152" spans="4:4" x14ac:dyDescent="0.2">
      <c r="D3152" s="160"/>
    </row>
    <row r="3153" spans="4:4" x14ac:dyDescent="0.2">
      <c r="D3153" s="160"/>
    </row>
    <row r="3154" spans="4:4" x14ac:dyDescent="0.2">
      <c r="D3154" s="160"/>
    </row>
    <row r="3155" spans="4:4" x14ac:dyDescent="0.2">
      <c r="D3155" s="160"/>
    </row>
    <row r="3156" spans="4:4" x14ac:dyDescent="0.2">
      <c r="D3156" s="160"/>
    </row>
    <row r="3157" spans="4:4" x14ac:dyDescent="0.2">
      <c r="D3157" s="160"/>
    </row>
    <row r="3158" spans="4:4" x14ac:dyDescent="0.2">
      <c r="D3158" s="160"/>
    </row>
    <row r="3159" spans="4:4" x14ac:dyDescent="0.2">
      <c r="D3159" s="160"/>
    </row>
    <row r="3160" spans="4:4" x14ac:dyDescent="0.2">
      <c r="D3160" s="160"/>
    </row>
    <row r="3161" spans="4:4" x14ac:dyDescent="0.2">
      <c r="D3161" s="160"/>
    </row>
    <row r="3162" spans="4:4" x14ac:dyDescent="0.2">
      <c r="D3162" s="160"/>
    </row>
    <row r="3163" spans="4:4" x14ac:dyDescent="0.2">
      <c r="D3163" s="160"/>
    </row>
    <row r="3164" spans="4:4" x14ac:dyDescent="0.2">
      <c r="D3164" s="160"/>
    </row>
    <row r="3165" spans="4:4" x14ac:dyDescent="0.2">
      <c r="D3165" s="160"/>
    </row>
    <row r="3166" spans="4:4" x14ac:dyDescent="0.2">
      <c r="D3166" s="160"/>
    </row>
    <row r="3167" spans="4:4" x14ac:dyDescent="0.2">
      <c r="D3167" s="160"/>
    </row>
    <row r="3168" spans="4:4" x14ac:dyDescent="0.2">
      <c r="D3168" s="160"/>
    </row>
    <row r="3169" spans="4:4" x14ac:dyDescent="0.2">
      <c r="D3169" s="160"/>
    </row>
    <row r="3170" spans="4:4" x14ac:dyDescent="0.2">
      <c r="D3170" s="160"/>
    </row>
    <row r="3171" spans="4:4" x14ac:dyDescent="0.2">
      <c r="D3171" s="160"/>
    </row>
    <row r="3172" spans="4:4" x14ac:dyDescent="0.2">
      <c r="D3172" s="160"/>
    </row>
    <row r="3173" spans="4:4" x14ac:dyDescent="0.2">
      <c r="D3173" s="160"/>
    </row>
    <row r="3174" spans="4:4" x14ac:dyDescent="0.2">
      <c r="D3174" s="160"/>
    </row>
    <row r="3175" spans="4:4" x14ac:dyDescent="0.2">
      <c r="D3175" s="160"/>
    </row>
    <row r="3176" spans="4:4" x14ac:dyDescent="0.2">
      <c r="D3176" s="160"/>
    </row>
    <row r="3177" spans="4:4" x14ac:dyDescent="0.2">
      <c r="D3177" s="160"/>
    </row>
    <row r="3178" spans="4:4" x14ac:dyDescent="0.2">
      <c r="D3178" s="160"/>
    </row>
    <row r="3179" spans="4:4" x14ac:dyDescent="0.2">
      <c r="D3179" s="160"/>
    </row>
    <row r="3180" spans="4:4" x14ac:dyDescent="0.2">
      <c r="D3180" s="160"/>
    </row>
    <row r="3181" spans="4:4" x14ac:dyDescent="0.2">
      <c r="D3181" s="160"/>
    </row>
    <row r="3182" spans="4:4" x14ac:dyDescent="0.2">
      <c r="D3182" s="160"/>
    </row>
    <row r="3183" spans="4:4" x14ac:dyDescent="0.2">
      <c r="D3183" s="160"/>
    </row>
    <row r="3184" spans="4:4" x14ac:dyDescent="0.2">
      <c r="D3184" s="160"/>
    </row>
    <row r="3185" spans="4:4" x14ac:dyDescent="0.2">
      <c r="D3185" s="160"/>
    </row>
    <row r="3186" spans="4:4" x14ac:dyDescent="0.2">
      <c r="D3186" s="160"/>
    </row>
    <row r="3187" spans="4:4" x14ac:dyDescent="0.2">
      <c r="D3187" s="160"/>
    </row>
    <row r="3188" spans="4:4" x14ac:dyDescent="0.2">
      <c r="D3188" s="160"/>
    </row>
    <row r="3189" spans="4:4" x14ac:dyDescent="0.2">
      <c r="D3189" s="160"/>
    </row>
    <row r="3190" spans="4:4" x14ac:dyDescent="0.2">
      <c r="D3190" s="160"/>
    </row>
    <row r="3191" spans="4:4" x14ac:dyDescent="0.2">
      <c r="D3191" s="160"/>
    </row>
    <row r="3192" spans="4:4" x14ac:dyDescent="0.2">
      <c r="D3192" s="160"/>
    </row>
    <row r="3193" spans="4:4" x14ac:dyDescent="0.2">
      <c r="D3193" s="160"/>
    </row>
    <row r="3194" spans="4:4" x14ac:dyDescent="0.2">
      <c r="D3194" s="160"/>
    </row>
    <row r="3195" spans="4:4" x14ac:dyDescent="0.2">
      <c r="D3195" s="160"/>
    </row>
    <row r="3196" spans="4:4" x14ac:dyDescent="0.2">
      <c r="D3196" s="160"/>
    </row>
    <row r="3197" spans="4:4" x14ac:dyDescent="0.2">
      <c r="D3197" s="160"/>
    </row>
    <row r="3198" spans="4:4" x14ac:dyDescent="0.2">
      <c r="D3198" s="160"/>
    </row>
    <row r="3199" spans="4:4" x14ac:dyDescent="0.2">
      <c r="D3199" s="160"/>
    </row>
    <row r="3200" spans="4:4" x14ac:dyDescent="0.2">
      <c r="D3200" s="160"/>
    </row>
    <row r="3201" spans="4:4" x14ac:dyDescent="0.2">
      <c r="D3201" s="160"/>
    </row>
    <row r="3202" spans="4:4" x14ac:dyDescent="0.2">
      <c r="D3202" s="160"/>
    </row>
    <row r="3203" spans="4:4" x14ac:dyDescent="0.2">
      <c r="D3203" s="160"/>
    </row>
    <row r="3204" spans="4:4" x14ac:dyDescent="0.2">
      <c r="D3204" s="160"/>
    </row>
    <row r="3205" spans="4:4" x14ac:dyDescent="0.2">
      <c r="D3205" s="160"/>
    </row>
    <row r="3206" spans="4:4" x14ac:dyDescent="0.2">
      <c r="D3206" s="160"/>
    </row>
    <row r="3207" spans="4:4" x14ac:dyDescent="0.2">
      <c r="D3207" s="160"/>
    </row>
    <row r="3208" spans="4:4" x14ac:dyDescent="0.2">
      <c r="D3208" s="160"/>
    </row>
    <row r="3209" spans="4:4" x14ac:dyDescent="0.2">
      <c r="D3209" s="160"/>
    </row>
    <row r="3210" spans="4:4" x14ac:dyDescent="0.2">
      <c r="D3210" s="160"/>
    </row>
    <row r="3211" spans="4:4" x14ac:dyDescent="0.2">
      <c r="D3211" s="160"/>
    </row>
    <row r="3212" spans="4:4" x14ac:dyDescent="0.2">
      <c r="D3212" s="160"/>
    </row>
    <row r="3213" spans="4:4" x14ac:dyDescent="0.2">
      <c r="D3213" s="160"/>
    </row>
    <row r="3214" spans="4:4" x14ac:dyDescent="0.2">
      <c r="D3214" s="160"/>
    </row>
    <row r="3215" spans="4:4" x14ac:dyDescent="0.2">
      <c r="D3215" s="160"/>
    </row>
    <row r="3216" spans="4:4" x14ac:dyDescent="0.2">
      <c r="D3216" s="160"/>
    </row>
    <row r="3217" spans="4:4" x14ac:dyDescent="0.2">
      <c r="D3217" s="160"/>
    </row>
    <row r="3218" spans="4:4" x14ac:dyDescent="0.2">
      <c r="D3218" s="160"/>
    </row>
    <row r="3219" spans="4:4" x14ac:dyDescent="0.2">
      <c r="D3219" s="160"/>
    </row>
    <row r="3220" spans="4:4" x14ac:dyDescent="0.2">
      <c r="D3220" s="160"/>
    </row>
    <row r="3221" spans="4:4" x14ac:dyDescent="0.2">
      <c r="D3221" s="160"/>
    </row>
    <row r="3222" spans="4:4" x14ac:dyDescent="0.2">
      <c r="D3222" s="160"/>
    </row>
    <row r="3223" spans="4:4" x14ac:dyDescent="0.2">
      <c r="D3223" s="160"/>
    </row>
    <row r="3224" spans="4:4" x14ac:dyDescent="0.2">
      <c r="D3224" s="160"/>
    </row>
    <row r="3225" spans="4:4" x14ac:dyDescent="0.2">
      <c r="D3225" s="160"/>
    </row>
    <row r="3226" spans="4:4" x14ac:dyDescent="0.2">
      <c r="D3226" s="160"/>
    </row>
    <row r="3227" spans="4:4" x14ac:dyDescent="0.2">
      <c r="D3227" s="160"/>
    </row>
    <row r="3228" spans="4:4" x14ac:dyDescent="0.2">
      <c r="D3228" s="160"/>
    </row>
    <row r="3229" spans="4:4" x14ac:dyDescent="0.2">
      <c r="D3229" s="160"/>
    </row>
    <row r="3230" spans="4:4" x14ac:dyDescent="0.2">
      <c r="D3230" s="160"/>
    </row>
    <row r="3231" spans="4:4" x14ac:dyDescent="0.2">
      <c r="D3231" s="160"/>
    </row>
    <row r="3232" spans="4:4" x14ac:dyDescent="0.2">
      <c r="D3232" s="160"/>
    </row>
    <row r="3233" spans="4:4" x14ac:dyDescent="0.2">
      <c r="D3233" s="160"/>
    </row>
    <row r="3234" spans="4:4" x14ac:dyDescent="0.2">
      <c r="D3234" s="160"/>
    </row>
    <row r="3235" spans="4:4" x14ac:dyDescent="0.2">
      <c r="D3235" s="160"/>
    </row>
    <row r="3236" spans="4:4" x14ac:dyDescent="0.2">
      <c r="D3236" s="160"/>
    </row>
    <row r="3237" spans="4:4" x14ac:dyDescent="0.2">
      <c r="D3237" s="160"/>
    </row>
    <row r="3238" spans="4:4" x14ac:dyDescent="0.2">
      <c r="D3238" s="160"/>
    </row>
    <row r="3239" spans="4:4" x14ac:dyDescent="0.2">
      <c r="D3239" s="160"/>
    </row>
    <row r="3240" spans="4:4" x14ac:dyDescent="0.2">
      <c r="D3240" s="160"/>
    </row>
    <row r="3241" spans="4:4" x14ac:dyDescent="0.2">
      <c r="D3241" s="160"/>
    </row>
    <row r="3242" spans="4:4" x14ac:dyDescent="0.2">
      <c r="D3242" s="160"/>
    </row>
    <row r="3243" spans="4:4" x14ac:dyDescent="0.2">
      <c r="D3243" s="160"/>
    </row>
    <row r="3244" spans="4:4" x14ac:dyDescent="0.2">
      <c r="D3244" s="160"/>
    </row>
    <row r="3245" spans="4:4" x14ac:dyDescent="0.2">
      <c r="D3245" s="160"/>
    </row>
    <row r="3246" spans="4:4" x14ac:dyDescent="0.2">
      <c r="D3246" s="160"/>
    </row>
    <row r="3247" spans="4:4" x14ac:dyDescent="0.2">
      <c r="D3247" s="160"/>
    </row>
    <row r="3248" spans="4:4" x14ac:dyDescent="0.2">
      <c r="D3248" s="160"/>
    </row>
    <row r="3249" spans="4:4" x14ac:dyDescent="0.2">
      <c r="D3249" s="160"/>
    </row>
    <row r="3250" spans="4:4" x14ac:dyDescent="0.2">
      <c r="D3250" s="160"/>
    </row>
    <row r="3251" spans="4:4" x14ac:dyDescent="0.2">
      <c r="D3251" s="160"/>
    </row>
    <row r="3252" spans="4:4" x14ac:dyDescent="0.2">
      <c r="D3252" s="160"/>
    </row>
    <row r="3253" spans="4:4" x14ac:dyDescent="0.2">
      <c r="D3253" s="160"/>
    </row>
    <row r="3254" spans="4:4" x14ac:dyDescent="0.2">
      <c r="D3254" s="160"/>
    </row>
    <row r="3255" spans="4:4" x14ac:dyDescent="0.2">
      <c r="D3255" s="160"/>
    </row>
    <row r="3256" spans="4:4" x14ac:dyDescent="0.2">
      <c r="D3256" s="160"/>
    </row>
    <row r="3257" spans="4:4" x14ac:dyDescent="0.2">
      <c r="D3257" s="160"/>
    </row>
    <row r="3258" spans="4:4" x14ac:dyDescent="0.2">
      <c r="D3258" s="160"/>
    </row>
    <row r="3259" spans="4:4" x14ac:dyDescent="0.2">
      <c r="D3259" s="160"/>
    </row>
    <row r="3260" spans="4:4" x14ac:dyDescent="0.2">
      <c r="D3260" s="160"/>
    </row>
    <row r="3261" spans="4:4" x14ac:dyDescent="0.2">
      <c r="D3261" s="160"/>
    </row>
    <row r="3262" spans="4:4" x14ac:dyDescent="0.2">
      <c r="D3262" s="160"/>
    </row>
    <row r="3263" spans="4:4" x14ac:dyDescent="0.2">
      <c r="D3263" s="160"/>
    </row>
    <row r="3264" spans="4:4" x14ac:dyDescent="0.2">
      <c r="D3264" s="160"/>
    </row>
    <row r="3265" spans="4:4" x14ac:dyDescent="0.2">
      <c r="D3265" s="160"/>
    </row>
    <row r="3266" spans="4:4" x14ac:dyDescent="0.2">
      <c r="D3266" s="160"/>
    </row>
    <row r="3267" spans="4:4" x14ac:dyDescent="0.2">
      <c r="D3267" s="160"/>
    </row>
    <row r="3268" spans="4:4" x14ac:dyDescent="0.2">
      <c r="D3268" s="160"/>
    </row>
    <row r="3269" spans="4:4" x14ac:dyDescent="0.2">
      <c r="D3269" s="160"/>
    </row>
    <row r="3270" spans="4:4" x14ac:dyDescent="0.2">
      <c r="D3270" s="160"/>
    </row>
    <row r="3271" spans="4:4" x14ac:dyDescent="0.2">
      <c r="D3271" s="160"/>
    </row>
    <row r="3272" spans="4:4" x14ac:dyDescent="0.2">
      <c r="D3272" s="160"/>
    </row>
    <row r="3273" spans="4:4" x14ac:dyDescent="0.2">
      <c r="D3273" s="160"/>
    </row>
    <row r="3274" spans="4:4" x14ac:dyDescent="0.2">
      <c r="D3274" s="160"/>
    </row>
    <row r="3275" spans="4:4" x14ac:dyDescent="0.2">
      <c r="D3275" s="160"/>
    </row>
    <row r="3276" spans="4:4" x14ac:dyDescent="0.2">
      <c r="D3276" s="160"/>
    </row>
    <row r="3277" spans="4:4" x14ac:dyDescent="0.2">
      <c r="D3277" s="160"/>
    </row>
    <row r="3278" spans="4:4" x14ac:dyDescent="0.2">
      <c r="D3278" s="160"/>
    </row>
    <row r="3279" spans="4:4" x14ac:dyDescent="0.2">
      <c r="D3279" s="160"/>
    </row>
    <row r="3280" spans="4:4" x14ac:dyDescent="0.2">
      <c r="D3280" s="160"/>
    </row>
    <row r="3281" spans="4:4" x14ac:dyDescent="0.2">
      <c r="D3281" s="160"/>
    </row>
    <row r="3282" spans="4:4" x14ac:dyDescent="0.2">
      <c r="D3282" s="160"/>
    </row>
    <row r="3283" spans="4:4" x14ac:dyDescent="0.2">
      <c r="D3283" s="160"/>
    </row>
    <row r="3284" spans="4:4" x14ac:dyDescent="0.2">
      <c r="D3284" s="160"/>
    </row>
    <row r="3285" spans="4:4" x14ac:dyDescent="0.2">
      <c r="D3285" s="160"/>
    </row>
    <row r="3286" spans="4:4" x14ac:dyDescent="0.2">
      <c r="D3286" s="160"/>
    </row>
    <row r="3287" spans="4:4" x14ac:dyDescent="0.2">
      <c r="D3287" s="160"/>
    </row>
    <row r="3288" spans="4:4" x14ac:dyDescent="0.2">
      <c r="D3288" s="160"/>
    </row>
    <row r="3289" spans="4:4" x14ac:dyDescent="0.2">
      <c r="D3289" s="160"/>
    </row>
    <row r="3290" spans="4:4" x14ac:dyDescent="0.2">
      <c r="D3290" s="160"/>
    </row>
    <row r="3291" spans="4:4" x14ac:dyDescent="0.2">
      <c r="D3291" s="160"/>
    </row>
    <row r="3292" spans="4:4" x14ac:dyDescent="0.2">
      <c r="D3292" s="160"/>
    </row>
    <row r="3293" spans="4:4" x14ac:dyDescent="0.2">
      <c r="D3293" s="160"/>
    </row>
    <row r="3294" spans="4:4" x14ac:dyDescent="0.2">
      <c r="D3294" s="160"/>
    </row>
    <row r="3295" spans="4:4" x14ac:dyDescent="0.2">
      <c r="D3295" s="160"/>
    </row>
    <row r="3296" spans="4:4" x14ac:dyDescent="0.2">
      <c r="D3296" s="160"/>
    </row>
    <row r="3297" spans="4:4" x14ac:dyDescent="0.2">
      <c r="D3297" s="160"/>
    </row>
    <row r="3298" spans="4:4" x14ac:dyDescent="0.2">
      <c r="D3298" s="160"/>
    </row>
    <row r="3299" spans="4:4" x14ac:dyDescent="0.2">
      <c r="D3299" s="160"/>
    </row>
    <row r="3300" spans="4:4" x14ac:dyDescent="0.2">
      <c r="D3300" s="160"/>
    </row>
    <row r="3301" spans="4:4" x14ac:dyDescent="0.2">
      <c r="D3301" s="160"/>
    </row>
    <row r="3302" spans="4:4" x14ac:dyDescent="0.2">
      <c r="D3302" s="160"/>
    </row>
    <row r="3303" spans="4:4" x14ac:dyDescent="0.2">
      <c r="D3303" s="160"/>
    </row>
    <row r="3304" spans="4:4" x14ac:dyDescent="0.2">
      <c r="D3304" s="160"/>
    </row>
    <row r="3305" spans="4:4" x14ac:dyDescent="0.2">
      <c r="D3305" s="160"/>
    </row>
    <row r="3306" spans="4:4" x14ac:dyDescent="0.2">
      <c r="D3306" s="160"/>
    </row>
    <row r="3307" spans="4:4" x14ac:dyDescent="0.2">
      <c r="D3307" s="160"/>
    </row>
    <row r="3308" spans="4:4" x14ac:dyDescent="0.2">
      <c r="D3308" s="160"/>
    </row>
    <row r="3309" spans="4:4" x14ac:dyDescent="0.2">
      <c r="D3309" s="160"/>
    </row>
    <row r="3310" spans="4:4" x14ac:dyDescent="0.2">
      <c r="D3310" s="160"/>
    </row>
    <row r="3311" spans="4:4" x14ac:dyDescent="0.2">
      <c r="D3311" s="160"/>
    </row>
    <row r="3312" spans="4:4" x14ac:dyDescent="0.2">
      <c r="D3312" s="160"/>
    </row>
    <row r="3313" spans="4:4" x14ac:dyDescent="0.2">
      <c r="D3313" s="160"/>
    </row>
    <row r="3314" spans="4:4" x14ac:dyDescent="0.2">
      <c r="D3314" s="160"/>
    </row>
    <row r="3315" spans="4:4" x14ac:dyDescent="0.2">
      <c r="D3315" s="160"/>
    </row>
    <row r="3316" spans="4:4" x14ac:dyDescent="0.2">
      <c r="D3316" s="160"/>
    </row>
    <row r="3317" spans="4:4" x14ac:dyDescent="0.2">
      <c r="D3317" s="160"/>
    </row>
    <row r="3318" spans="4:4" x14ac:dyDescent="0.2">
      <c r="D3318" s="160"/>
    </row>
    <row r="3319" spans="4:4" x14ac:dyDescent="0.2">
      <c r="D3319" s="160"/>
    </row>
    <row r="3320" spans="4:4" x14ac:dyDescent="0.2">
      <c r="D3320" s="160"/>
    </row>
    <row r="3321" spans="4:4" x14ac:dyDescent="0.2">
      <c r="D3321" s="160"/>
    </row>
    <row r="3322" spans="4:4" x14ac:dyDescent="0.2">
      <c r="D3322" s="160"/>
    </row>
    <row r="3323" spans="4:4" x14ac:dyDescent="0.2">
      <c r="D3323" s="160"/>
    </row>
    <row r="3324" spans="4:4" x14ac:dyDescent="0.2">
      <c r="D3324" s="160"/>
    </row>
    <row r="3325" spans="4:4" x14ac:dyDescent="0.2">
      <c r="D3325" s="160"/>
    </row>
    <row r="3326" spans="4:4" x14ac:dyDescent="0.2">
      <c r="D3326" s="160"/>
    </row>
    <row r="3327" spans="4:4" x14ac:dyDescent="0.2">
      <c r="D3327" s="160"/>
    </row>
    <row r="3328" spans="4:4" x14ac:dyDescent="0.2">
      <c r="D3328" s="160"/>
    </row>
    <row r="3329" spans="4:4" x14ac:dyDescent="0.2">
      <c r="D3329" s="160"/>
    </row>
    <row r="3330" spans="4:4" x14ac:dyDescent="0.2">
      <c r="D3330" s="160"/>
    </row>
    <row r="3331" spans="4:4" x14ac:dyDescent="0.2">
      <c r="D3331" s="160"/>
    </row>
    <row r="3332" spans="4:4" x14ac:dyDescent="0.2">
      <c r="D3332" s="160"/>
    </row>
    <row r="3333" spans="4:4" x14ac:dyDescent="0.2">
      <c r="D3333" s="160"/>
    </row>
    <row r="3334" spans="4:4" x14ac:dyDescent="0.2">
      <c r="D3334" s="160"/>
    </row>
    <row r="3335" spans="4:4" x14ac:dyDescent="0.2">
      <c r="D3335" s="160"/>
    </row>
    <row r="3336" spans="4:4" x14ac:dyDescent="0.2">
      <c r="D3336" s="160"/>
    </row>
    <row r="3337" spans="4:4" x14ac:dyDescent="0.2">
      <c r="D3337" s="160"/>
    </row>
    <row r="3338" spans="4:4" x14ac:dyDescent="0.2">
      <c r="D3338" s="160"/>
    </row>
    <row r="3339" spans="4:4" x14ac:dyDescent="0.2">
      <c r="D3339" s="160"/>
    </row>
    <row r="3340" spans="4:4" x14ac:dyDescent="0.2">
      <c r="D3340" s="160"/>
    </row>
    <row r="3341" spans="4:4" x14ac:dyDescent="0.2">
      <c r="D3341" s="160"/>
    </row>
    <row r="3342" spans="4:4" x14ac:dyDescent="0.2">
      <c r="D3342" s="160"/>
    </row>
    <row r="3343" spans="4:4" x14ac:dyDescent="0.2">
      <c r="D3343" s="160"/>
    </row>
    <row r="3344" spans="4:4" x14ac:dyDescent="0.2">
      <c r="D3344" s="160"/>
    </row>
    <row r="3345" spans="4:4" x14ac:dyDescent="0.2">
      <c r="D3345" s="160"/>
    </row>
    <row r="3346" spans="4:4" x14ac:dyDescent="0.2">
      <c r="D3346" s="160"/>
    </row>
    <row r="3347" spans="4:4" x14ac:dyDescent="0.2">
      <c r="D3347" s="160"/>
    </row>
    <row r="3348" spans="4:4" x14ac:dyDescent="0.2">
      <c r="D3348" s="160"/>
    </row>
    <row r="3349" spans="4:4" x14ac:dyDescent="0.2">
      <c r="D3349" s="160"/>
    </row>
    <row r="3350" spans="4:4" x14ac:dyDescent="0.2">
      <c r="D3350" s="160"/>
    </row>
    <row r="3351" spans="4:4" x14ac:dyDescent="0.2">
      <c r="D3351" s="160"/>
    </row>
    <row r="3352" spans="4:4" x14ac:dyDescent="0.2">
      <c r="D3352" s="160"/>
    </row>
    <row r="3353" spans="4:4" x14ac:dyDescent="0.2">
      <c r="D3353" s="160"/>
    </row>
    <row r="3354" spans="4:4" x14ac:dyDescent="0.2">
      <c r="D3354" s="160"/>
    </row>
    <row r="3355" spans="4:4" x14ac:dyDescent="0.2">
      <c r="D3355" s="160"/>
    </row>
    <row r="3356" spans="4:4" x14ac:dyDescent="0.2">
      <c r="D3356" s="160"/>
    </row>
    <row r="3357" spans="4:4" x14ac:dyDescent="0.2">
      <c r="D3357" s="160"/>
    </row>
    <row r="3358" spans="4:4" x14ac:dyDescent="0.2">
      <c r="D3358" s="160"/>
    </row>
    <row r="3359" spans="4:4" x14ac:dyDescent="0.2">
      <c r="D3359" s="160"/>
    </row>
    <row r="3360" spans="4:4" x14ac:dyDescent="0.2">
      <c r="D3360" s="160"/>
    </row>
    <row r="3361" spans="4:4" x14ac:dyDescent="0.2">
      <c r="D3361" s="160"/>
    </row>
    <row r="3362" spans="4:4" x14ac:dyDescent="0.2">
      <c r="D3362" s="160"/>
    </row>
    <row r="3363" spans="4:4" x14ac:dyDescent="0.2">
      <c r="D3363" s="160"/>
    </row>
    <row r="3364" spans="4:4" x14ac:dyDescent="0.2">
      <c r="D3364" s="160"/>
    </row>
    <row r="3365" spans="4:4" x14ac:dyDescent="0.2">
      <c r="D3365" s="160"/>
    </row>
    <row r="3366" spans="4:4" x14ac:dyDescent="0.2">
      <c r="D3366" s="160"/>
    </row>
    <row r="3367" spans="4:4" x14ac:dyDescent="0.2">
      <c r="D3367" s="160"/>
    </row>
    <row r="3368" spans="4:4" x14ac:dyDescent="0.2">
      <c r="D3368" s="160"/>
    </row>
    <row r="3369" spans="4:4" x14ac:dyDescent="0.2">
      <c r="D3369" s="160"/>
    </row>
    <row r="3370" spans="4:4" x14ac:dyDescent="0.2">
      <c r="D3370" s="160"/>
    </row>
    <row r="3371" spans="4:4" x14ac:dyDescent="0.2">
      <c r="D3371" s="160"/>
    </row>
    <row r="3372" spans="4:4" x14ac:dyDescent="0.2">
      <c r="D3372" s="160"/>
    </row>
    <row r="3373" spans="4:4" x14ac:dyDescent="0.2">
      <c r="D3373" s="160"/>
    </row>
    <row r="3374" spans="4:4" x14ac:dyDescent="0.2">
      <c r="D3374" s="160"/>
    </row>
    <row r="3375" spans="4:4" x14ac:dyDescent="0.2">
      <c r="D3375" s="160"/>
    </row>
    <row r="3376" spans="4:4" x14ac:dyDescent="0.2">
      <c r="D3376" s="160"/>
    </row>
    <row r="3377" spans="4:4" x14ac:dyDescent="0.2">
      <c r="D3377" s="160"/>
    </row>
    <row r="3378" spans="4:4" x14ac:dyDescent="0.2">
      <c r="D3378" s="160"/>
    </row>
    <row r="3379" spans="4:4" x14ac:dyDescent="0.2">
      <c r="D3379" s="160"/>
    </row>
    <row r="3380" spans="4:4" x14ac:dyDescent="0.2">
      <c r="D3380" s="160"/>
    </row>
    <row r="3381" spans="4:4" x14ac:dyDescent="0.2">
      <c r="D3381" s="160"/>
    </row>
    <row r="3382" spans="4:4" x14ac:dyDescent="0.2">
      <c r="D3382" s="160"/>
    </row>
    <row r="3383" spans="4:4" x14ac:dyDescent="0.2">
      <c r="D3383" s="160"/>
    </row>
    <row r="3384" spans="4:4" x14ac:dyDescent="0.2">
      <c r="D3384" s="160"/>
    </row>
    <row r="3385" spans="4:4" x14ac:dyDescent="0.2">
      <c r="D3385" s="160"/>
    </row>
    <row r="3386" spans="4:4" x14ac:dyDescent="0.2">
      <c r="D3386" s="160"/>
    </row>
    <row r="3387" spans="4:4" x14ac:dyDescent="0.2">
      <c r="D3387" s="160"/>
    </row>
    <row r="3388" spans="4:4" x14ac:dyDescent="0.2">
      <c r="D3388" s="160"/>
    </row>
    <row r="3389" spans="4:4" x14ac:dyDescent="0.2">
      <c r="D3389" s="160"/>
    </row>
    <row r="3390" spans="4:4" x14ac:dyDescent="0.2">
      <c r="D3390" s="160"/>
    </row>
    <row r="3391" spans="4:4" x14ac:dyDescent="0.2">
      <c r="D3391" s="160"/>
    </row>
    <row r="3392" spans="4:4" x14ac:dyDescent="0.2">
      <c r="D3392" s="160"/>
    </row>
    <row r="3393" spans="4:4" x14ac:dyDescent="0.2">
      <c r="D3393" s="160"/>
    </row>
    <row r="3394" spans="4:4" x14ac:dyDescent="0.2">
      <c r="D3394" s="160"/>
    </row>
    <row r="3395" spans="4:4" x14ac:dyDescent="0.2">
      <c r="D3395" s="160"/>
    </row>
    <row r="3396" spans="4:4" x14ac:dyDescent="0.2">
      <c r="D3396" s="160"/>
    </row>
    <row r="3397" spans="4:4" x14ac:dyDescent="0.2">
      <c r="D3397" s="160"/>
    </row>
    <row r="3398" spans="4:4" x14ac:dyDescent="0.2">
      <c r="D3398" s="160"/>
    </row>
    <row r="3399" spans="4:4" x14ac:dyDescent="0.2">
      <c r="D3399" s="160"/>
    </row>
    <row r="3400" spans="4:4" x14ac:dyDescent="0.2">
      <c r="D3400" s="160"/>
    </row>
    <row r="3401" spans="4:4" x14ac:dyDescent="0.2">
      <c r="D3401" s="160"/>
    </row>
    <row r="3402" spans="4:4" x14ac:dyDescent="0.2">
      <c r="D3402" s="160"/>
    </row>
    <row r="3403" spans="4:4" x14ac:dyDescent="0.2">
      <c r="D3403" s="160"/>
    </row>
    <row r="3404" spans="4:4" x14ac:dyDescent="0.2">
      <c r="D3404" s="160"/>
    </row>
    <row r="3405" spans="4:4" x14ac:dyDescent="0.2">
      <c r="D3405" s="160"/>
    </row>
    <row r="3406" spans="4:4" x14ac:dyDescent="0.2">
      <c r="D3406" s="160"/>
    </row>
    <row r="3407" spans="4:4" x14ac:dyDescent="0.2">
      <c r="D3407" s="160"/>
    </row>
    <row r="3408" spans="4:4" x14ac:dyDescent="0.2">
      <c r="D3408" s="160"/>
    </row>
    <row r="3409" spans="4:4" x14ac:dyDescent="0.2">
      <c r="D3409" s="160"/>
    </row>
    <row r="3410" spans="4:4" x14ac:dyDescent="0.2">
      <c r="D3410" s="160"/>
    </row>
    <row r="3411" spans="4:4" x14ac:dyDescent="0.2">
      <c r="D3411" s="160"/>
    </row>
    <row r="3412" spans="4:4" x14ac:dyDescent="0.2">
      <c r="D3412" s="160"/>
    </row>
    <row r="3413" spans="4:4" x14ac:dyDescent="0.2">
      <c r="D3413" s="160"/>
    </row>
    <row r="3414" spans="4:4" x14ac:dyDescent="0.2">
      <c r="D3414" s="160"/>
    </row>
    <row r="3415" spans="4:4" x14ac:dyDescent="0.2">
      <c r="D3415" s="160"/>
    </row>
    <row r="3416" spans="4:4" x14ac:dyDescent="0.2">
      <c r="D3416" s="160"/>
    </row>
    <row r="3417" spans="4:4" x14ac:dyDescent="0.2">
      <c r="D3417" s="160"/>
    </row>
    <row r="3418" spans="4:4" x14ac:dyDescent="0.2">
      <c r="D3418" s="160"/>
    </row>
    <row r="3419" spans="4:4" x14ac:dyDescent="0.2">
      <c r="D3419" s="160"/>
    </row>
    <row r="3420" spans="4:4" x14ac:dyDescent="0.2">
      <c r="D3420" s="160"/>
    </row>
    <row r="3421" spans="4:4" x14ac:dyDescent="0.2">
      <c r="D3421" s="160"/>
    </row>
    <row r="3422" spans="4:4" x14ac:dyDescent="0.2">
      <c r="D3422" s="160"/>
    </row>
    <row r="3423" spans="4:4" x14ac:dyDescent="0.2">
      <c r="D3423" s="160"/>
    </row>
    <row r="3424" spans="4:4" x14ac:dyDescent="0.2">
      <c r="D3424" s="160"/>
    </row>
    <row r="3425" spans="4:4" x14ac:dyDescent="0.2">
      <c r="D3425" s="160"/>
    </row>
    <row r="3426" spans="4:4" x14ac:dyDescent="0.2">
      <c r="D3426" s="160"/>
    </row>
    <row r="3427" spans="4:4" x14ac:dyDescent="0.2">
      <c r="D3427" s="160"/>
    </row>
    <row r="3428" spans="4:4" x14ac:dyDescent="0.2">
      <c r="D3428" s="160"/>
    </row>
    <row r="3429" spans="4:4" x14ac:dyDescent="0.2">
      <c r="D3429" s="160"/>
    </row>
    <row r="3430" spans="4:4" x14ac:dyDescent="0.2">
      <c r="D3430" s="160"/>
    </row>
    <row r="3431" spans="4:4" x14ac:dyDescent="0.2">
      <c r="D3431" s="160"/>
    </row>
    <row r="3432" spans="4:4" x14ac:dyDescent="0.2">
      <c r="D3432" s="160"/>
    </row>
    <row r="3433" spans="4:4" x14ac:dyDescent="0.2">
      <c r="D3433" s="160"/>
    </row>
    <row r="3434" spans="4:4" x14ac:dyDescent="0.2">
      <c r="D3434" s="160"/>
    </row>
    <row r="3435" spans="4:4" x14ac:dyDescent="0.2">
      <c r="D3435" s="160"/>
    </row>
    <row r="3436" spans="4:4" x14ac:dyDescent="0.2">
      <c r="D3436" s="160"/>
    </row>
    <row r="3437" spans="4:4" x14ac:dyDescent="0.2">
      <c r="D3437" s="160"/>
    </row>
    <row r="3438" spans="4:4" x14ac:dyDescent="0.2">
      <c r="D3438" s="160"/>
    </row>
    <row r="3439" spans="4:4" x14ac:dyDescent="0.2">
      <c r="D3439" s="160"/>
    </row>
    <row r="3440" spans="4:4" x14ac:dyDescent="0.2">
      <c r="D3440" s="160"/>
    </row>
    <row r="3441" spans="4:4" x14ac:dyDescent="0.2">
      <c r="D3441" s="160"/>
    </row>
    <row r="3442" spans="4:4" x14ac:dyDescent="0.2">
      <c r="D3442" s="160"/>
    </row>
    <row r="3443" spans="4:4" x14ac:dyDescent="0.2">
      <c r="D3443" s="160"/>
    </row>
    <row r="3444" spans="4:4" x14ac:dyDescent="0.2">
      <c r="D3444" s="160"/>
    </row>
    <row r="3445" spans="4:4" x14ac:dyDescent="0.2">
      <c r="D3445" s="160"/>
    </row>
    <row r="3446" spans="4:4" x14ac:dyDescent="0.2">
      <c r="D3446" s="160"/>
    </row>
    <row r="3447" spans="4:4" x14ac:dyDescent="0.2">
      <c r="D3447" s="160"/>
    </row>
    <row r="3448" spans="4:4" x14ac:dyDescent="0.2">
      <c r="D3448" s="160"/>
    </row>
    <row r="3449" spans="4:4" x14ac:dyDescent="0.2">
      <c r="D3449" s="160"/>
    </row>
    <row r="3450" spans="4:4" x14ac:dyDescent="0.2">
      <c r="D3450" s="160"/>
    </row>
    <row r="3451" spans="4:4" x14ac:dyDescent="0.2">
      <c r="D3451" s="160"/>
    </row>
    <row r="3452" spans="4:4" x14ac:dyDescent="0.2">
      <c r="D3452" s="160"/>
    </row>
    <row r="3453" spans="4:4" x14ac:dyDescent="0.2">
      <c r="D3453" s="160"/>
    </row>
    <row r="3454" spans="4:4" x14ac:dyDescent="0.2">
      <c r="D3454" s="160"/>
    </row>
    <row r="3455" spans="4:4" x14ac:dyDescent="0.2">
      <c r="D3455" s="160"/>
    </row>
    <row r="3456" spans="4:4" x14ac:dyDescent="0.2">
      <c r="D3456" s="160"/>
    </row>
    <row r="3457" spans="4:4" x14ac:dyDescent="0.2">
      <c r="D3457" s="160"/>
    </row>
    <row r="3458" spans="4:4" x14ac:dyDescent="0.2">
      <c r="D3458" s="160"/>
    </row>
    <row r="3459" spans="4:4" x14ac:dyDescent="0.2">
      <c r="D3459" s="160"/>
    </row>
    <row r="3460" spans="4:4" x14ac:dyDescent="0.2">
      <c r="D3460" s="160"/>
    </row>
    <row r="3461" spans="4:4" x14ac:dyDescent="0.2">
      <c r="D3461" s="160"/>
    </row>
    <row r="3462" spans="4:4" x14ac:dyDescent="0.2">
      <c r="D3462" s="160"/>
    </row>
    <row r="3463" spans="4:4" x14ac:dyDescent="0.2">
      <c r="D3463" s="160"/>
    </row>
    <row r="3464" spans="4:4" x14ac:dyDescent="0.2">
      <c r="D3464" s="160"/>
    </row>
    <row r="3465" spans="4:4" x14ac:dyDescent="0.2">
      <c r="D3465" s="160"/>
    </row>
    <row r="3466" spans="4:4" x14ac:dyDescent="0.2">
      <c r="D3466" s="160"/>
    </row>
    <row r="3467" spans="4:4" x14ac:dyDescent="0.2">
      <c r="D3467" s="160"/>
    </row>
    <row r="3468" spans="4:4" x14ac:dyDescent="0.2">
      <c r="D3468" s="160"/>
    </row>
    <row r="3469" spans="4:4" x14ac:dyDescent="0.2">
      <c r="D3469" s="160"/>
    </row>
    <row r="3470" spans="4:4" x14ac:dyDescent="0.2">
      <c r="D3470" s="160"/>
    </row>
    <row r="3471" spans="4:4" x14ac:dyDescent="0.2">
      <c r="D3471" s="160"/>
    </row>
    <row r="3472" spans="4:4" x14ac:dyDescent="0.2">
      <c r="D3472" s="160"/>
    </row>
    <row r="3473" spans="4:4" x14ac:dyDescent="0.2">
      <c r="D3473" s="160"/>
    </row>
    <row r="3474" spans="4:4" x14ac:dyDescent="0.2">
      <c r="D3474" s="160"/>
    </row>
    <row r="3475" spans="4:4" x14ac:dyDescent="0.2">
      <c r="D3475" s="160"/>
    </row>
    <row r="3476" spans="4:4" x14ac:dyDescent="0.2">
      <c r="D3476" s="160"/>
    </row>
    <row r="3477" spans="4:4" x14ac:dyDescent="0.2">
      <c r="D3477" s="160"/>
    </row>
    <row r="3478" spans="4:4" x14ac:dyDescent="0.2">
      <c r="D3478" s="160"/>
    </row>
    <row r="3479" spans="4:4" x14ac:dyDescent="0.2">
      <c r="D3479" s="160"/>
    </row>
    <row r="3480" spans="4:4" x14ac:dyDescent="0.2">
      <c r="D3480" s="160"/>
    </row>
    <row r="3481" spans="4:4" x14ac:dyDescent="0.2">
      <c r="D3481" s="160"/>
    </row>
    <row r="3482" spans="4:4" x14ac:dyDescent="0.2">
      <c r="D3482" s="160"/>
    </row>
    <row r="3483" spans="4:4" x14ac:dyDescent="0.2">
      <c r="D3483" s="160"/>
    </row>
    <row r="3484" spans="4:4" x14ac:dyDescent="0.2">
      <c r="D3484" s="160"/>
    </row>
    <row r="3485" spans="4:4" x14ac:dyDescent="0.2">
      <c r="D3485" s="160"/>
    </row>
    <row r="3486" spans="4:4" x14ac:dyDescent="0.2">
      <c r="D3486" s="160"/>
    </row>
    <row r="3487" spans="4:4" x14ac:dyDescent="0.2">
      <c r="D3487" s="160"/>
    </row>
    <row r="3488" spans="4:4" x14ac:dyDescent="0.2">
      <c r="D3488" s="160"/>
    </row>
    <row r="3489" spans="4:4" x14ac:dyDescent="0.2">
      <c r="D3489" s="160"/>
    </row>
    <row r="3490" spans="4:4" x14ac:dyDescent="0.2">
      <c r="D3490" s="160"/>
    </row>
    <row r="3491" spans="4:4" x14ac:dyDescent="0.2">
      <c r="D3491" s="160"/>
    </row>
    <row r="3492" spans="4:4" x14ac:dyDescent="0.2">
      <c r="D3492" s="160"/>
    </row>
    <row r="3493" spans="4:4" x14ac:dyDescent="0.2">
      <c r="D3493" s="160"/>
    </row>
    <row r="3494" spans="4:4" x14ac:dyDescent="0.2">
      <c r="D3494" s="160"/>
    </row>
    <row r="3495" spans="4:4" x14ac:dyDescent="0.2">
      <c r="D3495" s="160"/>
    </row>
    <row r="3496" spans="4:4" x14ac:dyDescent="0.2">
      <c r="D3496" s="160"/>
    </row>
    <row r="3497" spans="4:4" x14ac:dyDescent="0.2">
      <c r="D3497" s="160"/>
    </row>
    <row r="3498" spans="4:4" x14ac:dyDescent="0.2">
      <c r="D3498" s="160"/>
    </row>
    <row r="3499" spans="4:4" x14ac:dyDescent="0.2">
      <c r="D3499" s="160"/>
    </row>
    <row r="3500" spans="4:4" x14ac:dyDescent="0.2">
      <c r="D3500" s="160"/>
    </row>
    <row r="3501" spans="4:4" x14ac:dyDescent="0.2">
      <c r="D3501" s="160"/>
    </row>
    <row r="3502" spans="4:4" x14ac:dyDescent="0.2">
      <c r="D3502" s="160"/>
    </row>
    <row r="3503" spans="4:4" x14ac:dyDescent="0.2">
      <c r="D3503" s="160"/>
    </row>
    <row r="3504" spans="4:4" x14ac:dyDescent="0.2">
      <c r="D3504" s="160"/>
    </row>
    <row r="3505" spans="4:4" x14ac:dyDescent="0.2">
      <c r="D3505" s="160"/>
    </row>
    <row r="3506" spans="4:4" x14ac:dyDescent="0.2">
      <c r="D3506" s="160"/>
    </row>
    <row r="3507" spans="4:4" x14ac:dyDescent="0.2">
      <c r="D3507" s="160"/>
    </row>
    <row r="3508" spans="4:4" x14ac:dyDescent="0.2">
      <c r="D3508" s="160"/>
    </row>
    <row r="3509" spans="4:4" x14ac:dyDescent="0.2">
      <c r="D3509" s="160"/>
    </row>
    <row r="3510" spans="4:4" x14ac:dyDescent="0.2">
      <c r="D3510" s="160"/>
    </row>
    <row r="3511" spans="4:4" x14ac:dyDescent="0.2">
      <c r="D3511" s="160"/>
    </row>
    <row r="3512" spans="4:4" x14ac:dyDescent="0.2">
      <c r="D3512" s="160"/>
    </row>
    <row r="3513" spans="4:4" x14ac:dyDescent="0.2">
      <c r="D3513" s="160"/>
    </row>
    <row r="3514" spans="4:4" x14ac:dyDescent="0.2">
      <c r="D3514" s="160"/>
    </row>
    <row r="3515" spans="4:4" x14ac:dyDescent="0.2">
      <c r="D3515" s="160"/>
    </row>
    <row r="3516" spans="4:4" x14ac:dyDescent="0.2">
      <c r="D3516" s="160"/>
    </row>
    <row r="3517" spans="4:4" x14ac:dyDescent="0.2">
      <c r="D3517" s="160"/>
    </row>
    <row r="3518" spans="4:4" x14ac:dyDescent="0.2">
      <c r="D3518" s="160"/>
    </row>
    <row r="3519" spans="4:4" x14ac:dyDescent="0.2">
      <c r="D3519" s="160"/>
    </row>
    <row r="3520" spans="4:4" x14ac:dyDescent="0.2">
      <c r="D3520" s="160"/>
    </row>
    <row r="3521" spans="4:4" x14ac:dyDescent="0.2">
      <c r="D3521" s="160"/>
    </row>
    <row r="3522" spans="4:4" x14ac:dyDescent="0.2">
      <c r="D3522" s="160"/>
    </row>
    <row r="3523" spans="4:4" x14ac:dyDescent="0.2">
      <c r="D3523" s="160"/>
    </row>
    <row r="3524" spans="4:4" x14ac:dyDescent="0.2">
      <c r="D3524" s="160"/>
    </row>
    <row r="3525" spans="4:4" x14ac:dyDescent="0.2">
      <c r="D3525" s="160"/>
    </row>
    <row r="3526" spans="4:4" x14ac:dyDescent="0.2">
      <c r="D3526" s="160"/>
    </row>
    <row r="3527" spans="4:4" x14ac:dyDescent="0.2">
      <c r="D3527" s="160"/>
    </row>
    <row r="3528" spans="4:4" x14ac:dyDescent="0.2">
      <c r="D3528" s="160"/>
    </row>
    <row r="3529" spans="4:4" x14ac:dyDescent="0.2">
      <c r="D3529" s="160"/>
    </row>
    <row r="3530" spans="4:4" x14ac:dyDescent="0.2">
      <c r="D3530" s="160"/>
    </row>
    <row r="3531" spans="4:4" x14ac:dyDescent="0.2">
      <c r="D3531" s="160"/>
    </row>
    <row r="3532" spans="4:4" x14ac:dyDescent="0.2">
      <c r="D3532" s="160"/>
    </row>
    <row r="3533" spans="4:4" x14ac:dyDescent="0.2">
      <c r="D3533" s="160"/>
    </row>
    <row r="3534" spans="4:4" x14ac:dyDescent="0.2">
      <c r="D3534" s="160"/>
    </row>
    <row r="3535" spans="4:4" x14ac:dyDescent="0.2">
      <c r="D3535" s="160"/>
    </row>
    <row r="3536" spans="4:4" x14ac:dyDescent="0.2">
      <c r="D3536" s="160"/>
    </row>
    <row r="3537" spans="4:4" x14ac:dyDescent="0.2">
      <c r="D3537" s="160"/>
    </row>
    <row r="3538" spans="4:4" x14ac:dyDescent="0.2">
      <c r="D3538" s="160"/>
    </row>
    <row r="3539" spans="4:4" x14ac:dyDescent="0.2">
      <c r="D3539" s="160"/>
    </row>
    <row r="3540" spans="4:4" x14ac:dyDescent="0.2">
      <c r="D3540" s="160"/>
    </row>
    <row r="3541" spans="4:4" x14ac:dyDescent="0.2">
      <c r="D3541" s="160"/>
    </row>
    <row r="3542" spans="4:4" x14ac:dyDescent="0.2">
      <c r="D3542" s="160"/>
    </row>
    <row r="3543" spans="4:4" x14ac:dyDescent="0.2">
      <c r="D3543" s="160"/>
    </row>
    <row r="3544" spans="4:4" x14ac:dyDescent="0.2">
      <c r="D3544" s="160"/>
    </row>
    <row r="3545" spans="4:4" x14ac:dyDescent="0.2">
      <c r="D3545" s="160"/>
    </row>
    <row r="3546" spans="4:4" x14ac:dyDescent="0.2">
      <c r="D3546" s="160"/>
    </row>
    <row r="3547" spans="4:4" x14ac:dyDescent="0.2">
      <c r="D3547" s="160"/>
    </row>
    <row r="3548" spans="4:4" x14ac:dyDescent="0.2">
      <c r="D3548" s="160"/>
    </row>
    <row r="3549" spans="4:4" x14ac:dyDescent="0.2">
      <c r="D3549" s="160"/>
    </row>
    <row r="3550" spans="4:4" x14ac:dyDescent="0.2">
      <c r="D3550" s="160"/>
    </row>
    <row r="3551" spans="4:4" x14ac:dyDescent="0.2">
      <c r="D3551" s="160"/>
    </row>
    <row r="3552" spans="4:4" x14ac:dyDescent="0.2">
      <c r="D3552" s="160"/>
    </row>
    <row r="3553" spans="4:4" x14ac:dyDescent="0.2">
      <c r="D3553" s="160"/>
    </row>
    <row r="3554" spans="4:4" x14ac:dyDescent="0.2">
      <c r="D3554" s="160"/>
    </row>
    <row r="3555" spans="4:4" x14ac:dyDescent="0.2">
      <c r="D3555" s="160"/>
    </row>
    <row r="3556" spans="4:4" x14ac:dyDescent="0.2">
      <c r="D3556" s="160"/>
    </row>
    <row r="3557" spans="4:4" x14ac:dyDescent="0.2">
      <c r="D3557" s="160"/>
    </row>
    <row r="3558" spans="4:4" x14ac:dyDescent="0.2">
      <c r="D3558" s="160"/>
    </row>
    <row r="3559" spans="4:4" x14ac:dyDescent="0.2">
      <c r="D3559" s="160"/>
    </row>
    <row r="3560" spans="4:4" x14ac:dyDescent="0.2">
      <c r="D3560" s="160"/>
    </row>
    <row r="3561" spans="4:4" x14ac:dyDescent="0.2">
      <c r="D3561" s="160"/>
    </row>
    <row r="3562" spans="4:4" x14ac:dyDescent="0.2">
      <c r="D3562" s="160"/>
    </row>
    <row r="3563" spans="4:4" x14ac:dyDescent="0.2">
      <c r="D3563" s="160"/>
    </row>
    <row r="3564" spans="4:4" x14ac:dyDescent="0.2">
      <c r="D3564" s="160"/>
    </row>
    <row r="3565" spans="4:4" x14ac:dyDescent="0.2">
      <c r="D3565" s="160"/>
    </row>
    <row r="3566" spans="4:4" x14ac:dyDescent="0.2">
      <c r="D3566" s="160"/>
    </row>
    <row r="3567" spans="4:4" x14ac:dyDescent="0.2">
      <c r="D3567" s="160"/>
    </row>
    <row r="3568" spans="4:4" x14ac:dyDescent="0.2">
      <c r="D3568" s="160"/>
    </row>
    <row r="3569" spans="4:4" x14ac:dyDescent="0.2">
      <c r="D3569" s="160"/>
    </row>
    <row r="3570" spans="4:4" x14ac:dyDescent="0.2">
      <c r="D3570" s="160"/>
    </row>
    <row r="3571" spans="4:4" x14ac:dyDescent="0.2">
      <c r="D3571" s="160"/>
    </row>
    <row r="3572" spans="4:4" x14ac:dyDescent="0.2">
      <c r="D3572" s="160"/>
    </row>
    <row r="3573" spans="4:4" x14ac:dyDescent="0.2">
      <c r="D3573" s="160"/>
    </row>
    <row r="3574" spans="4:4" x14ac:dyDescent="0.2">
      <c r="D3574" s="160"/>
    </row>
    <row r="3575" spans="4:4" x14ac:dyDescent="0.2">
      <c r="D3575" s="160"/>
    </row>
    <row r="3576" spans="4:4" x14ac:dyDescent="0.2">
      <c r="D3576" s="160"/>
    </row>
    <row r="3577" spans="4:4" x14ac:dyDescent="0.2">
      <c r="D3577" s="160"/>
    </row>
    <row r="3578" spans="4:4" x14ac:dyDescent="0.2">
      <c r="D3578" s="160"/>
    </row>
    <row r="3579" spans="4:4" x14ac:dyDescent="0.2">
      <c r="D3579" s="160"/>
    </row>
    <row r="3580" spans="4:4" x14ac:dyDescent="0.2">
      <c r="D3580" s="160"/>
    </row>
    <row r="3581" spans="4:4" x14ac:dyDescent="0.2">
      <c r="D3581" s="160"/>
    </row>
    <row r="3582" spans="4:4" x14ac:dyDescent="0.2">
      <c r="D3582" s="160"/>
    </row>
    <row r="3583" spans="4:4" x14ac:dyDescent="0.2">
      <c r="D3583" s="160"/>
    </row>
    <row r="3584" spans="4:4" x14ac:dyDescent="0.2">
      <c r="D3584" s="160"/>
    </row>
    <row r="3585" spans="4:4" x14ac:dyDescent="0.2">
      <c r="D3585" s="160"/>
    </row>
    <row r="3586" spans="4:4" x14ac:dyDescent="0.2">
      <c r="D3586" s="160"/>
    </row>
    <row r="3587" spans="4:4" x14ac:dyDescent="0.2">
      <c r="D3587" s="160"/>
    </row>
    <row r="3588" spans="4:4" x14ac:dyDescent="0.2">
      <c r="D3588" s="160"/>
    </row>
    <row r="3589" spans="4:4" x14ac:dyDescent="0.2">
      <c r="D3589" s="160"/>
    </row>
    <row r="3590" spans="4:4" x14ac:dyDescent="0.2">
      <c r="D3590" s="160"/>
    </row>
    <row r="3591" spans="4:4" x14ac:dyDescent="0.2">
      <c r="D3591" s="160"/>
    </row>
    <row r="3592" spans="4:4" x14ac:dyDescent="0.2">
      <c r="D3592" s="160"/>
    </row>
    <row r="3593" spans="4:4" x14ac:dyDescent="0.2">
      <c r="D3593" s="160"/>
    </row>
    <row r="3594" spans="4:4" x14ac:dyDescent="0.2">
      <c r="D3594" s="160"/>
    </row>
    <row r="3595" spans="4:4" x14ac:dyDescent="0.2">
      <c r="D3595" s="160"/>
    </row>
    <row r="3596" spans="4:4" x14ac:dyDescent="0.2">
      <c r="D3596" s="160"/>
    </row>
    <row r="3597" spans="4:4" x14ac:dyDescent="0.2">
      <c r="D3597" s="160"/>
    </row>
    <row r="3598" spans="4:4" x14ac:dyDescent="0.2">
      <c r="D3598" s="160"/>
    </row>
    <row r="3599" spans="4:4" x14ac:dyDescent="0.2">
      <c r="D3599" s="160"/>
    </row>
    <row r="3600" spans="4:4" x14ac:dyDescent="0.2">
      <c r="D3600" s="160"/>
    </row>
    <row r="3601" spans="4:4" x14ac:dyDescent="0.2">
      <c r="D3601" s="160"/>
    </row>
    <row r="3602" spans="4:4" x14ac:dyDescent="0.2">
      <c r="D3602" s="160"/>
    </row>
    <row r="3603" spans="4:4" x14ac:dyDescent="0.2">
      <c r="D3603" s="160"/>
    </row>
    <row r="3604" spans="4:4" x14ac:dyDescent="0.2">
      <c r="D3604" s="160"/>
    </row>
    <row r="3605" spans="4:4" x14ac:dyDescent="0.2">
      <c r="D3605" s="160"/>
    </row>
    <row r="3606" spans="4:4" x14ac:dyDescent="0.2">
      <c r="D3606" s="160"/>
    </row>
    <row r="3607" spans="4:4" x14ac:dyDescent="0.2">
      <c r="D3607" s="160"/>
    </row>
    <row r="3608" spans="4:4" x14ac:dyDescent="0.2">
      <c r="D3608" s="160"/>
    </row>
    <row r="3609" spans="4:4" x14ac:dyDescent="0.2">
      <c r="D3609" s="160"/>
    </row>
    <row r="3610" spans="4:4" x14ac:dyDescent="0.2">
      <c r="D3610" s="160"/>
    </row>
    <row r="3611" spans="4:4" x14ac:dyDescent="0.2">
      <c r="D3611" s="160"/>
    </row>
    <row r="3612" spans="4:4" x14ac:dyDescent="0.2">
      <c r="D3612" s="160"/>
    </row>
    <row r="3613" spans="4:4" x14ac:dyDescent="0.2">
      <c r="D3613" s="160"/>
    </row>
    <row r="3614" spans="4:4" x14ac:dyDescent="0.2">
      <c r="D3614" s="160"/>
    </row>
    <row r="3615" spans="4:4" x14ac:dyDescent="0.2">
      <c r="D3615" s="160"/>
    </row>
    <row r="3616" spans="4:4" x14ac:dyDescent="0.2">
      <c r="D3616" s="160"/>
    </row>
    <row r="3617" spans="4:4" x14ac:dyDescent="0.2">
      <c r="D3617" s="160"/>
    </row>
    <row r="3618" spans="4:4" x14ac:dyDescent="0.2">
      <c r="D3618" s="160"/>
    </row>
    <row r="3619" spans="4:4" x14ac:dyDescent="0.2">
      <c r="D3619" s="160"/>
    </row>
    <row r="3620" spans="4:4" x14ac:dyDescent="0.2">
      <c r="D3620" s="160"/>
    </row>
    <row r="3621" spans="4:4" x14ac:dyDescent="0.2">
      <c r="D3621" s="160"/>
    </row>
    <row r="3622" spans="4:4" x14ac:dyDescent="0.2">
      <c r="D3622" s="160"/>
    </row>
    <row r="3623" spans="4:4" x14ac:dyDescent="0.2">
      <c r="D3623" s="160"/>
    </row>
    <row r="3624" spans="4:4" x14ac:dyDescent="0.2">
      <c r="D3624" s="160"/>
    </row>
    <row r="3625" spans="4:4" x14ac:dyDescent="0.2">
      <c r="D3625" s="160"/>
    </row>
    <row r="3626" spans="4:4" x14ac:dyDescent="0.2">
      <c r="D3626" s="160"/>
    </row>
    <row r="3627" spans="4:4" x14ac:dyDescent="0.2">
      <c r="D3627" s="160"/>
    </row>
    <row r="3628" spans="4:4" x14ac:dyDescent="0.2">
      <c r="D3628" s="160"/>
    </row>
    <row r="3629" spans="4:4" x14ac:dyDescent="0.2">
      <c r="D3629" s="160"/>
    </row>
    <row r="3630" spans="4:4" x14ac:dyDescent="0.2">
      <c r="D3630" s="160"/>
    </row>
    <row r="3631" spans="4:4" x14ac:dyDescent="0.2">
      <c r="D3631" s="160"/>
    </row>
    <row r="3632" spans="4:4" x14ac:dyDescent="0.2">
      <c r="D3632" s="160"/>
    </row>
    <row r="3633" spans="4:4" x14ac:dyDescent="0.2">
      <c r="D3633" s="160"/>
    </row>
    <row r="3634" spans="4:4" x14ac:dyDescent="0.2">
      <c r="D3634" s="160"/>
    </row>
    <row r="3635" spans="4:4" x14ac:dyDescent="0.2">
      <c r="D3635" s="160"/>
    </row>
    <row r="3636" spans="4:4" x14ac:dyDescent="0.2">
      <c r="D3636" s="160"/>
    </row>
    <row r="3637" spans="4:4" x14ac:dyDescent="0.2">
      <c r="D3637" s="160"/>
    </row>
    <row r="3638" spans="4:4" x14ac:dyDescent="0.2">
      <c r="D3638" s="160"/>
    </row>
    <row r="3639" spans="4:4" x14ac:dyDescent="0.2">
      <c r="D3639" s="160"/>
    </row>
    <row r="3640" spans="4:4" x14ac:dyDescent="0.2">
      <c r="D3640" s="160"/>
    </row>
    <row r="3641" spans="4:4" x14ac:dyDescent="0.2">
      <c r="D3641" s="160"/>
    </row>
    <row r="3642" spans="4:4" x14ac:dyDescent="0.2">
      <c r="D3642" s="160"/>
    </row>
    <row r="3643" spans="4:4" x14ac:dyDescent="0.2">
      <c r="D3643" s="160"/>
    </row>
    <row r="3644" spans="4:4" x14ac:dyDescent="0.2">
      <c r="D3644" s="160"/>
    </row>
    <row r="3645" spans="4:4" x14ac:dyDescent="0.2">
      <c r="D3645" s="160"/>
    </row>
    <row r="3646" spans="4:4" x14ac:dyDescent="0.2">
      <c r="D3646" s="160"/>
    </row>
    <row r="3647" spans="4:4" x14ac:dyDescent="0.2">
      <c r="D3647" s="160"/>
    </row>
    <row r="3648" spans="4:4" x14ac:dyDescent="0.2">
      <c r="D3648" s="160"/>
    </row>
    <row r="3649" spans="4:4" x14ac:dyDescent="0.2">
      <c r="D3649" s="160"/>
    </row>
    <row r="3650" spans="4:4" x14ac:dyDescent="0.2">
      <c r="D3650" s="160"/>
    </row>
    <row r="3651" spans="4:4" x14ac:dyDescent="0.2">
      <c r="D3651" s="160"/>
    </row>
    <row r="3652" spans="4:4" x14ac:dyDescent="0.2">
      <c r="D3652" s="160"/>
    </row>
    <row r="3653" spans="4:4" x14ac:dyDescent="0.2">
      <c r="D3653" s="160"/>
    </row>
    <row r="3654" spans="4:4" x14ac:dyDescent="0.2">
      <c r="D3654" s="160"/>
    </row>
    <row r="3655" spans="4:4" x14ac:dyDescent="0.2">
      <c r="D3655" s="160"/>
    </row>
    <row r="3656" spans="4:4" x14ac:dyDescent="0.2">
      <c r="D3656" s="160"/>
    </row>
    <row r="3657" spans="4:4" x14ac:dyDescent="0.2">
      <c r="D3657" s="160"/>
    </row>
    <row r="3658" spans="4:4" x14ac:dyDescent="0.2">
      <c r="D3658" s="160"/>
    </row>
    <row r="3659" spans="4:4" x14ac:dyDescent="0.2">
      <c r="D3659" s="160"/>
    </row>
    <row r="3660" spans="4:4" x14ac:dyDescent="0.2">
      <c r="D3660" s="160"/>
    </row>
    <row r="3661" spans="4:4" x14ac:dyDescent="0.2">
      <c r="D3661" s="160"/>
    </row>
    <row r="3662" spans="4:4" x14ac:dyDescent="0.2">
      <c r="D3662" s="160"/>
    </row>
    <row r="3663" spans="4:4" x14ac:dyDescent="0.2">
      <c r="D3663" s="160"/>
    </row>
    <row r="3664" spans="4:4" x14ac:dyDescent="0.2">
      <c r="D3664" s="160"/>
    </row>
    <row r="3665" spans="4:4" x14ac:dyDescent="0.2">
      <c r="D3665" s="160"/>
    </row>
    <row r="3666" spans="4:4" x14ac:dyDescent="0.2">
      <c r="D3666" s="160"/>
    </row>
    <row r="3667" spans="4:4" x14ac:dyDescent="0.2">
      <c r="D3667" s="160"/>
    </row>
    <row r="3668" spans="4:4" x14ac:dyDescent="0.2">
      <c r="D3668" s="160"/>
    </row>
    <row r="3669" spans="4:4" x14ac:dyDescent="0.2">
      <c r="D3669" s="160"/>
    </row>
    <row r="3670" spans="4:4" x14ac:dyDescent="0.2">
      <c r="D3670" s="160"/>
    </row>
    <row r="3671" spans="4:4" x14ac:dyDescent="0.2">
      <c r="D3671" s="160"/>
    </row>
    <row r="3672" spans="4:4" x14ac:dyDescent="0.2">
      <c r="D3672" s="160"/>
    </row>
    <row r="3673" spans="4:4" x14ac:dyDescent="0.2">
      <c r="D3673" s="160"/>
    </row>
    <row r="3674" spans="4:4" x14ac:dyDescent="0.2">
      <c r="D3674" s="160"/>
    </row>
    <row r="3675" spans="4:4" x14ac:dyDescent="0.2">
      <c r="D3675" s="160"/>
    </row>
    <row r="3676" spans="4:4" x14ac:dyDescent="0.2">
      <c r="D3676" s="160"/>
    </row>
    <row r="3677" spans="4:4" x14ac:dyDescent="0.2">
      <c r="D3677" s="160"/>
    </row>
    <row r="3678" spans="4:4" x14ac:dyDescent="0.2">
      <c r="D3678" s="160"/>
    </row>
    <row r="3679" spans="4:4" x14ac:dyDescent="0.2">
      <c r="D3679" s="160"/>
    </row>
    <row r="3680" spans="4:4" x14ac:dyDescent="0.2">
      <c r="D3680" s="160"/>
    </row>
    <row r="3681" spans="4:4" x14ac:dyDescent="0.2">
      <c r="D3681" s="160"/>
    </row>
    <row r="3682" spans="4:4" x14ac:dyDescent="0.2">
      <c r="D3682" s="160"/>
    </row>
    <row r="3683" spans="4:4" x14ac:dyDescent="0.2">
      <c r="D3683" s="160"/>
    </row>
    <row r="3684" spans="4:4" x14ac:dyDescent="0.2">
      <c r="D3684" s="160"/>
    </row>
    <row r="3685" spans="4:4" x14ac:dyDescent="0.2">
      <c r="D3685" s="160"/>
    </row>
    <row r="3686" spans="4:4" x14ac:dyDescent="0.2">
      <c r="D3686" s="160"/>
    </row>
    <row r="3687" spans="4:4" x14ac:dyDescent="0.2">
      <c r="D3687" s="160"/>
    </row>
    <row r="3688" spans="4:4" x14ac:dyDescent="0.2">
      <c r="D3688" s="160"/>
    </row>
    <row r="3689" spans="4:4" x14ac:dyDescent="0.2">
      <c r="D3689" s="160"/>
    </row>
    <row r="3690" spans="4:4" x14ac:dyDescent="0.2">
      <c r="D3690" s="160"/>
    </row>
    <row r="3691" spans="4:4" x14ac:dyDescent="0.2">
      <c r="D3691" s="160"/>
    </row>
    <row r="3692" spans="4:4" x14ac:dyDescent="0.2">
      <c r="D3692" s="160"/>
    </row>
    <row r="3693" spans="4:4" x14ac:dyDescent="0.2">
      <c r="D3693" s="160"/>
    </row>
    <row r="3694" spans="4:4" x14ac:dyDescent="0.2">
      <c r="D3694" s="160"/>
    </row>
    <row r="3695" spans="4:4" x14ac:dyDescent="0.2">
      <c r="D3695" s="160"/>
    </row>
    <row r="3696" spans="4:4" x14ac:dyDescent="0.2">
      <c r="D3696" s="160"/>
    </row>
    <row r="3697" spans="4:4" x14ac:dyDescent="0.2">
      <c r="D3697" s="160"/>
    </row>
    <row r="3698" spans="4:4" x14ac:dyDescent="0.2">
      <c r="D3698" s="160"/>
    </row>
    <row r="3699" spans="4:4" x14ac:dyDescent="0.2">
      <c r="D3699" s="160"/>
    </row>
    <row r="3700" spans="4:4" x14ac:dyDescent="0.2">
      <c r="D3700" s="160"/>
    </row>
    <row r="3701" spans="4:4" x14ac:dyDescent="0.2">
      <c r="D3701" s="160"/>
    </row>
    <row r="3702" spans="4:4" x14ac:dyDescent="0.2">
      <c r="D3702" s="160"/>
    </row>
    <row r="3703" spans="4:4" x14ac:dyDescent="0.2">
      <c r="D3703" s="160"/>
    </row>
    <row r="3704" spans="4:4" x14ac:dyDescent="0.2">
      <c r="D3704" s="160"/>
    </row>
    <row r="3705" spans="4:4" x14ac:dyDescent="0.2">
      <c r="D3705" s="160"/>
    </row>
    <row r="3706" spans="4:4" x14ac:dyDescent="0.2">
      <c r="D3706" s="160"/>
    </row>
    <row r="3707" spans="4:4" x14ac:dyDescent="0.2">
      <c r="D3707" s="160"/>
    </row>
    <row r="3708" spans="4:4" x14ac:dyDescent="0.2">
      <c r="D3708" s="160"/>
    </row>
    <row r="3709" spans="4:4" x14ac:dyDescent="0.2">
      <c r="D3709" s="160"/>
    </row>
    <row r="3710" spans="4:4" x14ac:dyDescent="0.2">
      <c r="D3710" s="160"/>
    </row>
    <row r="3711" spans="4:4" x14ac:dyDescent="0.2">
      <c r="D3711" s="160"/>
    </row>
    <row r="3712" spans="4:4" x14ac:dyDescent="0.2">
      <c r="D3712" s="160"/>
    </row>
    <row r="3713" spans="4:4" x14ac:dyDescent="0.2">
      <c r="D3713" s="160"/>
    </row>
    <row r="3714" spans="4:4" x14ac:dyDescent="0.2">
      <c r="D3714" s="160"/>
    </row>
    <row r="3715" spans="4:4" x14ac:dyDescent="0.2">
      <c r="D3715" s="160"/>
    </row>
    <row r="3716" spans="4:4" x14ac:dyDescent="0.2">
      <c r="D3716" s="160"/>
    </row>
    <row r="3717" spans="4:4" x14ac:dyDescent="0.2">
      <c r="D3717" s="160"/>
    </row>
    <row r="3718" spans="4:4" x14ac:dyDescent="0.2">
      <c r="D3718" s="160"/>
    </row>
    <row r="3719" spans="4:4" x14ac:dyDescent="0.2">
      <c r="D3719" s="160"/>
    </row>
    <row r="3720" spans="4:4" x14ac:dyDescent="0.2">
      <c r="D3720" s="160"/>
    </row>
    <row r="3721" spans="4:4" x14ac:dyDescent="0.2">
      <c r="D3721" s="160"/>
    </row>
    <row r="3722" spans="4:4" x14ac:dyDescent="0.2">
      <c r="D3722" s="160"/>
    </row>
    <row r="3723" spans="4:4" x14ac:dyDescent="0.2">
      <c r="D3723" s="160"/>
    </row>
    <row r="3724" spans="4:4" x14ac:dyDescent="0.2">
      <c r="D3724" s="160"/>
    </row>
    <row r="3725" spans="4:4" x14ac:dyDescent="0.2">
      <c r="D3725" s="160"/>
    </row>
    <row r="3726" spans="4:4" x14ac:dyDescent="0.2">
      <c r="D3726" s="160"/>
    </row>
    <row r="3727" spans="4:4" x14ac:dyDescent="0.2">
      <c r="D3727" s="160"/>
    </row>
    <row r="3728" spans="4:4" x14ac:dyDescent="0.2">
      <c r="D3728" s="160"/>
    </row>
    <row r="3729" spans="4:4" x14ac:dyDescent="0.2">
      <c r="D3729" s="160"/>
    </row>
    <row r="3730" spans="4:4" x14ac:dyDescent="0.2">
      <c r="D3730" s="160"/>
    </row>
    <row r="3731" spans="4:4" x14ac:dyDescent="0.2">
      <c r="D3731" s="160"/>
    </row>
    <row r="3732" spans="4:4" x14ac:dyDescent="0.2">
      <c r="D3732" s="160"/>
    </row>
    <row r="3733" spans="4:4" x14ac:dyDescent="0.2">
      <c r="D3733" s="160"/>
    </row>
    <row r="3734" spans="4:4" x14ac:dyDescent="0.2">
      <c r="D3734" s="160"/>
    </row>
    <row r="3735" spans="4:4" x14ac:dyDescent="0.2">
      <c r="D3735" s="160"/>
    </row>
    <row r="3736" spans="4:4" x14ac:dyDescent="0.2">
      <c r="D3736" s="160"/>
    </row>
    <row r="3737" spans="4:4" x14ac:dyDescent="0.2">
      <c r="D3737" s="160"/>
    </row>
    <row r="3738" spans="4:4" x14ac:dyDescent="0.2">
      <c r="D3738" s="160"/>
    </row>
    <row r="3739" spans="4:4" x14ac:dyDescent="0.2">
      <c r="D3739" s="160"/>
    </row>
    <row r="3740" spans="4:4" x14ac:dyDescent="0.2">
      <c r="D3740" s="160"/>
    </row>
    <row r="3741" spans="4:4" x14ac:dyDescent="0.2">
      <c r="D3741" s="160"/>
    </row>
    <row r="3742" spans="4:4" x14ac:dyDescent="0.2">
      <c r="D3742" s="160"/>
    </row>
    <row r="3743" spans="4:4" x14ac:dyDescent="0.2">
      <c r="D3743" s="160"/>
    </row>
    <row r="3744" spans="4:4" x14ac:dyDescent="0.2">
      <c r="D3744" s="160"/>
    </row>
    <row r="3745" spans="4:4" x14ac:dyDescent="0.2">
      <c r="D3745" s="160"/>
    </row>
    <row r="3746" spans="4:4" x14ac:dyDescent="0.2">
      <c r="D3746" s="160"/>
    </row>
    <row r="3747" spans="4:4" x14ac:dyDescent="0.2">
      <c r="D3747" s="160"/>
    </row>
    <row r="3748" spans="4:4" x14ac:dyDescent="0.2">
      <c r="D3748" s="160"/>
    </row>
    <row r="3749" spans="4:4" x14ac:dyDescent="0.2">
      <c r="D3749" s="160"/>
    </row>
    <row r="3750" spans="4:4" x14ac:dyDescent="0.2">
      <c r="D3750" s="160"/>
    </row>
    <row r="3751" spans="4:4" x14ac:dyDescent="0.2">
      <c r="D3751" s="160"/>
    </row>
    <row r="3752" spans="4:4" x14ac:dyDescent="0.2">
      <c r="D3752" s="160"/>
    </row>
    <row r="3753" spans="4:4" x14ac:dyDescent="0.2">
      <c r="D3753" s="160"/>
    </row>
    <row r="3754" spans="4:4" x14ac:dyDescent="0.2">
      <c r="D3754" s="160"/>
    </row>
    <row r="3755" spans="4:4" x14ac:dyDescent="0.2">
      <c r="D3755" s="160"/>
    </row>
    <row r="3756" spans="4:4" x14ac:dyDescent="0.2">
      <c r="D3756" s="160"/>
    </row>
    <row r="3757" spans="4:4" x14ac:dyDescent="0.2">
      <c r="D3757" s="160"/>
    </row>
    <row r="3758" spans="4:4" x14ac:dyDescent="0.2">
      <c r="D3758" s="160"/>
    </row>
    <row r="3759" spans="4:4" x14ac:dyDescent="0.2">
      <c r="D3759" s="160"/>
    </row>
    <row r="3760" spans="4:4" x14ac:dyDescent="0.2">
      <c r="D3760" s="160"/>
    </row>
    <row r="3761" spans="4:4" x14ac:dyDescent="0.2">
      <c r="D3761" s="160"/>
    </row>
    <row r="3762" spans="4:4" x14ac:dyDescent="0.2">
      <c r="D3762" s="160"/>
    </row>
    <row r="3763" spans="4:4" x14ac:dyDescent="0.2">
      <c r="D3763" s="160"/>
    </row>
    <row r="3764" spans="4:4" x14ac:dyDescent="0.2">
      <c r="D3764" s="160"/>
    </row>
    <row r="3765" spans="4:4" x14ac:dyDescent="0.2">
      <c r="D3765" s="160"/>
    </row>
    <row r="3766" spans="4:4" x14ac:dyDescent="0.2">
      <c r="D3766" s="160"/>
    </row>
    <row r="3767" spans="4:4" x14ac:dyDescent="0.2">
      <c r="D3767" s="160"/>
    </row>
    <row r="3768" spans="4:4" x14ac:dyDescent="0.2">
      <c r="D3768" s="160"/>
    </row>
    <row r="3769" spans="4:4" x14ac:dyDescent="0.2">
      <c r="D3769" s="160"/>
    </row>
    <row r="3770" spans="4:4" x14ac:dyDescent="0.2">
      <c r="D3770" s="160"/>
    </row>
    <row r="3771" spans="4:4" x14ac:dyDescent="0.2">
      <c r="D3771" s="160"/>
    </row>
    <row r="3772" spans="4:4" x14ac:dyDescent="0.2">
      <c r="D3772" s="160"/>
    </row>
    <row r="3773" spans="4:4" x14ac:dyDescent="0.2">
      <c r="D3773" s="160"/>
    </row>
    <row r="3774" spans="4:4" x14ac:dyDescent="0.2">
      <c r="D3774" s="160"/>
    </row>
    <row r="3775" spans="4:4" x14ac:dyDescent="0.2">
      <c r="D3775" s="160"/>
    </row>
    <row r="3776" spans="4:4" x14ac:dyDescent="0.2">
      <c r="D3776" s="160"/>
    </row>
    <row r="3777" spans="4:4" x14ac:dyDescent="0.2">
      <c r="D3777" s="160"/>
    </row>
    <row r="3778" spans="4:4" x14ac:dyDescent="0.2">
      <c r="D3778" s="160"/>
    </row>
    <row r="3779" spans="4:4" x14ac:dyDescent="0.2">
      <c r="D3779" s="160"/>
    </row>
    <row r="3780" spans="4:4" x14ac:dyDescent="0.2">
      <c r="D3780" s="160"/>
    </row>
    <row r="3781" spans="4:4" x14ac:dyDescent="0.2">
      <c r="D3781" s="160"/>
    </row>
    <row r="3782" spans="4:4" x14ac:dyDescent="0.2">
      <c r="D3782" s="160"/>
    </row>
    <row r="3783" spans="4:4" x14ac:dyDescent="0.2">
      <c r="D3783" s="160"/>
    </row>
    <row r="3784" spans="4:4" x14ac:dyDescent="0.2">
      <c r="D3784" s="160"/>
    </row>
    <row r="3785" spans="4:4" x14ac:dyDescent="0.2">
      <c r="D3785" s="160"/>
    </row>
    <row r="3786" spans="4:4" x14ac:dyDescent="0.2">
      <c r="D3786" s="160"/>
    </row>
    <row r="3787" spans="4:4" x14ac:dyDescent="0.2">
      <c r="D3787" s="160"/>
    </row>
    <row r="3788" spans="4:4" x14ac:dyDescent="0.2">
      <c r="D3788" s="160"/>
    </row>
    <row r="3789" spans="4:4" x14ac:dyDescent="0.2">
      <c r="D3789" s="160"/>
    </row>
    <row r="3790" spans="4:4" x14ac:dyDescent="0.2">
      <c r="D3790" s="160"/>
    </row>
    <row r="3791" spans="4:4" x14ac:dyDescent="0.2">
      <c r="D3791" s="160"/>
    </row>
    <row r="3792" spans="4:4" x14ac:dyDescent="0.2">
      <c r="D3792" s="160"/>
    </row>
    <row r="3793" spans="4:4" x14ac:dyDescent="0.2">
      <c r="D3793" s="160"/>
    </row>
    <row r="3794" spans="4:4" x14ac:dyDescent="0.2">
      <c r="D3794" s="160"/>
    </row>
    <row r="3795" spans="4:4" x14ac:dyDescent="0.2">
      <c r="D3795" s="160"/>
    </row>
    <row r="3796" spans="4:4" x14ac:dyDescent="0.2">
      <c r="D3796" s="160"/>
    </row>
    <row r="3797" spans="4:4" x14ac:dyDescent="0.2">
      <c r="D3797" s="160"/>
    </row>
    <row r="3798" spans="4:4" x14ac:dyDescent="0.2">
      <c r="D3798" s="160"/>
    </row>
    <row r="3799" spans="4:4" x14ac:dyDescent="0.2">
      <c r="D3799" s="160"/>
    </row>
    <row r="3800" spans="4:4" x14ac:dyDescent="0.2">
      <c r="D3800" s="160"/>
    </row>
    <row r="3801" spans="4:4" x14ac:dyDescent="0.2">
      <c r="D3801" s="160"/>
    </row>
    <row r="3802" spans="4:4" x14ac:dyDescent="0.2">
      <c r="D3802" s="160"/>
    </row>
    <row r="3803" spans="4:4" x14ac:dyDescent="0.2">
      <c r="D3803" s="160"/>
    </row>
    <row r="3804" spans="4:4" x14ac:dyDescent="0.2">
      <c r="D3804" s="160"/>
    </row>
    <row r="3805" spans="4:4" x14ac:dyDescent="0.2">
      <c r="D3805" s="160"/>
    </row>
    <row r="3806" spans="4:4" x14ac:dyDescent="0.2">
      <c r="D3806" s="160"/>
    </row>
    <row r="3807" spans="4:4" x14ac:dyDescent="0.2">
      <c r="D3807" s="160"/>
    </row>
    <row r="3808" spans="4:4" x14ac:dyDescent="0.2">
      <c r="D3808" s="160"/>
    </row>
    <row r="3809" spans="4:4" x14ac:dyDescent="0.2">
      <c r="D3809" s="160"/>
    </row>
    <row r="3810" spans="4:4" x14ac:dyDescent="0.2">
      <c r="D3810" s="160"/>
    </row>
    <row r="3811" spans="4:4" x14ac:dyDescent="0.2">
      <c r="D3811" s="160"/>
    </row>
    <row r="3812" spans="4:4" x14ac:dyDescent="0.2">
      <c r="D3812" s="160"/>
    </row>
    <row r="3813" spans="4:4" x14ac:dyDescent="0.2">
      <c r="D3813" s="160"/>
    </row>
    <row r="3814" spans="4:4" x14ac:dyDescent="0.2">
      <c r="D3814" s="160"/>
    </row>
    <row r="3815" spans="4:4" x14ac:dyDescent="0.2">
      <c r="D3815" s="160"/>
    </row>
    <row r="3816" spans="4:4" x14ac:dyDescent="0.2">
      <c r="D3816" s="160"/>
    </row>
    <row r="3817" spans="4:4" x14ac:dyDescent="0.2">
      <c r="D3817" s="160"/>
    </row>
    <row r="3818" spans="4:4" x14ac:dyDescent="0.2">
      <c r="D3818" s="160"/>
    </row>
    <row r="3819" spans="4:4" x14ac:dyDescent="0.2">
      <c r="D3819" s="160"/>
    </row>
    <row r="3820" spans="4:4" x14ac:dyDescent="0.2">
      <c r="D3820" s="160"/>
    </row>
    <row r="3821" spans="4:4" x14ac:dyDescent="0.2">
      <c r="D3821" s="160"/>
    </row>
    <row r="3822" spans="4:4" x14ac:dyDescent="0.2">
      <c r="D3822" s="160"/>
    </row>
    <row r="3823" spans="4:4" x14ac:dyDescent="0.2">
      <c r="D3823" s="160"/>
    </row>
    <row r="3824" spans="4:4" x14ac:dyDescent="0.2">
      <c r="D3824" s="160"/>
    </row>
    <row r="3825" spans="4:4" x14ac:dyDescent="0.2">
      <c r="D3825" s="160"/>
    </row>
    <row r="3826" spans="4:4" x14ac:dyDescent="0.2">
      <c r="D3826" s="160"/>
    </row>
    <row r="3827" spans="4:4" x14ac:dyDescent="0.2">
      <c r="D3827" s="160"/>
    </row>
    <row r="3828" spans="4:4" x14ac:dyDescent="0.2">
      <c r="D3828" s="160"/>
    </row>
    <row r="3829" spans="4:4" x14ac:dyDescent="0.2">
      <c r="D3829" s="160"/>
    </row>
    <row r="3830" spans="4:4" x14ac:dyDescent="0.2">
      <c r="D3830" s="160"/>
    </row>
    <row r="3831" spans="4:4" x14ac:dyDescent="0.2">
      <c r="D3831" s="160"/>
    </row>
    <row r="3832" spans="4:4" x14ac:dyDescent="0.2">
      <c r="D3832" s="160"/>
    </row>
    <row r="3833" spans="4:4" x14ac:dyDescent="0.2">
      <c r="D3833" s="160"/>
    </row>
    <row r="3834" spans="4:4" x14ac:dyDescent="0.2">
      <c r="D3834" s="160"/>
    </row>
    <row r="3835" spans="4:4" x14ac:dyDescent="0.2">
      <c r="D3835" s="160"/>
    </row>
    <row r="3836" spans="4:4" x14ac:dyDescent="0.2">
      <c r="D3836" s="160"/>
    </row>
    <row r="3837" spans="4:4" x14ac:dyDescent="0.2">
      <c r="D3837" s="160"/>
    </row>
    <row r="3838" spans="4:4" x14ac:dyDescent="0.2">
      <c r="D3838" s="160"/>
    </row>
    <row r="3839" spans="4:4" x14ac:dyDescent="0.2">
      <c r="D3839" s="160"/>
    </row>
    <row r="3840" spans="4:4" x14ac:dyDescent="0.2">
      <c r="D3840" s="160"/>
    </row>
    <row r="3841" spans="4:4" x14ac:dyDescent="0.2">
      <c r="D3841" s="160"/>
    </row>
    <row r="3842" spans="4:4" x14ac:dyDescent="0.2">
      <c r="D3842" s="160"/>
    </row>
    <row r="3843" spans="4:4" x14ac:dyDescent="0.2">
      <c r="D3843" s="160"/>
    </row>
    <row r="3844" spans="4:4" x14ac:dyDescent="0.2">
      <c r="D3844" s="160"/>
    </row>
    <row r="3845" spans="4:4" x14ac:dyDescent="0.2">
      <c r="D3845" s="160"/>
    </row>
    <row r="3846" spans="4:4" x14ac:dyDescent="0.2">
      <c r="D3846" s="160"/>
    </row>
    <row r="3847" spans="4:4" x14ac:dyDescent="0.2">
      <c r="D3847" s="160"/>
    </row>
    <row r="3848" spans="4:4" x14ac:dyDescent="0.2">
      <c r="D3848" s="160"/>
    </row>
    <row r="3849" spans="4:4" x14ac:dyDescent="0.2">
      <c r="D3849" s="160"/>
    </row>
    <row r="3850" spans="4:4" x14ac:dyDescent="0.2">
      <c r="D3850" s="160"/>
    </row>
    <row r="3851" spans="4:4" x14ac:dyDescent="0.2">
      <c r="D3851" s="160"/>
    </row>
    <row r="3852" spans="4:4" x14ac:dyDescent="0.2">
      <c r="D3852" s="160"/>
    </row>
    <row r="3853" spans="4:4" x14ac:dyDescent="0.2">
      <c r="D3853" s="160"/>
    </row>
    <row r="3854" spans="4:4" x14ac:dyDescent="0.2">
      <c r="D3854" s="160"/>
    </row>
    <row r="3855" spans="4:4" x14ac:dyDescent="0.2">
      <c r="D3855" s="160"/>
    </row>
    <row r="3856" spans="4:4" x14ac:dyDescent="0.2">
      <c r="D3856" s="160"/>
    </row>
    <row r="3857" spans="4:4" x14ac:dyDescent="0.2">
      <c r="D3857" s="160"/>
    </row>
    <row r="3858" spans="4:4" x14ac:dyDescent="0.2">
      <c r="D3858" s="160"/>
    </row>
    <row r="3859" spans="4:4" x14ac:dyDescent="0.2">
      <c r="D3859" s="160"/>
    </row>
    <row r="3860" spans="4:4" x14ac:dyDescent="0.2">
      <c r="D3860" s="160"/>
    </row>
    <row r="3861" spans="4:4" x14ac:dyDescent="0.2">
      <c r="D3861" s="160"/>
    </row>
    <row r="3862" spans="4:4" x14ac:dyDescent="0.2">
      <c r="D3862" s="160"/>
    </row>
    <row r="3863" spans="4:4" x14ac:dyDescent="0.2">
      <c r="D3863" s="160"/>
    </row>
    <row r="3864" spans="4:4" x14ac:dyDescent="0.2">
      <c r="D3864" s="160"/>
    </row>
    <row r="3865" spans="4:4" x14ac:dyDescent="0.2">
      <c r="D3865" s="160"/>
    </row>
    <row r="3866" spans="4:4" x14ac:dyDescent="0.2">
      <c r="D3866" s="160"/>
    </row>
    <row r="3867" spans="4:4" x14ac:dyDescent="0.2">
      <c r="D3867" s="160"/>
    </row>
    <row r="3868" spans="4:4" x14ac:dyDescent="0.2">
      <c r="D3868" s="160"/>
    </row>
    <row r="3869" spans="4:4" x14ac:dyDescent="0.2">
      <c r="D3869" s="160"/>
    </row>
    <row r="3870" spans="4:4" x14ac:dyDescent="0.2">
      <c r="D3870" s="160"/>
    </row>
    <row r="3871" spans="4:4" x14ac:dyDescent="0.2">
      <c r="D3871" s="160"/>
    </row>
    <row r="3872" spans="4:4" x14ac:dyDescent="0.2">
      <c r="D3872" s="160"/>
    </row>
    <row r="3873" spans="4:4" x14ac:dyDescent="0.2">
      <c r="D3873" s="160"/>
    </row>
    <row r="3874" spans="4:4" x14ac:dyDescent="0.2">
      <c r="D3874" s="160"/>
    </row>
    <row r="3875" spans="4:4" x14ac:dyDescent="0.2">
      <c r="D3875" s="160"/>
    </row>
    <row r="3876" spans="4:4" x14ac:dyDescent="0.2">
      <c r="D3876" s="160"/>
    </row>
    <row r="3877" spans="4:4" x14ac:dyDescent="0.2">
      <c r="D3877" s="160"/>
    </row>
    <row r="3878" spans="4:4" x14ac:dyDescent="0.2">
      <c r="D3878" s="160"/>
    </row>
    <row r="3879" spans="4:4" x14ac:dyDescent="0.2">
      <c r="D3879" s="160"/>
    </row>
    <row r="3880" spans="4:4" x14ac:dyDescent="0.2">
      <c r="D3880" s="160"/>
    </row>
    <row r="3881" spans="4:4" x14ac:dyDescent="0.2">
      <c r="D3881" s="160"/>
    </row>
    <row r="3882" spans="4:4" x14ac:dyDescent="0.2">
      <c r="D3882" s="160"/>
    </row>
    <row r="3883" spans="4:4" x14ac:dyDescent="0.2">
      <c r="D3883" s="160"/>
    </row>
    <row r="3884" spans="4:4" x14ac:dyDescent="0.2">
      <c r="D3884" s="160"/>
    </row>
    <row r="3885" spans="4:4" x14ac:dyDescent="0.2">
      <c r="D3885" s="160"/>
    </row>
    <row r="3886" spans="4:4" x14ac:dyDescent="0.2">
      <c r="D3886" s="160"/>
    </row>
    <row r="3887" spans="4:4" x14ac:dyDescent="0.2">
      <c r="D3887" s="160"/>
    </row>
    <row r="3888" spans="4:4" x14ac:dyDescent="0.2">
      <c r="D3888" s="160"/>
    </row>
    <row r="3889" spans="4:4" x14ac:dyDescent="0.2">
      <c r="D3889" s="160"/>
    </row>
    <row r="3890" spans="4:4" x14ac:dyDescent="0.2">
      <c r="D3890" s="160"/>
    </row>
    <row r="3891" spans="4:4" x14ac:dyDescent="0.2">
      <c r="D3891" s="160"/>
    </row>
    <row r="3892" spans="4:4" x14ac:dyDescent="0.2">
      <c r="D3892" s="160"/>
    </row>
    <row r="3893" spans="4:4" x14ac:dyDescent="0.2">
      <c r="D3893" s="160"/>
    </row>
    <row r="3894" spans="4:4" x14ac:dyDescent="0.2">
      <c r="D3894" s="160"/>
    </row>
    <row r="3895" spans="4:4" x14ac:dyDescent="0.2">
      <c r="D3895" s="160"/>
    </row>
    <row r="3896" spans="4:4" x14ac:dyDescent="0.2">
      <c r="D3896" s="160"/>
    </row>
    <row r="3897" spans="4:4" x14ac:dyDescent="0.2">
      <c r="D3897" s="160"/>
    </row>
    <row r="3898" spans="4:4" x14ac:dyDescent="0.2">
      <c r="D3898" s="160"/>
    </row>
    <row r="3899" spans="4:4" x14ac:dyDescent="0.2">
      <c r="D3899" s="160"/>
    </row>
    <row r="3900" spans="4:4" x14ac:dyDescent="0.2">
      <c r="D3900" s="160"/>
    </row>
    <row r="3901" spans="4:4" x14ac:dyDescent="0.2">
      <c r="D3901" s="160"/>
    </row>
    <row r="3902" spans="4:4" x14ac:dyDescent="0.2">
      <c r="D3902" s="160"/>
    </row>
    <row r="3903" spans="4:4" x14ac:dyDescent="0.2">
      <c r="D3903" s="160"/>
    </row>
    <row r="3904" spans="4:4" x14ac:dyDescent="0.2">
      <c r="D3904" s="160"/>
    </row>
    <row r="3905" spans="4:4" x14ac:dyDescent="0.2">
      <c r="D3905" s="160"/>
    </row>
    <row r="3906" spans="4:4" x14ac:dyDescent="0.2">
      <c r="D3906" s="160"/>
    </row>
    <row r="3907" spans="4:4" x14ac:dyDescent="0.2">
      <c r="D3907" s="160"/>
    </row>
    <row r="3908" spans="4:4" x14ac:dyDescent="0.2">
      <c r="D3908" s="160"/>
    </row>
    <row r="3909" spans="4:4" x14ac:dyDescent="0.2">
      <c r="D3909" s="160"/>
    </row>
    <row r="3910" spans="4:4" x14ac:dyDescent="0.2">
      <c r="D3910" s="160"/>
    </row>
    <row r="3911" spans="4:4" x14ac:dyDescent="0.2">
      <c r="D3911" s="160"/>
    </row>
    <row r="3912" spans="4:4" x14ac:dyDescent="0.2">
      <c r="D3912" s="160"/>
    </row>
    <row r="3913" spans="4:4" x14ac:dyDescent="0.2">
      <c r="D3913" s="160"/>
    </row>
    <row r="3914" spans="4:4" x14ac:dyDescent="0.2">
      <c r="D3914" s="160"/>
    </row>
    <row r="3915" spans="4:4" x14ac:dyDescent="0.2">
      <c r="D3915" s="160"/>
    </row>
    <row r="3916" spans="4:4" x14ac:dyDescent="0.2">
      <c r="D3916" s="160"/>
    </row>
    <row r="3917" spans="4:4" x14ac:dyDescent="0.2">
      <c r="D3917" s="160"/>
    </row>
    <row r="3918" spans="4:4" x14ac:dyDescent="0.2">
      <c r="D3918" s="160"/>
    </row>
    <row r="3919" spans="4:4" x14ac:dyDescent="0.2">
      <c r="D3919" s="160"/>
    </row>
    <row r="3920" spans="4:4" x14ac:dyDescent="0.2">
      <c r="D3920" s="160"/>
    </row>
    <row r="3921" spans="4:4" x14ac:dyDescent="0.2">
      <c r="D3921" s="160"/>
    </row>
    <row r="3922" spans="4:4" x14ac:dyDescent="0.2">
      <c r="D3922" s="160"/>
    </row>
    <row r="3923" spans="4:4" x14ac:dyDescent="0.2">
      <c r="D3923" s="160"/>
    </row>
    <row r="3924" spans="4:4" x14ac:dyDescent="0.2">
      <c r="D3924" s="160"/>
    </row>
    <row r="3925" spans="4:4" x14ac:dyDescent="0.2">
      <c r="D3925" s="160"/>
    </row>
    <row r="3926" spans="4:4" x14ac:dyDescent="0.2">
      <c r="D3926" s="160"/>
    </row>
    <row r="3927" spans="4:4" x14ac:dyDescent="0.2">
      <c r="D3927" s="160"/>
    </row>
    <row r="3928" spans="4:4" x14ac:dyDescent="0.2">
      <c r="D3928" s="160"/>
    </row>
    <row r="3929" spans="4:4" x14ac:dyDescent="0.2">
      <c r="D3929" s="160"/>
    </row>
    <row r="3930" spans="4:4" x14ac:dyDescent="0.2">
      <c r="D3930" s="160"/>
    </row>
    <row r="3931" spans="4:4" x14ac:dyDescent="0.2">
      <c r="D3931" s="160"/>
    </row>
    <row r="3932" spans="4:4" x14ac:dyDescent="0.2">
      <c r="D3932" s="160"/>
    </row>
    <row r="3933" spans="4:4" x14ac:dyDescent="0.2">
      <c r="D3933" s="160"/>
    </row>
    <row r="3934" spans="4:4" x14ac:dyDescent="0.2">
      <c r="D3934" s="160"/>
    </row>
    <row r="3935" spans="4:4" x14ac:dyDescent="0.2">
      <c r="D3935" s="160"/>
    </row>
    <row r="3936" spans="4:4" x14ac:dyDescent="0.2">
      <c r="D3936" s="160"/>
    </row>
    <row r="3937" spans="4:4" x14ac:dyDescent="0.2">
      <c r="D3937" s="160"/>
    </row>
    <row r="3938" spans="4:4" x14ac:dyDescent="0.2">
      <c r="D3938" s="160"/>
    </row>
    <row r="3939" spans="4:4" x14ac:dyDescent="0.2">
      <c r="D3939" s="160"/>
    </row>
    <row r="3940" spans="4:4" x14ac:dyDescent="0.2">
      <c r="D3940" s="160"/>
    </row>
    <row r="3941" spans="4:4" x14ac:dyDescent="0.2">
      <c r="D3941" s="160"/>
    </row>
    <row r="3942" spans="4:4" x14ac:dyDescent="0.2">
      <c r="D3942" s="160"/>
    </row>
    <row r="3943" spans="4:4" x14ac:dyDescent="0.2">
      <c r="D3943" s="160"/>
    </row>
    <row r="3944" spans="4:4" x14ac:dyDescent="0.2">
      <c r="D3944" s="160"/>
    </row>
    <row r="3945" spans="4:4" x14ac:dyDescent="0.2">
      <c r="D3945" s="160"/>
    </row>
    <row r="3946" spans="4:4" x14ac:dyDescent="0.2">
      <c r="D3946" s="160"/>
    </row>
    <row r="3947" spans="4:4" x14ac:dyDescent="0.2">
      <c r="D3947" s="160"/>
    </row>
    <row r="3948" spans="4:4" x14ac:dyDescent="0.2">
      <c r="D3948" s="160"/>
    </row>
    <row r="3949" spans="4:4" x14ac:dyDescent="0.2">
      <c r="D3949" s="160"/>
    </row>
    <row r="3950" spans="4:4" x14ac:dyDescent="0.2">
      <c r="D3950" s="160"/>
    </row>
    <row r="3951" spans="4:4" x14ac:dyDescent="0.2">
      <c r="D3951" s="160"/>
    </row>
    <row r="3952" spans="4:4" x14ac:dyDescent="0.2">
      <c r="D3952" s="160"/>
    </row>
    <row r="3953" spans="4:4" x14ac:dyDescent="0.2">
      <c r="D3953" s="160"/>
    </row>
    <row r="3954" spans="4:4" x14ac:dyDescent="0.2">
      <c r="D3954" s="160"/>
    </row>
    <row r="3955" spans="4:4" x14ac:dyDescent="0.2">
      <c r="D3955" s="160"/>
    </row>
    <row r="3956" spans="4:4" x14ac:dyDescent="0.2">
      <c r="D3956" s="160"/>
    </row>
    <row r="3957" spans="4:4" x14ac:dyDescent="0.2">
      <c r="D3957" s="160"/>
    </row>
    <row r="3958" spans="4:4" x14ac:dyDescent="0.2">
      <c r="D3958" s="160"/>
    </row>
    <row r="3959" spans="4:4" x14ac:dyDescent="0.2">
      <c r="D3959" s="160"/>
    </row>
    <row r="3960" spans="4:4" x14ac:dyDescent="0.2">
      <c r="D3960" s="160"/>
    </row>
    <row r="3961" spans="4:4" x14ac:dyDescent="0.2">
      <c r="D3961" s="160"/>
    </row>
    <row r="3962" spans="4:4" x14ac:dyDescent="0.2">
      <c r="D3962" s="160"/>
    </row>
    <row r="3963" spans="4:4" x14ac:dyDescent="0.2">
      <c r="D3963" s="160"/>
    </row>
    <row r="3964" spans="4:4" x14ac:dyDescent="0.2">
      <c r="D3964" s="160"/>
    </row>
    <row r="3965" spans="4:4" x14ac:dyDescent="0.2">
      <c r="D3965" s="160"/>
    </row>
    <row r="3966" spans="4:4" x14ac:dyDescent="0.2">
      <c r="D3966" s="160"/>
    </row>
    <row r="3967" spans="4:4" x14ac:dyDescent="0.2">
      <c r="D3967" s="160"/>
    </row>
    <row r="3968" spans="4:4" x14ac:dyDescent="0.2">
      <c r="D3968" s="160"/>
    </row>
    <row r="3969" spans="4:4" x14ac:dyDescent="0.2">
      <c r="D3969" s="160"/>
    </row>
    <row r="3970" spans="4:4" x14ac:dyDescent="0.2">
      <c r="D3970" s="160"/>
    </row>
    <row r="3971" spans="4:4" x14ac:dyDescent="0.2">
      <c r="D3971" s="160"/>
    </row>
    <row r="3972" spans="4:4" x14ac:dyDescent="0.2">
      <c r="D3972" s="160"/>
    </row>
    <row r="3973" spans="4:4" x14ac:dyDescent="0.2">
      <c r="D3973" s="160"/>
    </row>
    <row r="3974" spans="4:4" x14ac:dyDescent="0.2">
      <c r="D3974" s="160"/>
    </row>
    <row r="3975" spans="4:4" x14ac:dyDescent="0.2">
      <c r="D3975" s="160"/>
    </row>
    <row r="3976" spans="4:4" x14ac:dyDescent="0.2">
      <c r="D3976" s="160"/>
    </row>
    <row r="3977" spans="4:4" x14ac:dyDescent="0.2">
      <c r="D3977" s="160"/>
    </row>
    <row r="3978" spans="4:4" x14ac:dyDescent="0.2">
      <c r="D3978" s="160"/>
    </row>
    <row r="3979" spans="4:4" x14ac:dyDescent="0.2">
      <c r="D3979" s="160"/>
    </row>
    <row r="3980" spans="4:4" x14ac:dyDescent="0.2">
      <c r="D3980" s="160"/>
    </row>
    <row r="3981" spans="4:4" x14ac:dyDescent="0.2">
      <c r="D3981" s="160"/>
    </row>
    <row r="3982" spans="4:4" x14ac:dyDescent="0.2">
      <c r="D3982" s="160"/>
    </row>
    <row r="3983" spans="4:4" x14ac:dyDescent="0.2">
      <c r="D3983" s="160"/>
    </row>
    <row r="3984" spans="4:4" x14ac:dyDescent="0.2">
      <c r="D3984" s="160"/>
    </row>
    <row r="3985" spans="4:4" x14ac:dyDescent="0.2">
      <c r="D3985" s="160"/>
    </row>
    <row r="3986" spans="4:4" x14ac:dyDescent="0.2">
      <c r="D3986" s="160"/>
    </row>
    <row r="3987" spans="4:4" x14ac:dyDescent="0.2">
      <c r="D3987" s="160"/>
    </row>
    <row r="3988" spans="4:4" x14ac:dyDescent="0.2">
      <c r="D3988" s="160"/>
    </row>
    <row r="3989" spans="4:4" x14ac:dyDescent="0.2">
      <c r="D3989" s="160"/>
    </row>
    <row r="3990" spans="4:4" x14ac:dyDescent="0.2">
      <c r="D3990" s="160"/>
    </row>
    <row r="3991" spans="4:4" x14ac:dyDescent="0.2">
      <c r="D3991" s="160"/>
    </row>
    <row r="3992" spans="4:4" x14ac:dyDescent="0.2">
      <c r="D3992" s="160"/>
    </row>
    <row r="3993" spans="4:4" x14ac:dyDescent="0.2">
      <c r="D3993" s="160"/>
    </row>
    <row r="3994" spans="4:4" x14ac:dyDescent="0.2">
      <c r="D3994" s="160"/>
    </row>
    <row r="3995" spans="4:4" x14ac:dyDescent="0.2">
      <c r="D3995" s="160"/>
    </row>
    <row r="3996" spans="4:4" x14ac:dyDescent="0.2">
      <c r="D3996" s="160"/>
    </row>
    <row r="3997" spans="4:4" x14ac:dyDescent="0.2">
      <c r="D3997" s="160"/>
    </row>
    <row r="3998" spans="4:4" x14ac:dyDescent="0.2">
      <c r="D3998" s="160"/>
    </row>
    <row r="3999" spans="4:4" x14ac:dyDescent="0.2">
      <c r="D3999" s="160"/>
    </row>
    <row r="4000" spans="4:4" x14ac:dyDescent="0.2">
      <c r="D4000" s="160"/>
    </row>
    <row r="4001" spans="4:4" x14ac:dyDescent="0.2">
      <c r="D4001" s="160"/>
    </row>
    <row r="4002" spans="4:4" x14ac:dyDescent="0.2">
      <c r="D4002" s="160"/>
    </row>
    <row r="4003" spans="4:4" x14ac:dyDescent="0.2">
      <c r="D4003" s="160"/>
    </row>
    <row r="4004" spans="4:4" x14ac:dyDescent="0.2">
      <c r="D4004" s="160"/>
    </row>
    <row r="4005" spans="4:4" x14ac:dyDescent="0.2">
      <c r="D4005" s="160"/>
    </row>
    <row r="4006" spans="4:4" x14ac:dyDescent="0.2">
      <c r="D4006" s="160"/>
    </row>
    <row r="4007" spans="4:4" x14ac:dyDescent="0.2">
      <c r="D4007" s="160"/>
    </row>
    <row r="4008" spans="4:4" x14ac:dyDescent="0.2">
      <c r="D4008" s="160"/>
    </row>
    <row r="4009" spans="4:4" x14ac:dyDescent="0.2">
      <c r="D4009" s="160"/>
    </row>
    <row r="4010" spans="4:4" x14ac:dyDescent="0.2">
      <c r="D4010" s="160"/>
    </row>
    <row r="4011" spans="4:4" x14ac:dyDescent="0.2">
      <c r="D4011" s="160"/>
    </row>
    <row r="4012" spans="4:4" x14ac:dyDescent="0.2">
      <c r="D4012" s="160"/>
    </row>
    <row r="4013" spans="4:4" x14ac:dyDescent="0.2">
      <c r="D4013" s="160"/>
    </row>
    <row r="4014" spans="4:4" x14ac:dyDescent="0.2">
      <c r="D4014" s="160"/>
    </row>
    <row r="4015" spans="4:4" x14ac:dyDescent="0.2">
      <c r="D4015" s="160"/>
    </row>
    <row r="4016" spans="4:4" x14ac:dyDescent="0.2">
      <c r="D4016" s="160"/>
    </row>
    <row r="4017" spans="4:4" x14ac:dyDescent="0.2">
      <c r="D4017" s="160"/>
    </row>
    <row r="4018" spans="4:4" x14ac:dyDescent="0.2">
      <c r="D4018" s="160"/>
    </row>
    <row r="4019" spans="4:4" x14ac:dyDescent="0.2">
      <c r="D4019" s="160"/>
    </row>
    <row r="4020" spans="4:4" x14ac:dyDescent="0.2">
      <c r="D4020" s="160"/>
    </row>
    <row r="4021" spans="4:4" x14ac:dyDescent="0.2">
      <c r="D4021" s="160"/>
    </row>
    <row r="4022" spans="4:4" x14ac:dyDescent="0.2">
      <c r="D4022" s="160"/>
    </row>
    <row r="4023" spans="4:4" x14ac:dyDescent="0.2">
      <c r="D4023" s="160"/>
    </row>
    <row r="4024" spans="4:4" x14ac:dyDescent="0.2">
      <c r="D4024" s="160"/>
    </row>
    <row r="4025" spans="4:4" x14ac:dyDescent="0.2">
      <c r="D4025" s="160"/>
    </row>
    <row r="4026" spans="4:4" x14ac:dyDescent="0.2">
      <c r="D4026" s="160"/>
    </row>
    <row r="4027" spans="4:4" x14ac:dyDescent="0.2">
      <c r="D4027" s="160"/>
    </row>
    <row r="4028" spans="4:4" x14ac:dyDescent="0.2">
      <c r="D4028" s="160"/>
    </row>
    <row r="4029" spans="4:4" x14ac:dyDescent="0.2">
      <c r="D4029" s="160"/>
    </row>
    <row r="4030" spans="4:4" x14ac:dyDescent="0.2">
      <c r="D4030" s="160"/>
    </row>
    <row r="4031" spans="4:4" x14ac:dyDescent="0.2">
      <c r="D4031" s="160"/>
    </row>
    <row r="4032" spans="4:4" x14ac:dyDescent="0.2">
      <c r="D4032" s="160"/>
    </row>
    <row r="4033" spans="4:4" x14ac:dyDescent="0.2">
      <c r="D4033" s="160"/>
    </row>
    <row r="4034" spans="4:4" x14ac:dyDescent="0.2">
      <c r="D4034" s="160"/>
    </row>
    <row r="4035" spans="4:4" x14ac:dyDescent="0.2">
      <c r="D4035" s="160"/>
    </row>
    <row r="4036" spans="4:4" x14ac:dyDescent="0.2">
      <c r="D4036" s="160"/>
    </row>
    <row r="4037" spans="4:4" x14ac:dyDescent="0.2">
      <c r="D4037" s="160"/>
    </row>
    <row r="4038" spans="4:4" x14ac:dyDescent="0.2">
      <c r="D4038" s="160"/>
    </row>
    <row r="4039" spans="4:4" x14ac:dyDescent="0.2">
      <c r="D4039" s="160"/>
    </row>
    <row r="4040" spans="4:4" x14ac:dyDescent="0.2">
      <c r="D4040" s="160"/>
    </row>
    <row r="4041" spans="4:4" x14ac:dyDescent="0.2">
      <c r="D4041" s="160"/>
    </row>
    <row r="4042" spans="4:4" x14ac:dyDescent="0.2">
      <c r="D4042" s="160"/>
    </row>
    <row r="4043" spans="4:4" x14ac:dyDescent="0.2">
      <c r="D4043" s="160"/>
    </row>
    <row r="4044" spans="4:4" x14ac:dyDescent="0.2">
      <c r="D4044" s="160"/>
    </row>
    <row r="4045" spans="4:4" x14ac:dyDescent="0.2">
      <c r="D4045" s="160"/>
    </row>
    <row r="4046" spans="4:4" x14ac:dyDescent="0.2">
      <c r="D4046" s="160"/>
    </row>
    <row r="4047" spans="4:4" x14ac:dyDescent="0.2">
      <c r="D4047" s="160"/>
    </row>
    <row r="4048" spans="4:4" x14ac:dyDescent="0.2">
      <c r="D4048" s="160"/>
    </row>
    <row r="4049" spans="4:4" x14ac:dyDescent="0.2">
      <c r="D4049" s="160"/>
    </row>
    <row r="4050" spans="4:4" x14ac:dyDescent="0.2">
      <c r="D4050" s="160"/>
    </row>
    <row r="4051" spans="4:4" x14ac:dyDescent="0.2">
      <c r="D4051" s="160"/>
    </row>
    <row r="4052" spans="4:4" x14ac:dyDescent="0.2">
      <c r="D4052" s="160"/>
    </row>
    <row r="4053" spans="4:4" x14ac:dyDescent="0.2">
      <c r="D4053" s="160"/>
    </row>
    <row r="4054" spans="4:4" x14ac:dyDescent="0.2">
      <c r="D4054" s="160"/>
    </row>
    <row r="4055" spans="4:4" x14ac:dyDescent="0.2">
      <c r="D4055" s="160"/>
    </row>
    <row r="4056" spans="4:4" x14ac:dyDescent="0.2">
      <c r="D4056" s="160"/>
    </row>
    <row r="4057" spans="4:4" x14ac:dyDescent="0.2">
      <c r="D4057" s="160"/>
    </row>
    <row r="4058" spans="4:4" x14ac:dyDescent="0.2">
      <c r="D4058" s="160"/>
    </row>
    <row r="4059" spans="4:4" x14ac:dyDescent="0.2">
      <c r="D4059" s="160"/>
    </row>
    <row r="4060" spans="4:4" x14ac:dyDescent="0.2">
      <c r="D4060" s="160"/>
    </row>
    <row r="4061" spans="4:4" x14ac:dyDescent="0.2">
      <c r="D4061" s="160"/>
    </row>
    <row r="4062" spans="4:4" x14ac:dyDescent="0.2">
      <c r="D4062" s="160"/>
    </row>
    <row r="4063" spans="4:4" x14ac:dyDescent="0.2">
      <c r="D4063" s="160"/>
    </row>
    <row r="4064" spans="4:4" x14ac:dyDescent="0.2">
      <c r="D4064" s="160"/>
    </row>
    <row r="4065" spans="4:4" x14ac:dyDescent="0.2">
      <c r="D4065" s="160"/>
    </row>
    <row r="4066" spans="4:4" x14ac:dyDescent="0.2">
      <c r="D4066" s="160"/>
    </row>
    <row r="4067" spans="4:4" x14ac:dyDescent="0.2">
      <c r="D4067" s="160"/>
    </row>
    <row r="4068" spans="4:4" x14ac:dyDescent="0.2">
      <c r="D4068" s="160"/>
    </row>
    <row r="4069" spans="4:4" x14ac:dyDescent="0.2">
      <c r="D4069" s="160"/>
    </row>
    <row r="4070" spans="4:4" x14ac:dyDescent="0.2">
      <c r="D4070" s="160"/>
    </row>
    <row r="4071" spans="4:4" x14ac:dyDescent="0.2">
      <c r="D4071" s="160"/>
    </row>
    <row r="4072" spans="4:4" x14ac:dyDescent="0.2">
      <c r="D4072" s="160"/>
    </row>
    <row r="4073" spans="4:4" x14ac:dyDescent="0.2">
      <c r="D4073" s="160"/>
    </row>
    <row r="4074" spans="4:4" x14ac:dyDescent="0.2">
      <c r="D4074" s="160"/>
    </row>
    <row r="4075" spans="4:4" x14ac:dyDescent="0.2">
      <c r="D4075" s="160"/>
    </row>
    <row r="4076" spans="4:4" x14ac:dyDescent="0.2">
      <c r="D4076" s="160"/>
    </row>
    <row r="4077" spans="4:4" x14ac:dyDescent="0.2">
      <c r="D4077" s="160"/>
    </row>
    <row r="4078" spans="4:4" x14ac:dyDescent="0.2">
      <c r="D4078" s="160"/>
    </row>
    <row r="4079" spans="4:4" x14ac:dyDescent="0.2">
      <c r="D4079" s="160"/>
    </row>
    <row r="4080" spans="4:4" x14ac:dyDescent="0.2">
      <c r="D4080" s="160"/>
    </row>
    <row r="4081" spans="4:4" x14ac:dyDescent="0.2">
      <c r="D4081" s="160"/>
    </row>
    <row r="4082" spans="4:4" x14ac:dyDescent="0.2">
      <c r="D4082" s="160"/>
    </row>
    <row r="4083" spans="4:4" x14ac:dyDescent="0.2">
      <c r="D4083" s="160"/>
    </row>
    <row r="4084" spans="4:4" x14ac:dyDescent="0.2">
      <c r="D4084" s="160"/>
    </row>
    <row r="4085" spans="4:4" x14ac:dyDescent="0.2">
      <c r="D4085" s="160"/>
    </row>
    <row r="4086" spans="4:4" x14ac:dyDescent="0.2">
      <c r="D4086" s="160"/>
    </row>
    <row r="4087" spans="4:4" x14ac:dyDescent="0.2">
      <c r="D4087" s="160"/>
    </row>
    <row r="4088" spans="4:4" x14ac:dyDescent="0.2">
      <c r="D4088" s="160"/>
    </row>
    <row r="4089" spans="4:4" x14ac:dyDescent="0.2">
      <c r="D4089" s="160"/>
    </row>
    <row r="4090" spans="4:4" x14ac:dyDescent="0.2">
      <c r="D4090" s="160"/>
    </row>
    <row r="4091" spans="4:4" x14ac:dyDescent="0.2">
      <c r="D4091" s="160"/>
    </row>
    <row r="4092" spans="4:4" x14ac:dyDescent="0.2">
      <c r="D4092" s="160"/>
    </row>
    <row r="4093" spans="4:4" x14ac:dyDescent="0.2">
      <c r="D4093" s="160"/>
    </row>
    <row r="4094" spans="4:4" x14ac:dyDescent="0.2">
      <c r="D4094" s="160"/>
    </row>
    <row r="4095" spans="4:4" x14ac:dyDescent="0.2">
      <c r="D4095" s="160"/>
    </row>
    <row r="4096" spans="4:4" x14ac:dyDescent="0.2">
      <c r="D4096" s="160"/>
    </row>
    <row r="4097" spans="4:4" x14ac:dyDescent="0.2">
      <c r="D4097" s="160"/>
    </row>
    <row r="4098" spans="4:4" x14ac:dyDescent="0.2">
      <c r="D4098" s="160"/>
    </row>
    <row r="4099" spans="4:4" x14ac:dyDescent="0.2">
      <c r="D4099" s="160"/>
    </row>
    <row r="4100" spans="4:4" x14ac:dyDescent="0.2">
      <c r="D4100" s="160"/>
    </row>
    <row r="4101" spans="4:4" x14ac:dyDescent="0.2">
      <c r="D4101" s="160"/>
    </row>
    <row r="4102" spans="4:4" x14ac:dyDescent="0.2">
      <c r="D4102" s="160"/>
    </row>
    <row r="4103" spans="4:4" x14ac:dyDescent="0.2">
      <c r="D4103" s="160"/>
    </row>
    <row r="4104" spans="4:4" x14ac:dyDescent="0.2">
      <c r="D4104" s="160"/>
    </row>
    <row r="4105" spans="4:4" x14ac:dyDescent="0.2">
      <c r="D4105" s="160"/>
    </row>
    <row r="4106" spans="4:4" x14ac:dyDescent="0.2">
      <c r="D4106" s="160"/>
    </row>
    <row r="4107" spans="4:4" x14ac:dyDescent="0.2">
      <c r="D4107" s="160"/>
    </row>
    <row r="4108" spans="4:4" x14ac:dyDescent="0.2">
      <c r="D4108" s="160"/>
    </row>
    <row r="4109" spans="4:4" x14ac:dyDescent="0.2">
      <c r="D4109" s="160"/>
    </row>
    <row r="4110" spans="4:4" x14ac:dyDescent="0.2">
      <c r="D4110" s="160"/>
    </row>
    <row r="4111" spans="4:4" x14ac:dyDescent="0.2">
      <c r="D4111" s="160"/>
    </row>
    <row r="4112" spans="4:4" x14ac:dyDescent="0.2">
      <c r="D4112" s="160"/>
    </row>
    <row r="4113" spans="4:4" x14ac:dyDescent="0.2">
      <c r="D4113" s="160"/>
    </row>
    <row r="4114" spans="4:4" x14ac:dyDescent="0.2">
      <c r="D4114" s="160"/>
    </row>
    <row r="4115" spans="4:4" x14ac:dyDescent="0.2">
      <c r="D4115" s="160"/>
    </row>
    <row r="4116" spans="4:4" x14ac:dyDescent="0.2">
      <c r="D4116" s="160"/>
    </row>
    <row r="4117" spans="4:4" x14ac:dyDescent="0.2">
      <c r="D4117" s="160"/>
    </row>
    <row r="4118" spans="4:4" x14ac:dyDescent="0.2">
      <c r="D4118" s="160"/>
    </row>
    <row r="4119" spans="4:4" x14ac:dyDescent="0.2">
      <c r="D4119" s="160"/>
    </row>
    <row r="4120" spans="4:4" x14ac:dyDescent="0.2">
      <c r="D4120" s="160"/>
    </row>
    <row r="4121" spans="4:4" x14ac:dyDescent="0.2">
      <c r="D4121" s="160"/>
    </row>
    <row r="4122" spans="4:4" x14ac:dyDescent="0.2">
      <c r="D4122" s="160"/>
    </row>
    <row r="4123" spans="4:4" x14ac:dyDescent="0.2">
      <c r="D4123" s="160"/>
    </row>
    <row r="4124" spans="4:4" x14ac:dyDescent="0.2">
      <c r="D4124" s="160"/>
    </row>
    <row r="4125" spans="4:4" x14ac:dyDescent="0.2">
      <c r="D4125" s="160"/>
    </row>
    <row r="4126" spans="4:4" x14ac:dyDescent="0.2">
      <c r="D4126" s="160"/>
    </row>
    <row r="4127" spans="4:4" x14ac:dyDescent="0.2">
      <c r="D4127" s="160"/>
    </row>
    <row r="4128" spans="4:4" x14ac:dyDescent="0.2">
      <c r="D4128" s="160"/>
    </row>
    <row r="4129" spans="4:4" x14ac:dyDescent="0.2">
      <c r="D4129" s="160"/>
    </row>
    <row r="4130" spans="4:4" x14ac:dyDescent="0.2">
      <c r="D4130" s="160"/>
    </row>
    <row r="4131" spans="4:4" x14ac:dyDescent="0.2">
      <c r="D4131" s="160"/>
    </row>
    <row r="4132" spans="4:4" x14ac:dyDescent="0.2">
      <c r="D4132" s="160"/>
    </row>
    <row r="4133" spans="4:4" x14ac:dyDescent="0.2">
      <c r="D4133" s="160"/>
    </row>
    <row r="4134" spans="4:4" x14ac:dyDescent="0.2">
      <c r="D4134" s="160"/>
    </row>
    <row r="4135" spans="4:4" x14ac:dyDescent="0.2">
      <c r="D4135" s="160"/>
    </row>
    <row r="4136" spans="4:4" x14ac:dyDescent="0.2">
      <c r="D4136" s="160"/>
    </row>
    <row r="4137" spans="4:4" x14ac:dyDescent="0.2">
      <c r="D4137" s="160"/>
    </row>
    <row r="4138" spans="4:4" x14ac:dyDescent="0.2">
      <c r="D4138" s="160"/>
    </row>
    <row r="4139" spans="4:4" x14ac:dyDescent="0.2">
      <c r="D4139" s="160"/>
    </row>
    <row r="4140" spans="4:4" x14ac:dyDescent="0.2">
      <c r="D4140" s="160"/>
    </row>
    <row r="4141" spans="4:4" x14ac:dyDescent="0.2">
      <c r="D4141" s="160"/>
    </row>
    <row r="4142" spans="4:4" x14ac:dyDescent="0.2">
      <c r="D4142" s="160"/>
    </row>
    <row r="4143" spans="4:4" x14ac:dyDescent="0.2">
      <c r="D4143" s="160"/>
    </row>
    <row r="4144" spans="4:4" x14ac:dyDescent="0.2">
      <c r="D4144" s="160"/>
    </row>
    <row r="4145" spans="4:4" x14ac:dyDescent="0.2">
      <c r="D4145" s="160"/>
    </row>
    <row r="4146" spans="4:4" x14ac:dyDescent="0.2">
      <c r="D4146" s="160"/>
    </row>
    <row r="4147" spans="4:4" x14ac:dyDescent="0.2">
      <c r="D4147" s="160"/>
    </row>
    <row r="4148" spans="4:4" x14ac:dyDescent="0.2">
      <c r="D4148" s="160"/>
    </row>
    <row r="4149" spans="4:4" x14ac:dyDescent="0.2">
      <c r="D4149" s="160"/>
    </row>
    <row r="4150" spans="4:4" x14ac:dyDescent="0.2">
      <c r="D4150" s="160"/>
    </row>
    <row r="4151" spans="4:4" x14ac:dyDescent="0.2">
      <c r="D4151" s="160"/>
    </row>
    <row r="4152" spans="4:4" x14ac:dyDescent="0.2">
      <c r="D4152" s="160"/>
    </row>
    <row r="4153" spans="4:4" x14ac:dyDescent="0.2">
      <c r="D4153" s="160"/>
    </row>
    <row r="4154" spans="4:4" x14ac:dyDescent="0.2">
      <c r="D4154" s="160"/>
    </row>
    <row r="4155" spans="4:4" x14ac:dyDescent="0.2">
      <c r="D4155" s="160"/>
    </row>
    <row r="4156" spans="4:4" x14ac:dyDescent="0.2">
      <c r="D4156" s="160"/>
    </row>
    <row r="4157" spans="4:4" x14ac:dyDescent="0.2">
      <c r="D4157" s="160"/>
    </row>
    <row r="4158" spans="4:4" x14ac:dyDescent="0.2">
      <c r="D4158" s="160"/>
    </row>
    <row r="4159" spans="4:4" x14ac:dyDescent="0.2">
      <c r="D4159" s="160"/>
    </row>
    <row r="4160" spans="4:4" x14ac:dyDescent="0.2">
      <c r="D4160" s="160"/>
    </row>
    <row r="4161" spans="4:4" x14ac:dyDescent="0.2">
      <c r="D4161" s="160"/>
    </row>
    <row r="4162" spans="4:4" x14ac:dyDescent="0.2">
      <c r="D4162" s="160"/>
    </row>
    <row r="4163" spans="4:4" x14ac:dyDescent="0.2">
      <c r="D4163" s="160"/>
    </row>
    <row r="4164" spans="4:4" x14ac:dyDescent="0.2">
      <c r="D4164" s="160"/>
    </row>
    <row r="4165" spans="4:4" x14ac:dyDescent="0.2">
      <c r="D4165" s="160"/>
    </row>
    <row r="4166" spans="4:4" x14ac:dyDescent="0.2">
      <c r="D4166" s="160"/>
    </row>
    <row r="4167" spans="4:4" x14ac:dyDescent="0.2">
      <c r="D4167" s="160"/>
    </row>
    <row r="4168" spans="4:4" x14ac:dyDescent="0.2">
      <c r="D4168" s="160"/>
    </row>
    <row r="4169" spans="4:4" x14ac:dyDescent="0.2">
      <c r="D4169" s="160"/>
    </row>
    <row r="4170" spans="4:4" x14ac:dyDescent="0.2">
      <c r="D4170" s="160"/>
    </row>
    <row r="4171" spans="4:4" x14ac:dyDescent="0.2">
      <c r="D4171" s="160"/>
    </row>
    <row r="4172" spans="4:4" x14ac:dyDescent="0.2">
      <c r="D4172" s="160"/>
    </row>
    <row r="4173" spans="4:4" x14ac:dyDescent="0.2">
      <c r="D4173" s="160"/>
    </row>
    <row r="4174" spans="4:4" x14ac:dyDescent="0.2">
      <c r="D4174" s="160"/>
    </row>
    <row r="4175" spans="4:4" x14ac:dyDescent="0.2">
      <c r="D4175" s="160"/>
    </row>
    <row r="4176" spans="4:4" x14ac:dyDescent="0.2">
      <c r="D4176" s="160"/>
    </row>
    <row r="4177" spans="4:4" x14ac:dyDescent="0.2">
      <c r="D4177" s="160"/>
    </row>
    <row r="4178" spans="4:4" x14ac:dyDescent="0.2">
      <c r="D4178" s="160"/>
    </row>
    <row r="4179" spans="4:4" x14ac:dyDescent="0.2">
      <c r="D4179" s="160"/>
    </row>
    <row r="4180" spans="4:4" x14ac:dyDescent="0.2">
      <c r="D4180" s="160"/>
    </row>
    <row r="4181" spans="4:4" x14ac:dyDescent="0.2">
      <c r="D4181" s="160"/>
    </row>
    <row r="4182" spans="4:4" x14ac:dyDescent="0.2">
      <c r="D4182" s="160"/>
    </row>
    <row r="4183" spans="4:4" x14ac:dyDescent="0.2">
      <c r="D4183" s="160"/>
    </row>
    <row r="4184" spans="4:4" x14ac:dyDescent="0.2">
      <c r="D4184" s="160"/>
    </row>
    <row r="4185" spans="4:4" x14ac:dyDescent="0.2">
      <c r="D4185" s="160"/>
    </row>
    <row r="4186" spans="4:4" x14ac:dyDescent="0.2">
      <c r="D4186" s="160"/>
    </row>
    <row r="4187" spans="4:4" x14ac:dyDescent="0.2">
      <c r="D4187" s="160"/>
    </row>
    <row r="4188" spans="4:4" x14ac:dyDescent="0.2">
      <c r="D4188" s="160"/>
    </row>
    <row r="4189" spans="4:4" x14ac:dyDescent="0.2">
      <c r="D4189" s="160"/>
    </row>
    <row r="4190" spans="4:4" x14ac:dyDescent="0.2">
      <c r="D4190" s="160"/>
    </row>
    <row r="4191" spans="4:4" x14ac:dyDescent="0.2">
      <c r="D4191" s="160"/>
    </row>
    <row r="4192" spans="4:4" x14ac:dyDescent="0.2">
      <c r="D4192" s="160"/>
    </row>
    <row r="4193" spans="4:4" x14ac:dyDescent="0.2">
      <c r="D4193" s="160"/>
    </row>
    <row r="4194" spans="4:4" x14ac:dyDescent="0.2">
      <c r="D4194" s="160"/>
    </row>
    <row r="4195" spans="4:4" x14ac:dyDescent="0.2">
      <c r="D4195" s="160"/>
    </row>
    <row r="4196" spans="4:4" x14ac:dyDescent="0.2">
      <c r="D4196" s="160"/>
    </row>
    <row r="4197" spans="4:4" x14ac:dyDescent="0.2">
      <c r="D4197" s="160"/>
    </row>
    <row r="4198" spans="4:4" x14ac:dyDescent="0.2">
      <c r="D4198" s="160"/>
    </row>
    <row r="4199" spans="4:4" x14ac:dyDescent="0.2">
      <c r="D4199" s="160"/>
    </row>
    <row r="4200" spans="4:4" x14ac:dyDescent="0.2">
      <c r="D4200" s="160"/>
    </row>
    <row r="4201" spans="4:4" x14ac:dyDescent="0.2">
      <c r="D4201" s="160"/>
    </row>
    <row r="4202" spans="4:4" x14ac:dyDescent="0.2">
      <c r="D4202" s="160"/>
    </row>
    <row r="4203" spans="4:4" x14ac:dyDescent="0.2">
      <c r="D4203" s="160"/>
    </row>
    <row r="4204" spans="4:4" x14ac:dyDescent="0.2">
      <c r="D4204" s="160"/>
    </row>
    <row r="4205" spans="4:4" x14ac:dyDescent="0.2">
      <c r="D4205" s="160"/>
    </row>
    <row r="4206" spans="4:4" x14ac:dyDescent="0.2">
      <c r="D4206" s="160"/>
    </row>
    <row r="4207" spans="4:4" x14ac:dyDescent="0.2">
      <c r="D4207" s="160"/>
    </row>
    <row r="4208" spans="4:4" x14ac:dyDescent="0.2">
      <c r="D4208" s="160"/>
    </row>
    <row r="4209" spans="4:4" x14ac:dyDescent="0.2">
      <c r="D4209" s="160"/>
    </row>
    <row r="4210" spans="4:4" x14ac:dyDescent="0.2">
      <c r="D4210" s="160"/>
    </row>
    <row r="4211" spans="4:4" x14ac:dyDescent="0.2">
      <c r="D4211" s="160"/>
    </row>
    <row r="4212" spans="4:4" x14ac:dyDescent="0.2">
      <c r="D4212" s="160"/>
    </row>
    <row r="4213" spans="4:4" x14ac:dyDescent="0.2">
      <c r="D4213" s="160"/>
    </row>
    <row r="4214" spans="4:4" x14ac:dyDescent="0.2">
      <c r="D4214" s="160"/>
    </row>
    <row r="4215" spans="4:4" x14ac:dyDescent="0.2">
      <c r="D4215" s="160"/>
    </row>
    <row r="4216" spans="4:4" x14ac:dyDescent="0.2">
      <c r="D4216" s="160"/>
    </row>
    <row r="4217" spans="4:4" x14ac:dyDescent="0.2">
      <c r="D4217" s="160"/>
    </row>
    <row r="4218" spans="4:4" x14ac:dyDescent="0.2">
      <c r="D4218" s="160"/>
    </row>
    <row r="4219" spans="4:4" x14ac:dyDescent="0.2">
      <c r="D4219" s="160"/>
    </row>
    <row r="4220" spans="4:4" x14ac:dyDescent="0.2">
      <c r="D4220" s="160"/>
    </row>
    <row r="4221" spans="4:4" x14ac:dyDescent="0.2">
      <c r="D4221" s="160"/>
    </row>
    <row r="4222" spans="4:4" x14ac:dyDescent="0.2">
      <c r="D4222" s="160"/>
    </row>
    <row r="4223" spans="4:4" x14ac:dyDescent="0.2">
      <c r="D4223" s="160"/>
    </row>
    <row r="4224" spans="4:4" x14ac:dyDescent="0.2">
      <c r="D4224" s="160"/>
    </row>
    <row r="4225" spans="4:4" x14ac:dyDescent="0.2">
      <c r="D4225" s="160"/>
    </row>
    <row r="4226" spans="4:4" x14ac:dyDescent="0.2">
      <c r="D4226" s="160"/>
    </row>
    <row r="4227" spans="4:4" x14ac:dyDescent="0.2">
      <c r="D4227" s="160"/>
    </row>
    <row r="4228" spans="4:4" x14ac:dyDescent="0.2">
      <c r="D4228" s="160"/>
    </row>
    <row r="4229" spans="4:4" x14ac:dyDescent="0.2">
      <c r="D4229" s="160"/>
    </row>
    <row r="4230" spans="4:4" x14ac:dyDescent="0.2">
      <c r="D4230" s="160"/>
    </row>
    <row r="4231" spans="4:4" x14ac:dyDescent="0.2">
      <c r="D4231" s="160"/>
    </row>
    <row r="4232" spans="4:4" x14ac:dyDescent="0.2">
      <c r="D4232" s="160"/>
    </row>
    <row r="4233" spans="4:4" x14ac:dyDescent="0.2">
      <c r="D4233" s="160"/>
    </row>
    <row r="4234" spans="4:4" x14ac:dyDescent="0.2">
      <c r="D4234" s="160"/>
    </row>
    <row r="4235" spans="4:4" x14ac:dyDescent="0.2">
      <c r="D4235" s="160"/>
    </row>
    <row r="4236" spans="4:4" x14ac:dyDescent="0.2">
      <c r="D4236" s="160"/>
    </row>
    <row r="4237" spans="4:4" x14ac:dyDescent="0.2">
      <c r="D4237" s="160"/>
    </row>
    <row r="4238" spans="4:4" x14ac:dyDescent="0.2">
      <c r="D4238" s="160"/>
    </row>
    <row r="4239" spans="4:4" x14ac:dyDescent="0.2">
      <c r="D4239" s="160"/>
    </row>
    <row r="4240" spans="4:4" x14ac:dyDescent="0.2">
      <c r="D4240" s="160"/>
    </row>
    <row r="4241" spans="4:4" x14ac:dyDescent="0.2">
      <c r="D4241" s="160"/>
    </row>
    <row r="4242" spans="4:4" x14ac:dyDescent="0.2">
      <c r="D4242" s="160"/>
    </row>
    <row r="4243" spans="4:4" x14ac:dyDescent="0.2">
      <c r="D4243" s="160"/>
    </row>
    <row r="4244" spans="4:4" x14ac:dyDescent="0.2">
      <c r="D4244" s="160"/>
    </row>
    <row r="4245" spans="4:4" x14ac:dyDescent="0.2">
      <c r="D4245" s="160"/>
    </row>
    <row r="4246" spans="4:4" x14ac:dyDescent="0.2">
      <c r="D4246" s="160"/>
    </row>
    <row r="4247" spans="4:4" x14ac:dyDescent="0.2">
      <c r="D4247" s="160"/>
    </row>
    <row r="4248" spans="4:4" x14ac:dyDescent="0.2">
      <c r="D4248" s="160"/>
    </row>
    <row r="4249" spans="4:4" x14ac:dyDescent="0.2">
      <c r="D4249" s="160"/>
    </row>
    <row r="4250" spans="4:4" x14ac:dyDescent="0.2">
      <c r="D4250" s="160"/>
    </row>
    <row r="4251" spans="4:4" x14ac:dyDescent="0.2">
      <c r="D4251" s="160"/>
    </row>
    <row r="4252" spans="4:4" x14ac:dyDescent="0.2">
      <c r="D4252" s="160"/>
    </row>
    <row r="4253" spans="4:4" x14ac:dyDescent="0.2">
      <c r="D4253" s="160"/>
    </row>
    <row r="4254" spans="4:4" x14ac:dyDescent="0.2">
      <c r="D4254" s="160"/>
    </row>
    <row r="4255" spans="4:4" x14ac:dyDescent="0.2">
      <c r="D4255" s="160"/>
    </row>
    <row r="4256" spans="4:4" x14ac:dyDescent="0.2">
      <c r="D4256" s="160"/>
    </row>
    <row r="4257" spans="4:4" x14ac:dyDescent="0.2">
      <c r="D4257" s="160"/>
    </row>
    <row r="4258" spans="4:4" x14ac:dyDescent="0.2">
      <c r="D4258" s="160"/>
    </row>
    <row r="4259" spans="4:4" x14ac:dyDescent="0.2">
      <c r="D4259" s="160"/>
    </row>
    <row r="4260" spans="4:4" x14ac:dyDescent="0.2">
      <c r="D4260" s="160"/>
    </row>
    <row r="4261" spans="4:4" x14ac:dyDescent="0.2">
      <c r="D4261" s="160"/>
    </row>
    <row r="4262" spans="4:4" x14ac:dyDescent="0.2">
      <c r="D4262" s="160"/>
    </row>
    <row r="4263" spans="4:4" x14ac:dyDescent="0.2">
      <c r="D4263" s="160"/>
    </row>
    <row r="4264" spans="4:4" x14ac:dyDescent="0.2">
      <c r="D4264" s="160"/>
    </row>
    <row r="4265" spans="4:4" x14ac:dyDescent="0.2">
      <c r="D4265" s="160"/>
    </row>
    <row r="4266" spans="4:4" x14ac:dyDescent="0.2">
      <c r="D4266" s="160"/>
    </row>
    <row r="4267" spans="4:4" x14ac:dyDescent="0.2">
      <c r="D4267" s="160"/>
    </row>
    <row r="4268" spans="4:4" x14ac:dyDescent="0.2">
      <c r="D4268" s="160"/>
    </row>
    <row r="4269" spans="4:4" x14ac:dyDescent="0.2">
      <c r="D4269" s="160"/>
    </row>
    <row r="4270" spans="4:4" x14ac:dyDescent="0.2">
      <c r="D4270" s="160"/>
    </row>
    <row r="4271" spans="4:4" x14ac:dyDescent="0.2">
      <c r="D4271" s="160"/>
    </row>
    <row r="4272" spans="4:4" x14ac:dyDescent="0.2">
      <c r="D4272" s="160"/>
    </row>
    <row r="4273" spans="4:4" x14ac:dyDescent="0.2">
      <c r="D4273" s="160"/>
    </row>
    <row r="4274" spans="4:4" x14ac:dyDescent="0.2">
      <c r="D4274" s="160"/>
    </row>
    <row r="4275" spans="4:4" x14ac:dyDescent="0.2">
      <c r="D4275" s="160"/>
    </row>
    <row r="4276" spans="4:4" x14ac:dyDescent="0.2">
      <c r="D4276" s="160"/>
    </row>
    <row r="4277" spans="4:4" x14ac:dyDescent="0.2">
      <c r="D4277" s="160"/>
    </row>
    <row r="4278" spans="4:4" x14ac:dyDescent="0.2">
      <c r="D4278" s="160"/>
    </row>
    <row r="4279" spans="4:4" x14ac:dyDescent="0.2">
      <c r="D4279" s="160"/>
    </row>
    <row r="4280" spans="4:4" x14ac:dyDescent="0.2">
      <c r="D4280" s="160"/>
    </row>
    <row r="4281" spans="4:4" x14ac:dyDescent="0.2">
      <c r="D4281" s="160"/>
    </row>
    <row r="4282" spans="4:4" x14ac:dyDescent="0.2">
      <c r="D4282" s="160"/>
    </row>
    <row r="4283" spans="4:4" x14ac:dyDescent="0.2">
      <c r="D4283" s="160"/>
    </row>
    <row r="4284" spans="4:4" x14ac:dyDescent="0.2">
      <c r="D4284" s="160"/>
    </row>
    <row r="4285" spans="4:4" x14ac:dyDescent="0.2">
      <c r="D4285" s="160"/>
    </row>
    <row r="4286" spans="4:4" x14ac:dyDescent="0.2">
      <c r="D4286" s="160"/>
    </row>
    <row r="4287" spans="4:4" x14ac:dyDescent="0.2">
      <c r="D4287" s="160"/>
    </row>
    <row r="4288" spans="4:4" x14ac:dyDescent="0.2">
      <c r="D4288" s="160"/>
    </row>
    <row r="4289" spans="4:4" x14ac:dyDescent="0.2">
      <c r="D4289" s="160"/>
    </row>
    <row r="4290" spans="4:4" x14ac:dyDescent="0.2">
      <c r="D4290" s="160"/>
    </row>
    <row r="4291" spans="4:4" x14ac:dyDescent="0.2">
      <c r="D4291" s="160"/>
    </row>
    <row r="4292" spans="4:4" x14ac:dyDescent="0.2">
      <c r="D4292" s="160"/>
    </row>
    <row r="4293" spans="4:4" x14ac:dyDescent="0.2">
      <c r="D4293" s="160"/>
    </row>
    <row r="4294" spans="4:4" x14ac:dyDescent="0.2">
      <c r="D4294" s="160"/>
    </row>
    <row r="4295" spans="4:4" x14ac:dyDescent="0.2">
      <c r="D4295" s="160"/>
    </row>
    <row r="4296" spans="4:4" x14ac:dyDescent="0.2">
      <c r="D4296" s="160"/>
    </row>
    <row r="4297" spans="4:4" x14ac:dyDescent="0.2">
      <c r="D4297" s="160"/>
    </row>
    <row r="4298" spans="4:4" x14ac:dyDescent="0.2">
      <c r="D4298" s="160"/>
    </row>
    <row r="4299" spans="4:4" x14ac:dyDescent="0.2">
      <c r="D4299" s="160"/>
    </row>
    <row r="4300" spans="4:4" x14ac:dyDescent="0.2">
      <c r="D4300" s="160"/>
    </row>
    <row r="4301" spans="4:4" x14ac:dyDescent="0.2">
      <c r="D4301" s="160"/>
    </row>
    <row r="4302" spans="4:4" x14ac:dyDescent="0.2">
      <c r="D4302" s="160"/>
    </row>
    <row r="4303" spans="4:4" x14ac:dyDescent="0.2">
      <c r="D4303" s="160"/>
    </row>
    <row r="4304" spans="4:4" x14ac:dyDescent="0.2">
      <c r="D4304" s="160"/>
    </row>
    <row r="4305" spans="4:4" x14ac:dyDescent="0.2">
      <c r="D4305" s="160"/>
    </row>
    <row r="4306" spans="4:4" x14ac:dyDescent="0.2">
      <c r="D4306" s="160"/>
    </row>
    <row r="4307" spans="4:4" x14ac:dyDescent="0.2">
      <c r="D4307" s="160"/>
    </row>
    <row r="4308" spans="4:4" x14ac:dyDescent="0.2">
      <c r="D4308" s="160"/>
    </row>
    <row r="4309" spans="4:4" x14ac:dyDescent="0.2">
      <c r="D4309" s="160"/>
    </row>
    <row r="4310" spans="4:4" x14ac:dyDescent="0.2">
      <c r="D4310" s="160"/>
    </row>
    <row r="4311" spans="4:4" x14ac:dyDescent="0.2">
      <c r="D4311" s="160"/>
    </row>
    <row r="4312" spans="4:4" x14ac:dyDescent="0.2">
      <c r="D4312" s="160"/>
    </row>
    <row r="4313" spans="4:4" x14ac:dyDescent="0.2">
      <c r="D4313" s="160"/>
    </row>
    <row r="4314" spans="4:4" x14ac:dyDescent="0.2">
      <c r="D4314" s="160"/>
    </row>
    <row r="4315" spans="4:4" x14ac:dyDescent="0.2">
      <c r="D4315" s="160"/>
    </row>
    <row r="4316" spans="4:4" x14ac:dyDescent="0.2">
      <c r="D4316" s="160"/>
    </row>
    <row r="4317" spans="4:4" x14ac:dyDescent="0.2">
      <c r="D4317" s="160"/>
    </row>
    <row r="4318" spans="4:4" x14ac:dyDescent="0.2">
      <c r="D4318" s="160"/>
    </row>
    <row r="4319" spans="4:4" x14ac:dyDescent="0.2">
      <c r="D4319" s="160"/>
    </row>
    <row r="4320" spans="4:4" x14ac:dyDescent="0.2">
      <c r="D4320" s="160"/>
    </row>
    <row r="4321" spans="4:4" x14ac:dyDescent="0.2">
      <c r="D4321" s="160"/>
    </row>
    <row r="4322" spans="4:4" x14ac:dyDescent="0.2">
      <c r="D4322" s="160"/>
    </row>
    <row r="4323" spans="4:4" x14ac:dyDescent="0.2">
      <c r="D4323" s="160"/>
    </row>
    <row r="4324" spans="4:4" x14ac:dyDescent="0.2">
      <c r="D4324" s="160"/>
    </row>
    <row r="4325" spans="4:4" x14ac:dyDescent="0.2">
      <c r="D4325" s="160"/>
    </row>
    <row r="4326" spans="4:4" x14ac:dyDescent="0.2">
      <c r="D4326" s="160"/>
    </row>
    <row r="4327" spans="4:4" x14ac:dyDescent="0.2">
      <c r="D4327" s="160"/>
    </row>
    <row r="4328" spans="4:4" x14ac:dyDescent="0.2">
      <c r="D4328" s="160"/>
    </row>
    <row r="4329" spans="4:4" x14ac:dyDescent="0.2">
      <c r="D4329" s="160"/>
    </row>
    <row r="4330" spans="4:4" x14ac:dyDescent="0.2">
      <c r="D4330" s="160"/>
    </row>
    <row r="4331" spans="4:4" x14ac:dyDescent="0.2">
      <c r="D4331" s="160"/>
    </row>
    <row r="4332" spans="4:4" x14ac:dyDescent="0.2">
      <c r="D4332" s="160"/>
    </row>
    <row r="4333" spans="4:4" x14ac:dyDescent="0.2">
      <c r="D4333" s="160"/>
    </row>
    <row r="4334" spans="4:4" x14ac:dyDescent="0.2">
      <c r="D4334" s="160"/>
    </row>
    <row r="4335" spans="4:4" x14ac:dyDescent="0.2">
      <c r="D4335" s="160"/>
    </row>
    <row r="4336" spans="4:4" x14ac:dyDescent="0.2">
      <c r="D4336" s="160"/>
    </row>
    <row r="4337" spans="4:4" x14ac:dyDescent="0.2">
      <c r="D4337" s="160"/>
    </row>
    <row r="4338" spans="4:4" x14ac:dyDescent="0.2">
      <c r="D4338" s="160"/>
    </row>
    <row r="4339" spans="4:4" x14ac:dyDescent="0.2">
      <c r="D4339" s="160"/>
    </row>
    <row r="4340" spans="4:4" x14ac:dyDescent="0.2">
      <c r="D4340" s="160"/>
    </row>
    <row r="4341" spans="4:4" x14ac:dyDescent="0.2">
      <c r="D4341" s="160"/>
    </row>
    <row r="4342" spans="4:4" x14ac:dyDescent="0.2">
      <c r="D4342" s="160"/>
    </row>
    <row r="4343" spans="4:4" x14ac:dyDescent="0.2">
      <c r="D4343" s="160"/>
    </row>
    <row r="4344" spans="4:4" x14ac:dyDescent="0.2">
      <c r="D4344" s="160"/>
    </row>
    <row r="4345" spans="4:4" x14ac:dyDescent="0.2">
      <c r="D4345" s="160"/>
    </row>
    <row r="4346" spans="4:4" x14ac:dyDescent="0.2">
      <c r="D4346" s="160"/>
    </row>
    <row r="4347" spans="4:4" x14ac:dyDescent="0.2">
      <c r="D4347" s="160"/>
    </row>
    <row r="4348" spans="4:4" x14ac:dyDescent="0.2">
      <c r="D4348" s="160"/>
    </row>
    <row r="4349" spans="4:4" x14ac:dyDescent="0.2">
      <c r="D4349" s="160"/>
    </row>
    <row r="4350" spans="4:4" x14ac:dyDescent="0.2">
      <c r="D4350" s="160"/>
    </row>
    <row r="4351" spans="4:4" x14ac:dyDescent="0.2">
      <c r="D4351" s="160"/>
    </row>
    <row r="4352" spans="4:4" x14ac:dyDescent="0.2">
      <c r="D4352" s="160"/>
    </row>
    <row r="4353" spans="4:4" x14ac:dyDescent="0.2">
      <c r="D4353" s="160"/>
    </row>
    <row r="4354" spans="4:4" x14ac:dyDescent="0.2">
      <c r="D4354" s="160"/>
    </row>
    <row r="4355" spans="4:4" x14ac:dyDescent="0.2">
      <c r="D4355" s="160"/>
    </row>
    <row r="4356" spans="4:4" x14ac:dyDescent="0.2">
      <c r="D4356" s="160"/>
    </row>
    <row r="4357" spans="4:4" x14ac:dyDescent="0.2">
      <c r="D4357" s="160"/>
    </row>
    <row r="4358" spans="4:4" x14ac:dyDescent="0.2">
      <c r="D4358" s="160"/>
    </row>
    <row r="4359" spans="4:4" x14ac:dyDescent="0.2">
      <c r="D4359" s="160"/>
    </row>
    <row r="4360" spans="4:4" x14ac:dyDescent="0.2">
      <c r="D4360" s="160"/>
    </row>
    <row r="4361" spans="4:4" x14ac:dyDescent="0.2">
      <c r="D4361" s="160"/>
    </row>
    <row r="4362" spans="4:4" x14ac:dyDescent="0.2">
      <c r="D4362" s="160"/>
    </row>
    <row r="4363" spans="4:4" x14ac:dyDescent="0.2">
      <c r="D4363" s="160"/>
    </row>
    <row r="4364" spans="4:4" x14ac:dyDescent="0.2">
      <c r="D4364" s="160"/>
    </row>
    <row r="4365" spans="4:4" x14ac:dyDescent="0.2">
      <c r="D4365" s="160"/>
    </row>
    <row r="4366" spans="4:4" x14ac:dyDescent="0.2">
      <c r="D4366" s="160"/>
    </row>
    <row r="4367" spans="4:4" x14ac:dyDescent="0.2">
      <c r="D4367" s="160"/>
    </row>
    <row r="4368" spans="4:4" x14ac:dyDescent="0.2">
      <c r="D4368" s="160"/>
    </row>
    <row r="4369" spans="4:4" x14ac:dyDescent="0.2">
      <c r="D4369" s="160"/>
    </row>
    <row r="4370" spans="4:4" x14ac:dyDescent="0.2">
      <c r="D4370" s="160"/>
    </row>
    <row r="4371" spans="4:4" x14ac:dyDescent="0.2">
      <c r="D4371" s="160"/>
    </row>
    <row r="4372" spans="4:4" x14ac:dyDescent="0.2">
      <c r="D4372" s="160"/>
    </row>
    <row r="4373" spans="4:4" x14ac:dyDescent="0.2">
      <c r="D4373" s="160"/>
    </row>
    <row r="4374" spans="4:4" x14ac:dyDescent="0.2">
      <c r="D4374" s="160"/>
    </row>
    <row r="4375" spans="4:4" x14ac:dyDescent="0.2">
      <c r="D4375" s="160"/>
    </row>
    <row r="4376" spans="4:4" x14ac:dyDescent="0.2">
      <c r="D4376" s="160"/>
    </row>
    <row r="4377" spans="4:4" x14ac:dyDescent="0.2">
      <c r="D4377" s="160"/>
    </row>
    <row r="4378" spans="4:4" x14ac:dyDescent="0.2">
      <c r="D4378" s="160"/>
    </row>
    <row r="4379" spans="4:4" x14ac:dyDescent="0.2">
      <c r="D4379" s="160"/>
    </row>
    <row r="4380" spans="4:4" x14ac:dyDescent="0.2">
      <c r="D4380" s="160"/>
    </row>
    <row r="4381" spans="4:4" x14ac:dyDescent="0.2">
      <c r="D4381" s="160"/>
    </row>
    <row r="4382" spans="4:4" x14ac:dyDescent="0.2">
      <c r="D4382" s="160"/>
    </row>
    <row r="4383" spans="4:4" x14ac:dyDescent="0.2">
      <c r="D4383" s="160"/>
    </row>
    <row r="4384" spans="4:4" x14ac:dyDescent="0.2">
      <c r="D4384" s="160"/>
    </row>
    <row r="4385" spans="4:4" x14ac:dyDescent="0.2">
      <c r="D4385" s="160"/>
    </row>
    <row r="4386" spans="4:4" x14ac:dyDescent="0.2">
      <c r="D4386" s="160"/>
    </row>
    <row r="4387" spans="4:4" x14ac:dyDescent="0.2">
      <c r="D4387" s="160"/>
    </row>
    <row r="4388" spans="4:4" x14ac:dyDescent="0.2">
      <c r="D4388" s="160"/>
    </row>
    <row r="4389" spans="4:4" x14ac:dyDescent="0.2">
      <c r="D4389" s="160"/>
    </row>
    <row r="4390" spans="4:4" x14ac:dyDescent="0.2">
      <c r="D4390" s="160"/>
    </row>
    <row r="4391" spans="4:4" x14ac:dyDescent="0.2">
      <c r="D4391" s="160"/>
    </row>
    <row r="4392" spans="4:4" x14ac:dyDescent="0.2">
      <c r="D4392" s="160"/>
    </row>
    <row r="4393" spans="4:4" x14ac:dyDescent="0.2">
      <c r="D4393" s="160"/>
    </row>
    <row r="4394" spans="4:4" x14ac:dyDescent="0.2">
      <c r="D4394" s="160"/>
    </row>
    <row r="4395" spans="4:4" x14ac:dyDescent="0.2">
      <c r="D4395" s="160"/>
    </row>
    <row r="4396" spans="4:4" x14ac:dyDescent="0.2">
      <c r="D4396" s="160"/>
    </row>
    <row r="4397" spans="4:4" x14ac:dyDescent="0.2">
      <c r="D4397" s="160"/>
    </row>
    <row r="4398" spans="4:4" x14ac:dyDescent="0.2">
      <c r="D4398" s="160"/>
    </row>
    <row r="4399" spans="4:4" x14ac:dyDescent="0.2">
      <c r="D4399" s="160"/>
    </row>
    <row r="4400" spans="4:4" x14ac:dyDescent="0.2">
      <c r="D4400" s="160"/>
    </row>
    <row r="4401" spans="4:4" x14ac:dyDescent="0.2">
      <c r="D4401" s="160"/>
    </row>
    <row r="4402" spans="4:4" x14ac:dyDescent="0.2">
      <c r="D4402" s="160"/>
    </row>
    <row r="4403" spans="4:4" x14ac:dyDescent="0.2">
      <c r="D4403" s="160"/>
    </row>
    <row r="4404" spans="4:4" x14ac:dyDescent="0.2">
      <c r="D4404" s="160"/>
    </row>
    <row r="4405" spans="4:4" x14ac:dyDescent="0.2">
      <c r="D4405" s="160"/>
    </row>
    <row r="4406" spans="4:4" x14ac:dyDescent="0.2">
      <c r="D4406" s="160"/>
    </row>
    <row r="4407" spans="4:4" x14ac:dyDescent="0.2">
      <c r="D4407" s="160"/>
    </row>
    <row r="4408" spans="4:4" x14ac:dyDescent="0.2">
      <c r="D4408" s="160"/>
    </row>
    <row r="4409" spans="4:4" x14ac:dyDescent="0.2">
      <c r="D4409" s="160"/>
    </row>
    <row r="4410" spans="4:4" x14ac:dyDescent="0.2">
      <c r="D4410" s="160"/>
    </row>
    <row r="4411" spans="4:4" x14ac:dyDescent="0.2">
      <c r="D4411" s="160"/>
    </row>
    <row r="4412" spans="4:4" x14ac:dyDescent="0.2">
      <c r="D4412" s="160"/>
    </row>
    <row r="4413" spans="4:4" x14ac:dyDescent="0.2">
      <c r="D4413" s="160"/>
    </row>
    <row r="4414" spans="4:4" x14ac:dyDescent="0.2">
      <c r="D4414" s="160"/>
    </row>
    <row r="4415" spans="4:4" x14ac:dyDescent="0.2">
      <c r="D4415" s="160"/>
    </row>
    <row r="4416" spans="4:4" x14ac:dyDescent="0.2">
      <c r="D4416" s="160"/>
    </row>
    <row r="4417" spans="4:4" x14ac:dyDescent="0.2">
      <c r="D4417" s="160"/>
    </row>
    <row r="4418" spans="4:4" x14ac:dyDescent="0.2">
      <c r="D4418" s="160"/>
    </row>
    <row r="4419" spans="4:4" x14ac:dyDescent="0.2">
      <c r="D4419" s="160"/>
    </row>
    <row r="4420" spans="4:4" x14ac:dyDescent="0.2">
      <c r="D4420" s="160"/>
    </row>
    <row r="4421" spans="4:4" x14ac:dyDescent="0.2">
      <c r="D4421" s="160"/>
    </row>
    <row r="4422" spans="4:4" x14ac:dyDescent="0.2">
      <c r="D4422" s="160"/>
    </row>
    <row r="4423" spans="4:4" x14ac:dyDescent="0.2">
      <c r="D4423" s="160"/>
    </row>
    <row r="4424" spans="4:4" x14ac:dyDescent="0.2">
      <c r="D4424" s="160"/>
    </row>
    <row r="4425" spans="4:4" x14ac:dyDescent="0.2">
      <c r="D4425" s="160"/>
    </row>
    <row r="4426" spans="4:4" x14ac:dyDescent="0.2">
      <c r="D4426" s="160"/>
    </row>
    <row r="4427" spans="4:4" x14ac:dyDescent="0.2">
      <c r="D4427" s="160"/>
    </row>
    <row r="4428" spans="4:4" x14ac:dyDescent="0.2">
      <c r="D4428" s="160"/>
    </row>
    <row r="4429" spans="4:4" x14ac:dyDescent="0.2">
      <c r="D4429" s="160"/>
    </row>
    <row r="4430" spans="4:4" x14ac:dyDescent="0.2">
      <c r="D4430" s="160"/>
    </row>
    <row r="4431" spans="4:4" x14ac:dyDescent="0.2">
      <c r="D4431" s="160"/>
    </row>
    <row r="4432" spans="4:4" x14ac:dyDescent="0.2">
      <c r="D4432" s="160"/>
    </row>
    <row r="4433" spans="4:4" x14ac:dyDescent="0.2">
      <c r="D4433" s="160"/>
    </row>
    <row r="4434" spans="4:4" x14ac:dyDescent="0.2">
      <c r="D4434" s="160"/>
    </row>
    <row r="4435" spans="4:4" x14ac:dyDescent="0.2">
      <c r="D4435" s="160"/>
    </row>
    <row r="4436" spans="4:4" x14ac:dyDescent="0.2">
      <c r="D4436" s="160"/>
    </row>
    <row r="4437" spans="4:4" x14ac:dyDescent="0.2">
      <c r="D4437" s="160"/>
    </row>
    <row r="4438" spans="4:4" x14ac:dyDescent="0.2">
      <c r="D4438" s="160"/>
    </row>
    <row r="4439" spans="4:4" x14ac:dyDescent="0.2">
      <c r="D4439" s="160"/>
    </row>
    <row r="4440" spans="4:4" x14ac:dyDescent="0.2">
      <c r="D4440" s="160"/>
    </row>
    <row r="4441" spans="4:4" x14ac:dyDescent="0.2">
      <c r="D4441" s="160"/>
    </row>
    <row r="4442" spans="4:4" x14ac:dyDescent="0.2">
      <c r="D4442" s="160"/>
    </row>
    <row r="4443" spans="4:4" x14ac:dyDescent="0.2">
      <c r="D4443" s="160"/>
    </row>
    <row r="4444" spans="4:4" x14ac:dyDescent="0.2">
      <c r="D4444" s="160"/>
    </row>
    <row r="4445" spans="4:4" x14ac:dyDescent="0.2">
      <c r="D4445" s="160"/>
    </row>
    <row r="4446" spans="4:4" x14ac:dyDescent="0.2">
      <c r="D4446" s="160"/>
    </row>
    <row r="4447" spans="4:4" x14ac:dyDescent="0.2">
      <c r="D4447" s="160"/>
    </row>
    <row r="4448" spans="4:4" x14ac:dyDescent="0.2">
      <c r="D4448" s="160"/>
    </row>
    <row r="4449" spans="4:4" x14ac:dyDescent="0.2">
      <c r="D4449" s="160"/>
    </row>
    <row r="4450" spans="4:4" x14ac:dyDescent="0.2">
      <c r="D4450" s="160"/>
    </row>
    <row r="4451" spans="4:4" x14ac:dyDescent="0.2">
      <c r="D4451" s="160"/>
    </row>
    <row r="4452" spans="4:4" x14ac:dyDescent="0.2">
      <c r="D4452" s="160"/>
    </row>
    <row r="4453" spans="4:4" x14ac:dyDescent="0.2">
      <c r="D4453" s="160"/>
    </row>
    <row r="4454" spans="4:4" x14ac:dyDescent="0.2">
      <c r="D4454" s="160"/>
    </row>
    <row r="4455" spans="4:4" x14ac:dyDescent="0.2">
      <c r="D4455" s="160"/>
    </row>
    <row r="4456" spans="4:4" x14ac:dyDescent="0.2">
      <c r="D4456" s="160"/>
    </row>
    <row r="4457" spans="4:4" x14ac:dyDescent="0.2">
      <c r="D4457" s="160"/>
    </row>
    <row r="4458" spans="4:4" x14ac:dyDescent="0.2">
      <c r="D4458" s="160"/>
    </row>
    <row r="4459" spans="4:4" x14ac:dyDescent="0.2">
      <c r="D4459" s="160"/>
    </row>
    <row r="4460" spans="4:4" x14ac:dyDescent="0.2">
      <c r="D4460" s="160"/>
    </row>
    <row r="4461" spans="4:4" x14ac:dyDescent="0.2">
      <c r="D4461" s="160"/>
    </row>
    <row r="4462" spans="4:4" x14ac:dyDescent="0.2">
      <c r="D4462" s="160"/>
    </row>
    <row r="4463" spans="4:4" x14ac:dyDescent="0.2">
      <c r="D4463" s="160"/>
    </row>
    <row r="4464" spans="4:4" x14ac:dyDescent="0.2">
      <c r="D4464" s="160"/>
    </row>
    <row r="4465" spans="4:4" x14ac:dyDescent="0.2">
      <c r="D4465" s="160"/>
    </row>
    <row r="4466" spans="4:4" x14ac:dyDescent="0.2">
      <c r="D4466" s="160"/>
    </row>
    <row r="4467" spans="4:4" x14ac:dyDescent="0.2">
      <c r="D4467" s="160"/>
    </row>
    <row r="4468" spans="4:4" x14ac:dyDescent="0.2">
      <c r="D4468" s="160"/>
    </row>
    <row r="4469" spans="4:4" x14ac:dyDescent="0.2">
      <c r="D4469" s="160"/>
    </row>
    <row r="4470" spans="4:4" x14ac:dyDescent="0.2">
      <c r="D4470" s="160"/>
    </row>
    <row r="4471" spans="4:4" x14ac:dyDescent="0.2">
      <c r="D4471" s="160"/>
    </row>
    <row r="4472" spans="4:4" x14ac:dyDescent="0.2">
      <c r="D4472" s="160"/>
    </row>
    <row r="4473" spans="4:4" x14ac:dyDescent="0.2">
      <c r="D4473" s="160"/>
    </row>
    <row r="4474" spans="4:4" x14ac:dyDescent="0.2">
      <c r="D4474" s="160"/>
    </row>
    <row r="4475" spans="4:4" x14ac:dyDescent="0.2">
      <c r="D4475" s="160"/>
    </row>
    <row r="4476" spans="4:4" x14ac:dyDescent="0.2">
      <c r="D4476" s="160"/>
    </row>
    <row r="4477" spans="4:4" x14ac:dyDescent="0.2">
      <c r="D4477" s="160"/>
    </row>
    <row r="4478" spans="4:4" x14ac:dyDescent="0.2">
      <c r="D4478" s="160"/>
    </row>
    <row r="4479" spans="4:4" x14ac:dyDescent="0.2">
      <c r="D4479" s="160"/>
    </row>
    <row r="4480" spans="4:4" x14ac:dyDescent="0.2">
      <c r="D4480" s="160"/>
    </row>
    <row r="4481" spans="4:4" x14ac:dyDescent="0.2">
      <c r="D4481" s="160"/>
    </row>
    <row r="4482" spans="4:4" x14ac:dyDescent="0.2">
      <c r="D4482" s="160"/>
    </row>
    <row r="4483" spans="4:4" x14ac:dyDescent="0.2">
      <c r="D4483" s="160"/>
    </row>
    <row r="4484" spans="4:4" x14ac:dyDescent="0.2">
      <c r="D4484" s="160"/>
    </row>
    <row r="4485" spans="4:4" x14ac:dyDescent="0.2">
      <c r="D4485" s="160"/>
    </row>
    <row r="4486" spans="4:4" x14ac:dyDescent="0.2">
      <c r="D4486" s="160"/>
    </row>
    <row r="4487" spans="4:4" x14ac:dyDescent="0.2">
      <c r="D4487" s="160"/>
    </row>
    <row r="4488" spans="4:4" x14ac:dyDescent="0.2">
      <c r="D4488" s="160"/>
    </row>
    <row r="4489" spans="4:4" x14ac:dyDescent="0.2">
      <c r="D4489" s="160"/>
    </row>
    <row r="4490" spans="4:4" x14ac:dyDescent="0.2">
      <c r="D4490" s="160"/>
    </row>
    <row r="4491" spans="4:4" x14ac:dyDescent="0.2">
      <c r="D4491" s="160"/>
    </row>
    <row r="4492" spans="4:4" x14ac:dyDescent="0.2">
      <c r="D4492" s="160"/>
    </row>
    <row r="4493" spans="4:4" x14ac:dyDescent="0.2">
      <c r="D4493" s="160"/>
    </row>
    <row r="4494" spans="4:4" x14ac:dyDescent="0.2">
      <c r="D4494" s="160"/>
    </row>
    <row r="4495" spans="4:4" x14ac:dyDescent="0.2">
      <c r="D4495" s="160"/>
    </row>
    <row r="4496" spans="4:4" x14ac:dyDescent="0.2">
      <c r="D4496" s="160"/>
    </row>
    <row r="4497" spans="4:4" x14ac:dyDescent="0.2">
      <c r="D4497" s="160"/>
    </row>
    <row r="4498" spans="4:4" x14ac:dyDescent="0.2">
      <c r="D4498" s="160"/>
    </row>
    <row r="4499" spans="4:4" x14ac:dyDescent="0.2">
      <c r="D4499" s="160"/>
    </row>
    <row r="4500" spans="4:4" x14ac:dyDescent="0.2">
      <c r="D4500" s="160"/>
    </row>
    <row r="4501" spans="4:4" x14ac:dyDescent="0.2">
      <c r="D4501" s="160"/>
    </row>
    <row r="4502" spans="4:4" x14ac:dyDescent="0.2">
      <c r="D4502" s="160"/>
    </row>
    <row r="4503" spans="4:4" x14ac:dyDescent="0.2">
      <c r="D4503" s="160"/>
    </row>
    <row r="4504" spans="4:4" x14ac:dyDescent="0.2">
      <c r="D4504" s="160"/>
    </row>
    <row r="4505" spans="4:4" x14ac:dyDescent="0.2">
      <c r="D4505" s="160"/>
    </row>
    <row r="4506" spans="4:4" x14ac:dyDescent="0.2">
      <c r="D4506" s="160"/>
    </row>
    <row r="4507" spans="4:4" x14ac:dyDescent="0.2">
      <c r="D4507" s="160"/>
    </row>
    <row r="4508" spans="4:4" x14ac:dyDescent="0.2">
      <c r="D4508" s="160"/>
    </row>
    <row r="4509" spans="4:4" x14ac:dyDescent="0.2">
      <c r="D4509" s="160"/>
    </row>
    <row r="4510" spans="4:4" x14ac:dyDescent="0.2">
      <c r="D4510" s="160"/>
    </row>
    <row r="4511" spans="4:4" x14ac:dyDescent="0.2">
      <c r="D4511" s="160"/>
    </row>
    <row r="4512" spans="4:4" x14ac:dyDescent="0.2">
      <c r="D4512" s="160"/>
    </row>
    <row r="4513" spans="4:4" x14ac:dyDescent="0.2">
      <c r="D4513" s="160"/>
    </row>
    <row r="4514" spans="4:4" x14ac:dyDescent="0.2">
      <c r="D4514" s="160"/>
    </row>
    <row r="4515" spans="4:4" x14ac:dyDescent="0.2">
      <c r="D4515" s="160"/>
    </row>
    <row r="4516" spans="4:4" x14ac:dyDescent="0.2">
      <c r="D4516" s="160"/>
    </row>
    <row r="4517" spans="4:4" x14ac:dyDescent="0.2">
      <c r="D4517" s="160"/>
    </row>
    <row r="4518" spans="4:4" x14ac:dyDescent="0.2">
      <c r="D4518" s="160"/>
    </row>
    <row r="4519" spans="4:4" x14ac:dyDescent="0.2">
      <c r="D4519" s="160"/>
    </row>
    <row r="4520" spans="4:4" x14ac:dyDescent="0.2">
      <c r="D4520" s="160"/>
    </row>
    <row r="4521" spans="4:4" x14ac:dyDescent="0.2">
      <c r="D4521" s="160"/>
    </row>
    <row r="4522" spans="4:4" x14ac:dyDescent="0.2">
      <c r="D4522" s="160"/>
    </row>
    <row r="4523" spans="4:4" x14ac:dyDescent="0.2">
      <c r="D4523" s="160"/>
    </row>
    <row r="4524" spans="4:4" x14ac:dyDescent="0.2">
      <c r="D4524" s="160"/>
    </row>
    <row r="4525" spans="4:4" x14ac:dyDescent="0.2">
      <c r="D4525" s="160"/>
    </row>
    <row r="4526" spans="4:4" x14ac:dyDescent="0.2">
      <c r="D4526" s="160"/>
    </row>
    <row r="4527" spans="4:4" x14ac:dyDescent="0.2">
      <c r="D4527" s="160"/>
    </row>
    <row r="4528" spans="4:4" x14ac:dyDescent="0.2">
      <c r="D4528" s="160"/>
    </row>
    <row r="4529" spans="4:4" x14ac:dyDescent="0.2">
      <c r="D4529" s="160"/>
    </row>
    <row r="4530" spans="4:4" x14ac:dyDescent="0.2">
      <c r="D4530" s="160"/>
    </row>
    <row r="4531" spans="4:4" x14ac:dyDescent="0.2">
      <c r="D4531" s="160"/>
    </row>
    <row r="4532" spans="4:4" x14ac:dyDescent="0.2">
      <c r="D4532" s="160"/>
    </row>
    <row r="4533" spans="4:4" x14ac:dyDescent="0.2">
      <c r="D4533" s="160"/>
    </row>
    <row r="4534" spans="4:4" x14ac:dyDescent="0.2">
      <c r="D4534" s="160"/>
    </row>
    <row r="4535" spans="4:4" x14ac:dyDescent="0.2">
      <c r="D4535" s="160"/>
    </row>
    <row r="4536" spans="4:4" x14ac:dyDescent="0.2">
      <c r="D4536" s="160"/>
    </row>
    <row r="4537" spans="4:4" x14ac:dyDescent="0.2">
      <c r="D4537" s="160"/>
    </row>
    <row r="4538" spans="4:4" x14ac:dyDescent="0.2">
      <c r="D4538" s="160"/>
    </row>
    <row r="4539" spans="4:4" x14ac:dyDescent="0.2">
      <c r="D4539" s="160"/>
    </row>
    <row r="4540" spans="4:4" x14ac:dyDescent="0.2">
      <c r="D4540" s="160"/>
    </row>
    <row r="4541" spans="4:4" x14ac:dyDescent="0.2">
      <c r="D4541" s="160"/>
    </row>
    <row r="4542" spans="4:4" x14ac:dyDescent="0.2">
      <c r="D4542" s="160"/>
    </row>
    <row r="4543" spans="4:4" x14ac:dyDescent="0.2">
      <c r="D4543" s="160"/>
    </row>
    <row r="4544" spans="4:4" x14ac:dyDescent="0.2">
      <c r="D4544" s="160"/>
    </row>
    <row r="4545" spans="4:4" x14ac:dyDescent="0.2">
      <c r="D4545" s="160"/>
    </row>
    <row r="4546" spans="4:4" x14ac:dyDescent="0.2">
      <c r="D4546" s="160"/>
    </row>
    <row r="4547" spans="4:4" x14ac:dyDescent="0.2">
      <c r="D4547" s="160"/>
    </row>
    <row r="4548" spans="4:4" x14ac:dyDescent="0.2">
      <c r="D4548" s="160"/>
    </row>
    <row r="4549" spans="4:4" x14ac:dyDescent="0.2">
      <c r="D4549" s="160"/>
    </row>
    <row r="4550" spans="4:4" x14ac:dyDescent="0.2">
      <c r="D4550" s="160"/>
    </row>
    <row r="4551" spans="4:4" x14ac:dyDescent="0.2">
      <c r="D4551" s="160"/>
    </row>
    <row r="4552" spans="4:4" x14ac:dyDescent="0.2">
      <c r="D4552" s="160"/>
    </row>
    <row r="4553" spans="4:4" x14ac:dyDescent="0.2">
      <c r="D4553" s="160"/>
    </row>
    <row r="4554" spans="4:4" x14ac:dyDescent="0.2">
      <c r="D4554" s="160"/>
    </row>
    <row r="4555" spans="4:4" x14ac:dyDescent="0.2">
      <c r="D4555" s="160"/>
    </row>
    <row r="4556" spans="4:4" x14ac:dyDescent="0.2">
      <c r="D4556" s="160"/>
    </row>
    <row r="4557" spans="4:4" x14ac:dyDescent="0.2">
      <c r="D4557" s="160"/>
    </row>
    <row r="4558" spans="4:4" x14ac:dyDescent="0.2">
      <c r="D4558" s="160"/>
    </row>
    <row r="4559" spans="4:4" x14ac:dyDescent="0.2">
      <c r="D4559" s="160"/>
    </row>
    <row r="4560" spans="4:4" x14ac:dyDescent="0.2">
      <c r="D4560" s="160"/>
    </row>
    <row r="4561" spans="4:4" x14ac:dyDescent="0.2">
      <c r="D4561" s="160"/>
    </row>
    <row r="4562" spans="4:4" x14ac:dyDescent="0.2">
      <c r="D4562" s="160"/>
    </row>
    <row r="4563" spans="4:4" x14ac:dyDescent="0.2">
      <c r="D4563" s="160"/>
    </row>
    <row r="4564" spans="4:4" x14ac:dyDescent="0.2">
      <c r="D4564" s="160"/>
    </row>
    <row r="4565" spans="4:4" x14ac:dyDescent="0.2">
      <c r="D4565" s="160"/>
    </row>
    <row r="4566" spans="4:4" x14ac:dyDescent="0.2">
      <c r="D4566" s="160"/>
    </row>
    <row r="4567" spans="4:4" x14ac:dyDescent="0.2">
      <c r="D4567" s="160"/>
    </row>
    <row r="4568" spans="4:4" x14ac:dyDescent="0.2">
      <c r="D4568" s="160"/>
    </row>
    <row r="4569" spans="4:4" x14ac:dyDescent="0.2">
      <c r="D4569" s="160"/>
    </row>
    <row r="4570" spans="4:4" x14ac:dyDescent="0.2">
      <c r="D4570" s="160"/>
    </row>
    <row r="4571" spans="4:4" x14ac:dyDescent="0.2">
      <c r="D4571" s="160"/>
    </row>
    <row r="4572" spans="4:4" x14ac:dyDescent="0.2">
      <c r="D4572" s="160"/>
    </row>
    <row r="4573" spans="4:4" x14ac:dyDescent="0.2">
      <c r="D4573" s="160"/>
    </row>
    <row r="4574" spans="4:4" x14ac:dyDescent="0.2">
      <c r="D4574" s="160"/>
    </row>
    <row r="4575" spans="4:4" x14ac:dyDescent="0.2">
      <c r="D4575" s="160"/>
    </row>
    <row r="4576" spans="4:4" x14ac:dyDescent="0.2">
      <c r="D4576" s="160"/>
    </row>
    <row r="4577" spans="4:4" x14ac:dyDescent="0.2">
      <c r="D4577" s="160"/>
    </row>
    <row r="4578" spans="4:4" x14ac:dyDescent="0.2">
      <c r="D4578" s="160"/>
    </row>
    <row r="4579" spans="4:4" x14ac:dyDescent="0.2">
      <c r="D4579" s="160"/>
    </row>
    <row r="4580" spans="4:4" x14ac:dyDescent="0.2">
      <c r="D4580" s="160"/>
    </row>
    <row r="4581" spans="4:4" x14ac:dyDescent="0.2">
      <c r="D4581" s="160"/>
    </row>
    <row r="4582" spans="4:4" x14ac:dyDescent="0.2">
      <c r="D4582" s="160"/>
    </row>
    <row r="4583" spans="4:4" x14ac:dyDescent="0.2">
      <c r="D4583" s="160"/>
    </row>
    <row r="4584" spans="4:4" x14ac:dyDescent="0.2">
      <c r="D4584" s="160"/>
    </row>
    <row r="4585" spans="4:4" x14ac:dyDescent="0.2">
      <c r="D4585" s="160"/>
    </row>
    <row r="4586" spans="4:4" x14ac:dyDescent="0.2">
      <c r="D4586" s="160"/>
    </row>
    <row r="4587" spans="4:4" x14ac:dyDescent="0.2">
      <c r="D4587" s="160"/>
    </row>
    <row r="4588" spans="4:4" x14ac:dyDescent="0.2">
      <c r="D4588" s="160"/>
    </row>
    <row r="4589" spans="4:4" x14ac:dyDescent="0.2">
      <c r="D4589" s="160"/>
    </row>
    <row r="4590" spans="4:4" x14ac:dyDescent="0.2">
      <c r="D4590" s="160"/>
    </row>
    <row r="4591" spans="4:4" x14ac:dyDescent="0.2">
      <c r="D4591" s="160"/>
    </row>
    <row r="4592" spans="4:4" x14ac:dyDescent="0.2">
      <c r="D4592" s="160"/>
    </row>
    <row r="4593" spans="4:4" x14ac:dyDescent="0.2">
      <c r="D4593" s="160"/>
    </row>
    <row r="4594" spans="4:4" x14ac:dyDescent="0.2">
      <c r="D4594" s="160"/>
    </row>
    <row r="4595" spans="4:4" x14ac:dyDescent="0.2">
      <c r="D4595" s="160"/>
    </row>
    <row r="4596" spans="4:4" x14ac:dyDescent="0.2">
      <c r="D4596" s="160"/>
    </row>
    <row r="4597" spans="4:4" x14ac:dyDescent="0.2">
      <c r="D4597" s="160"/>
    </row>
    <row r="4598" spans="4:4" x14ac:dyDescent="0.2">
      <c r="D4598" s="160"/>
    </row>
    <row r="4599" spans="4:4" x14ac:dyDescent="0.2">
      <c r="D4599" s="160"/>
    </row>
    <row r="4600" spans="4:4" x14ac:dyDescent="0.2">
      <c r="D4600" s="160"/>
    </row>
    <row r="4601" spans="4:4" x14ac:dyDescent="0.2">
      <c r="D4601" s="160"/>
    </row>
    <row r="4602" spans="4:4" x14ac:dyDescent="0.2">
      <c r="D4602" s="160"/>
    </row>
    <row r="4603" spans="4:4" x14ac:dyDescent="0.2">
      <c r="D4603" s="160"/>
    </row>
    <row r="4604" spans="4:4" x14ac:dyDescent="0.2">
      <c r="D4604" s="160"/>
    </row>
    <row r="4605" spans="4:4" x14ac:dyDescent="0.2">
      <c r="D4605" s="160"/>
    </row>
    <row r="4606" spans="4:4" x14ac:dyDescent="0.2">
      <c r="D4606" s="160"/>
    </row>
    <row r="4607" spans="4:4" x14ac:dyDescent="0.2">
      <c r="D4607" s="160"/>
    </row>
    <row r="4608" spans="4:4" x14ac:dyDescent="0.2">
      <c r="D4608" s="160"/>
    </row>
    <row r="4609" spans="4:4" x14ac:dyDescent="0.2">
      <c r="D4609" s="160"/>
    </row>
    <row r="4610" spans="4:4" x14ac:dyDescent="0.2">
      <c r="D4610" s="160"/>
    </row>
    <row r="4611" spans="4:4" x14ac:dyDescent="0.2">
      <c r="D4611" s="160"/>
    </row>
    <row r="4612" spans="4:4" x14ac:dyDescent="0.2">
      <c r="D4612" s="160"/>
    </row>
    <row r="4613" spans="4:4" x14ac:dyDescent="0.2">
      <c r="D4613" s="160"/>
    </row>
    <row r="4614" spans="4:4" x14ac:dyDescent="0.2">
      <c r="D4614" s="160"/>
    </row>
    <row r="4615" spans="4:4" x14ac:dyDescent="0.2">
      <c r="D4615" s="160"/>
    </row>
    <row r="4616" spans="4:4" x14ac:dyDescent="0.2">
      <c r="D4616" s="160"/>
    </row>
    <row r="4617" spans="4:4" x14ac:dyDescent="0.2">
      <c r="D4617" s="160"/>
    </row>
    <row r="4618" spans="4:4" x14ac:dyDescent="0.2">
      <c r="D4618" s="160"/>
    </row>
    <row r="4619" spans="4:4" x14ac:dyDescent="0.2">
      <c r="D4619" s="160"/>
    </row>
    <row r="4620" spans="4:4" x14ac:dyDescent="0.2">
      <c r="D4620" s="160"/>
    </row>
    <row r="4621" spans="4:4" x14ac:dyDescent="0.2">
      <c r="D4621" s="160"/>
    </row>
    <row r="4622" spans="4:4" x14ac:dyDescent="0.2">
      <c r="D4622" s="160"/>
    </row>
    <row r="4623" spans="4:4" x14ac:dyDescent="0.2">
      <c r="D4623" s="160"/>
    </row>
    <row r="4624" spans="4:4" x14ac:dyDescent="0.2">
      <c r="D4624" s="160"/>
    </row>
    <row r="4625" spans="4:4" x14ac:dyDescent="0.2">
      <c r="D4625" s="160"/>
    </row>
    <row r="4626" spans="4:4" x14ac:dyDescent="0.2">
      <c r="D4626" s="160"/>
    </row>
    <row r="4627" spans="4:4" x14ac:dyDescent="0.2">
      <c r="D4627" s="160"/>
    </row>
    <row r="4628" spans="4:4" x14ac:dyDescent="0.2">
      <c r="D4628" s="160"/>
    </row>
    <row r="4629" spans="4:4" x14ac:dyDescent="0.2">
      <c r="D4629" s="160"/>
    </row>
    <row r="4630" spans="4:4" x14ac:dyDescent="0.2">
      <c r="D4630" s="160"/>
    </row>
    <row r="4631" spans="4:4" x14ac:dyDescent="0.2">
      <c r="D4631" s="160"/>
    </row>
    <row r="4632" spans="4:4" x14ac:dyDescent="0.2">
      <c r="D4632" s="160"/>
    </row>
    <row r="4633" spans="4:4" x14ac:dyDescent="0.2">
      <c r="D4633" s="160"/>
    </row>
    <row r="4634" spans="4:4" x14ac:dyDescent="0.2">
      <c r="D4634" s="160"/>
    </row>
    <row r="4635" spans="4:4" x14ac:dyDescent="0.2">
      <c r="D4635" s="160"/>
    </row>
    <row r="4636" spans="4:4" x14ac:dyDescent="0.2">
      <c r="D4636" s="160"/>
    </row>
    <row r="4637" spans="4:4" x14ac:dyDescent="0.2">
      <c r="D4637" s="160"/>
    </row>
    <row r="4638" spans="4:4" x14ac:dyDescent="0.2">
      <c r="D4638" s="160"/>
    </row>
    <row r="4639" spans="4:4" x14ac:dyDescent="0.2">
      <c r="D4639" s="160"/>
    </row>
    <row r="4640" spans="4:4" x14ac:dyDescent="0.2">
      <c r="D4640" s="160"/>
    </row>
    <row r="4641" spans="4:4" x14ac:dyDescent="0.2">
      <c r="D4641" s="160"/>
    </row>
    <row r="4642" spans="4:4" x14ac:dyDescent="0.2">
      <c r="D4642" s="160"/>
    </row>
    <row r="4643" spans="4:4" x14ac:dyDescent="0.2">
      <c r="D4643" s="160"/>
    </row>
    <row r="4644" spans="4:4" x14ac:dyDescent="0.2">
      <c r="D4644" s="160"/>
    </row>
    <row r="4645" spans="4:4" x14ac:dyDescent="0.2">
      <c r="D4645" s="160"/>
    </row>
    <row r="4646" spans="4:4" x14ac:dyDescent="0.2">
      <c r="D4646" s="160"/>
    </row>
    <row r="4647" spans="4:4" x14ac:dyDescent="0.2">
      <c r="D4647" s="160"/>
    </row>
    <row r="4648" spans="4:4" x14ac:dyDescent="0.2">
      <c r="D4648" s="160"/>
    </row>
    <row r="4649" spans="4:4" x14ac:dyDescent="0.2">
      <c r="D4649" s="160"/>
    </row>
    <row r="4650" spans="4:4" x14ac:dyDescent="0.2">
      <c r="D4650" s="160"/>
    </row>
    <row r="4651" spans="4:4" x14ac:dyDescent="0.2">
      <c r="D4651" s="160"/>
    </row>
    <row r="4652" spans="4:4" x14ac:dyDescent="0.2">
      <c r="D4652" s="160"/>
    </row>
    <row r="4653" spans="4:4" x14ac:dyDescent="0.2">
      <c r="D4653" s="160"/>
    </row>
    <row r="4654" spans="4:4" x14ac:dyDescent="0.2">
      <c r="D4654" s="160"/>
    </row>
    <row r="4655" spans="4:4" x14ac:dyDescent="0.2">
      <c r="D4655" s="160"/>
    </row>
    <row r="4656" spans="4:4" x14ac:dyDescent="0.2">
      <c r="D4656" s="160"/>
    </row>
    <row r="4657" spans="4:4" x14ac:dyDescent="0.2">
      <c r="D4657" s="160"/>
    </row>
    <row r="4658" spans="4:4" x14ac:dyDescent="0.2">
      <c r="D4658" s="160"/>
    </row>
    <row r="4659" spans="4:4" x14ac:dyDescent="0.2">
      <c r="D4659" s="160"/>
    </row>
    <row r="4660" spans="4:4" x14ac:dyDescent="0.2">
      <c r="D4660" s="160"/>
    </row>
    <row r="4661" spans="4:4" x14ac:dyDescent="0.2">
      <c r="D4661" s="160"/>
    </row>
    <row r="4662" spans="4:4" x14ac:dyDescent="0.2">
      <c r="D4662" s="160"/>
    </row>
    <row r="4663" spans="4:4" x14ac:dyDescent="0.2">
      <c r="D4663" s="160"/>
    </row>
    <row r="4664" spans="4:4" x14ac:dyDescent="0.2">
      <c r="D4664" s="160"/>
    </row>
    <row r="4665" spans="4:4" x14ac:dyDescent="0.2">
      <c r="D4665" s="160"/>
    </row>
    <row r="4666" spans="4:4" x14ac:dyDescent="0.2">
      <c r="D4666" s="160"/>
    </row>
    <row r="4667" spans="4:4" x14ac:dyDescent="0.2">
      <c r="D4667" s="160"/>
    </row>
    <row r="4668" spans="4:4" x14ac:dyDescent="0.2">
      <c r="D4668" s="160"/>
    </row>
    <row r="4669" spans="4:4" x14ac:dyDescent="0.2">
      <c r="D4669" s="160"/>
    </row>
    <row r="4670" spans="4:4" x14ac:dyDescent="0.2">
      <c r="D4670" s="160"/>
    </row>
    <row r="4671" spans="4:4" x14ac:dyDescent="0.2">
      <c r="D4671" s="160"/>
    </row>
    <row r="4672" spans="4:4" x14ac:dyDescent="0.2">
      <c r="D4672" s="160"/>
    </row>
    <row r="4673" spans="4:4" x14ac:dyDescent="0.2">
      <c r="D4673" s="160"/>
    </row>
    <row r="4674" spans="4:4" x14ac:dyDescent="0.2">
      <c r="D4674" s="160"/>
    </row>
    <row r="4675" spans="4:4" x14ac:dyDescent="0.2">
      <c r="D4675" s="160"/>
    </row>
    <row r="4676" spans="4:4" x14ac:dyDescent="0.2">
      <c r="D4676" s="160"/>
    </row>
    <row r="4677" spans="4:4" x14ac:dyDescent="0.2">
      <c r="D4677" s="160"/>
    </row>
    <row r="4678" spans="4:4" x14ac:dyDescent="0.2">
      <c r="D4678" s="160"/>
    </row>
    <row r="4679" spans="4:4" x14ac:dyDescent="0.2">
      <c r="D4679" s="160"/>
    </row>
    <row r="4680" spans="4:4" x14ac:dyDescent="0.2">
      <c r="D4680" s="160"/>
    </row>
    <row r="4681" spans="4:4" x14ac:dyDescent="0.2">
      <c r="D4681" s="160"/>
    </row>
    <row r="4682" spans="4:4" x14ac:dyDescent="0.2">
      <c r="D4682" s="160"/>
    </row>
    <row r="4683" spans="4:4" x14ac:dyDescent="0.2">
      <c r="D4683" s="160"/>
    </row>
    <row r="4684" spans="4:4" x14ac:dyDescent="0.2">
      <c r="D4684" s="160"/>
    </row>
    <row r="4685" spans="4:4" x14ac:dyDescent="0.2">
      <c r="D4685" s="160"/>
    </row>
    <row r="4686" spans="4:4" x14ac:dyDescent="0.2">
      <c r="D4686" s="160"/>
    </row>
    <row r="4687" spans="4:4" x14ac:dyDescent="0.2">
      <c r="D4687" s="160"/>
    </row>
    <row r="4688" spans="4:4" x14ac:dyDescent="0.2">
      <c r="D4688" s="160"/>
    </row>
    <row r="4689" spans="4:4" x14ac:dyDescent="0.2">
      <c r="D4689" s="160"/>
    </row>
    <row r="4690" spans="4:4" x14ac:dyDescent="0.2">
      <c r="D4690" s="160"/>
    </row>
    <row r="4691" spans="4:4" x14ac:dyDescent="0.2">
      <c r="D4691" s="160"/>
    </row>
    <row r="4692" spans="4:4" x14ac:dyDescent="0.2">
      <c r="D4692" s="160"/>
    </row>
    <row r="4693" spans="4:4" x14ac:dyDescent="0.2">
      <c r="D4693" s="160"/>
    </row>
    <row r="4694" spans="4:4" x14ac:dyDescent="0.2">
      <c r="D4694" s="160"/>
    </row>
    <row r="4695" spans="4:4" x14ac:dyDescent="0.2">
      <c r="D4695" s="160"/>
    </row>
    <row r="4696" spans="4:4" x14ac:dyDescent="0.2">
      <c r="D4696" s="160"/>
    </row>
    <row r="4697" spans="4:4" x14ac:dyDescent="0.2">
      <c r="D4697" s="160"/>
    </row>
    <row r="4698" spans="4:4" x14ac:dyDescent="0.2">
      <c r="D4698" s="160"/>
    </row>
    <row r="4699" spans="4:4" x14ac:dyDescent="0.2">
      <c r="D4699" s="160"/>
    </row>
    <row r="4700" spans="4:4" x14ac:dyDescent="0.2">
      <c r="D4700" s="160"/>
    </row>
    <row r="4701" spans="4:4" x14ac:dyDescent="0.2">
      <c r="D4701" s="160"/>
    </row>
    <row r="4702" spans="4:4" x14ac:dyDescent="0.2">
      <c r="D4702" s="160"/>
    </row>
    <row r="4703" spans="4:4" x14ac:dyDescent="0.2">
      <c r="D4703" s="160"/>
    </row>
    <row r="4704" spans="4:4" x14ac:dyDescent="0.2">
      <c r="D4704" s="160"/>
    </row>
    <row r="4705" spans="4:4" x14ac:dyDescent="0.2">
      <c r="D4705" s="160"/>
    </row>
    <row r="4706" spans="4:4" x14ac:dyDescent="0.2">
      <c r="D4706" s="160"/>
    </row>
    <row r="4707" spans="4:4" x14ac:dyDescent="0.2">
      <c r="D4707" s="160"/>
    </row>
    <row r="4708" spans="4:4" x14ac:dyDescent="0.2">
      <c r="D4708" s="160"/>
    </row>
    <row r="4709" spans="4:4" x14ac:dyDescent="0.2">
      <c r="D4709" s="160"/>
    </row>
    <row r="4710" spans="4:4" x14ac:dyDescent="0.2">
      <c r="D4710" s="160"/>
    </row>
    <row r="4711" spans="4:4" x14ac:dyDescent="0.2">
      <c r="D4711" s="160"/>
    </row>
    <row r="4712" spans="4:4" x14ac:dyDescent="0.2">
      <c r="D4712" s="160"/>
    </row>
    <row r="4713" spans="4:4" x14ac:dyDescent="0.2">
      <c r="D4713" s="160"/>
    </row>
    <row r="4714" spans="4:4" x14ac:dyDescent="0.2">
      <c r="D4714" s="160"/>
    </row>
    <row r="4715" spans="4:4" x14ac:dyDescent="0.2">
      <c r="D4715" s="160"/>
    </row>
    <row r="4716" spans="4:4" x14ac:dyDescent="0.2">
      <c r="D4716" s="160"/>
    </row>
    <row r="4717" spans="4:4" x14ac:dyDescent="0.2">
      <c r="D4717" s="160"/>
    </row>
    <row r="4718" spans="4:4" x14ac:dyDescent="0.2">
      <c r="D4718" s="160"/>
    </row>
    <row r="4719" spans="4:4" x14ac:dyDescent="0.2">
      <c r="D4719" s="160"/>
    </row>
    <row r="4720" spans="4:4" x14ac:dyDescent="0.2">
      <c r="D4720" s="160"/>
    </row>
    <row r="4721" spans="4:4" x14ac:dyDescent="0.2">
      <c r="D4721" s="160"/>
    </row>
    <row r="4722" spans="4:4" x14ac:dyDescent="0.2">
      <c r="D4722" s="160"/>
    </row>
    <row r="4723" spans="4:4" x14ac:dyDescent="0.2">
      <c r="D4723" s="160"/>
    </row>
    <row r="4724" spans="4:4" x14ac:dyDescent="0.2">
      <c r="D4724" s="160"/>
    </row>
    <row r="4725" spans="4:4" x14ac:dyDescent="0.2">
      <c r="D4725" s="160"/>
    </row>
    <row r="4726" spans="4:4" x14ac:dyDescent="0.2">
      <c r="D4726" s="160"/>
    </row>
    <row r="4727" spans="4:4" x14ac:dyDescent="0.2">
      <c r="D4727" s="160"/>
    </row>
    <row r="4728" spans="4:4" x14ac:dyDescent="0.2">
      <c r="D4728" s="160"/>
    </row>
    <row r="4729" spans="4:4" x14ac:dyDescent="0.2">
      <c r="D4729" s="160"/>
    </row>
    <row r="4730" spans="4:4" x14ac:dyDescent="0.2">
      <c r="D4730" s="160"/>
    </row>
    <row r="4731" spans="4:4" x14ac:dyDescent="0.2">
      <c r="D4731" s="160"/>
    </row>
    <row r="4732" spans="4:4" x14ac:dyDescent="0.2">
      <c r="D4732" s="160"/>
    </row>
    <row r="4733" spans="4:4" x14ac:dyDescent="0.2">
      <c r="D4733" s="160"/>
    </row>
    <row r="4734" spans="4:4" x14ac:dyDescent="0.2">
      <c r="D4734" s="160"/>
    </row>
    <row r="4735" spans="4:4" x14ac:dyDescent="0.2">
      <c r="D4735" s="160"/>
    </row>
    <row r="4736" spans="4:4" x14ac:dyDescent="0.2">
      <c r="D4736" s="160"/>
    </row>
    <row r="4737" spans="4:4" x14ac:dyDescent="0.2">
      <c r="D4737" s="160"/>
    </row>
    <row r="4738" spans="4:4" x14ac:dyDescent="0.2">
      <c r="D4738" s="160"/>
    </row>
    <row r="4739" spans="4:4" x14ac:dyDescent="0.2">
      <c r="D4739" s="160"/>
    </row>
    <row r="4740" spans="4:4" x14ac:dyDescent="0.2">
      <c r="D4740" s="160"/>
    </row>
    <row r="4741" spans="4:4" x14ac:dyDescent="0.2">
      <c r="D4741" s="160"/>
    </row>
    <row r="4742" spans="4:4" x14ac:dyDescent="0.2">
      <c r="D4742" s="160"/>
    </row>
    <row r="4743" spans="4:4" x14ac:dyDescent="0.2">
      <c r="D4743" s="160"/>
    </row>
    <row r="4744" spans="4:4" x14ac:dyDescent="0.2">
      <c r="D4744" s="160"/>
    </row>
    <row r="4745" spans="4:4" x14ac:dyDescent="0.2">
      <c r="D4745" s="160"/>
    </row>
    <row r="4746" spans="4:4" x14ac:dyDescent="0.2">
      <c r="D4746" s="160"/>
    </row>
    <row r="4747" spans="4:4" x14ac:dyDescent="0.2">
      <c r="D4747" s="160"/>
    </row>
    <row r="4748" spans="4:4" x14ac:dyDescent="0.2">
      <c r="D4748" s="160"/>
    </row>
    <row r="4749" spans="4:4" x14ac:dyDescent="0.2">
      <c r="D4749" s="160"/>
    </row>
    <row r="4750" spans="4:4" x14ac:dyDescent="0.2">
      <c r="D4750" s="160"/>
    </row>
    <row r="4751" spans="4:4" x14ac:dyDescent="0.2">
      <c r="D4751" s="160"/>
    </row>
    <row r="4752" spans="4:4" x14ac:dyDescent="0.2">
      <c r="D4752" s="160"/>
    </row>
    <row r="4753" spans="4:4" x14ac:dyDescent="0.2">
      <c r="D4753" s="160"/>
    </row>
    <row r="4754" spans="4:4" x14ac:dyDescent="0.2">
      <c r="D4754" s="160"/>
    </row>
    <row r="4755" spans="4:4" x14ac:dyDescent="0.2">
      <c r="D4755" s="160"/>
    </row>
    <row r="4756" spans="4:4" x14ac:dyDescent="0.2">
      <c r="D4756" s="160"/>
    </row>
    <row r="4757" spans="4:4" x14ac:dyDescent="0.2">
      <c r="D4757" s="160"/>
    </row>
    <row r="4758" spans="4:4" x14ac:dyDescent="0.2">
      <c r="D4758" s="160"/>
    </row>
    <row r="4759" spans="4:4" x14ac:dyDescent="0.2">
      <c r="D4759" s="160"/>
    </row>
    <row r="4760" spans="4:4" x14ac:dyDescent="0.2">
      <c r="D4760" s="160"/>
    </row>
    <row r="4761" spans="4:4" x14ac:dyDescent="0.2">
      <c r="D4761" s="160"/>
    </row>
    <row r="4762" spans="4:4" x14ac:dyDescent="0.2">
      <c r="D4762" s="160"/>
    </row>
    <row r="4763" spans="4:4" x14ac:dyDescent="0.2">
      <c r="D4763" s="160"/>
    </row>
    <row r="4764" spans="4:4" x14ac:dyDescent="0.2">
      <c r="D4764" s="160"/>
    </row>
    <row r="4765" spans="4:4" x14ac:dyDescent="0.2">
      <c r="D4765" s="160"/>
    </row>
    <row r="4766" spans="4:4" x14ac:dyDescent="0.2">
      <c r="D4766" s="160"/>
    </row>
    <row r="4767" spans="4:4" x14ac:dyDescent="0.2">
      <c r="D4767" s="160"/>
    </row>
    <row r="4768" spans="4:4" x14ac:dyDescent="0.2">
      <c r="D4768" s="160"/>
    </row>
    <row r="4769" spans="4:4" x14ac:dyDescent="0.2">
      <c r="D4769" s="160"/>
    </row>
    <row r="4770" spans="4:4" x14ac:dyDescent="0.2">
      <c r="D4770" s="160"/>
    </row>
    <row r="4771" spans="4:4" x14ac:dyDescent="0.2">
      <c r="D4771" s="160"/>
    </row>
    <row r="4772" spans="4:4" x14ac:dyDescent="0.2">
      <c r="D4772" s="160"/>
    </row>
    <row r="4773" spans="4:4" x14ac:dyDescent="0.2">
      <c r="D4773" s="160"/>
    </row>
    <row r="4774" spans="4:4" x14ac:dyDescent="0.2">
      <c r="D4774" s="160"/>
    </row>
    <row r="4775" spans="4:4" x14ac:dyDescent="0.2">
      <c r="D4775" s="160"/>
    </row>
    <row r="4776" spans="4:4" x14ac:dyDescent="0.2">
      <c r="D4776" s="160"/>
    </row>
    <row r="4777" spans="4:4" x14ac:dyDescent="0.2">
      <c r="D4777" s="160"/>
    </row>
    <row r="4778" spans="4:4" x14ac:dyDescent="0.2">
      <c r="D4778" s="160"/>
    </row>
    <row r="4779" spans="4:4" x14ac:dyDescent="0.2">
      <c r="D4779" s="160"/>
    </row>
    <row r="4780" spans="4:4" x14ac:dyDescent="0.2">
      <c r="D4780" s="160"/>
    </row>
    <row r="4781" spans="4:4" x14ac:dyDescent="0.2">
      <c r="D4781" s="160"/>
    </row>
    <row r="4782" spans="4:4" x14ac:dyDescent="0.2">
      <c r="D4782" s="160"/>
    </row>
    <row r="4783" spans="4:4" x14ac:dyDescent="0.2">
      <c r="D4783" s="160"/>
    </row>
    <row r="4784" spans="4:4" x14ac:dyDescent="0.2">
      <c r="D4784" s="160"/>
    </row>
    <row r="4785" spans="4:4" x14ac:dyDescent="0.2">
      <c r="D4785" s="160"/>
    </row>
    <row r="4786" spans="4:4" x14ac:dyDescent="0.2">
      <c r="D4786" s="160"/>
    </row>
    <row r="4787" spans="4:4" x14ac:dyDescent="0.2">
      <c r="D4787" s="160"/>
    </row>
    <row r="4788" spans="4:4" x14ac:dyDescent="0.2">
      <c r="D4788" s="160"/>
    </row>
    <row r="4789" spans="4:4" x14ac:dyDescent="0.2">
      <c r="D4789" s="160"/>
    </row>
    <row r="4790" spans="4:4" x14ac:dyDescent="0.2">
      <c r="D4790" s="160"/>
    </row>
    <row r="4791" spans="4:4" x14ac:dyDescent="0.2">
      <c r="D4791" s="160"/>
    </row>
    <row r="4792" spans="4:4" x14ac:dyDescent="0.2">
      <c r="D4792" s="160"/>
    </row>
    <row r="4793" spans="4:4" x14ac:dyDescent="0.2">
      <c r="D4793" s="160"/>
    </row>
    <row r="4794" spans="4:4" x14ac:dyDescent="0.2">
      <c r="D4794" s="160"/>
    </row>
    <row r="4795" spans="4:4" x14ac:dyDescent="0.2">
      <c r="D4795" s="160"/>
    </row>
    <row r="4796" spans="4:4" x14ac:dyDescent="0.2">
      <c r="D4796" s="160"/>
    </row>
    <row r="4797" spans="4:4" x14ac:dyDescent="0.2">
      <c r="D4797" s="160"/>
    </row>
    <row r="4798" spans="4:4" x14ac:dyDescent="0.2">
      <c r="D4798" s="160"/>
    </row>
    <row r="4799" spans="4:4" x14ac:dyDescent="0.2">
      <c r="D4799" s="160"/>
    </row>
    <row r="4800" spans="4:4" x14ac:dyDescent="0.2">
      <c r="D4800" s="160"/>
    </row>
    <row r="4801" spans="4:4" x14ac:dyDescent="0.2">
      <c r="D4801" s="160"/>
    </row>
    <row r="4802" spans="4:4" x14ac:dyDescent="0.2">
      <c r="D4802" s="160"/>
    </row>
    <row r="4803" spans="4:4" x14ac:dyDescent="0.2">
      <c r="D4803" s="160"/>
    </row>
    <row r="4804" spans="4:4" x14ac:dyDescent="0.2">
      <c r="D4804" s="160"/>
    </row>
    <row r="4805" spans="4:4" x14ac:dyDescent="0.2">
      <c r="D4805" s="160"/>
    </row>
    <row r="4806" spans="4:4" x14ac:dyDescent="0.2">
      <c r="D4806" s="160"/>
    </row>
    <row r="4807" spans="4:4" x14ac:dyDescent="0.2">
      <c r="D4807" s="160"/>
    </row>
    <row r="4808" spans="4:4" x14ac:dyDescent="0.2">
      <c r="D4808" s="160"/>
    </row>
    <row r="4809" spans="4:4" x14ac:dyDescent="0.2">
      <c r="D4809" s="160"/>
    </row>
    <row r="4810" spans="4:4" x14ac:dyDescent="0.2">
      <c r="D4810" s="160"/>
    </row>
    <row r="4811" spans="4:4" x14ac:dyDescent="0.2">
      <c r="D4811" s="160"/>
    </row>
    <row r="4812" spans="4:4" x14ac:dyDescent="0.2">
      <c r="D4812" s="160"/>
    </row>
    <row r="4813" spans="4:4" x14ac:dyDescent="0.2">
      <c r="D4813" s="160"/>
    </row>
    <row r="4814" spans="4:4" x14ac:dyDescent="0.2">
      <c r="D4814" s="160"/>
    </row>
    <row r="4815" spans="4:4" x14ac:dyDescent="0.2">
      <c r="D4815" s="160"/>
    </row>
    <row r="4816" spans="4:4" x14ac:dyDescent="0.2">
      <c r="D4816" s="160"/>
    </row>
    <row r="4817" spans="4:4" x14ac:dyDescent="0.2">
      <c r="D4817" s="160"/>
    </row>
    <row r="4818" spans="4:4" x14ac:dyDescent="0.2">
      <c r="D4818" s="160"/>
    </row>
    <row r="4819" spans="4:4" x14ac:dyDescent="0.2">
      <c r="D4819" s="160"/>
    </row>
    <row r="4820" spans="4:4" x14ac:dyDescent="0.2">
      <c r="D4820" s="160"/>
    </row>
    <row r="4821" spans="4:4" x14ac:dyDescent="0.2">
      <c r="D4821" s="160"/>
    </row>
    <row r="4822" spans="4:4" x14ac:dyDescent="0.2">
      <c r="D4822" s="160"/>
    </row>
    <row r="4823" spans="4:4" x14ac:dyDescent="0.2">
      <c r="D4823" s="160"/>
    </row>
    <row r="4824" spans="4:4" x14ac:dyDescent="0.2">
      <c r="D4824" s="160"/>
    </row>
    <row r="4825" spans="4:4" x14ac:dyDescent="0.2">
      <c r="D4825" s="160"/>
    </row>
    <row r="4826" spans="4:4" x14ac:dyDescent="0.2">
      <c r="D4826" s="160"/>
    </row>
    <row r="4827" spans="4:4" x14ac:dyDescent="0.2">
      <c r="D4827" s="160"/>
    </row>
    <row r="4828" spans="4:4" x14ac:dyDescent="0.2">
      <c r="D4828" s="160"/>
    </row>
    <row r="4829" spans="4:4" x14ac:dyDescent="0.2">
      <c r="D4829" s="160"/>
    </row>
    <row r="4830" spans="4:4" x14ac:dyDescent="0.2">
      <c r="D4830" s="160"/>
    </row>
    <row r="4831" spans="4:4" x14ac:dyDescent="0.2">
      <c r="D4831" s="160"/>
    </row>
    <row r="4832" spans="4:4" x14ac:dyDescent="0.2">
      <c r="D4832" s="160"/>
    </row>
    <row r="4833" spans="4:4" x14ac:dyDescent="0.2">
      <c r="D4833" s="160"/>
    </row>
    <row r="4834" spans="4:4" x14ac:dyDescent="0.2">
      <c r="D4834" s="160"/>
    </row>
    <row r="4835" spans="4:4" x14ac:dyDescent="0.2">
      <c r="D4835" s="160"/>
    </row>
    <row r="4836" spans="4:4" x14ac:dyDescent="0.2">
      <c r="D4836" s="160"/>
    </row>
    <row r="4837" spans="4:4" x14ac:dyDescent="0.2">
      <c r="D4837" s="160"/>
    </row>
    <row r="4838" spans="4:4" x14ac:dyDescent="0.2">
      <c r="D4838" s="160"/>
    </row>
    <row r="4839" spans="4:4" x14ac:dyDescent="0.2">
      <c r="D4839" s="160"/>
    </row>
    <row r="4840" spans="4:4" x14ac:dyDescent="0.2">
      <c r="D4840" s="160"/>
    </row>
    <row r="4841" spans="4:4" x14ac:dyDescent="0.2">
      <c r="D4841" s="160"/>
    </row>
    <row r="4842" spans="4:4" x14ac:dyDescent="0.2">
      <c r="D4842" s="160"/>
    </row>
    <row r="4843" spans="4:4" x14ac:dyDescent="0.2">
      <c r="D4843" s="160"/>
    </row>
    <row r="4844" spans="4:4" x14ac:dyDescent="0.2">
      <c r="D4844" s="160"/>
    </row>
    <row r="4845" spans="4:4" x14ac:dyDescent="0.2">
      <c r="D4845" s="160"/>
    </row>
    <row r="4846" spans="4:4" x14ac:dyDescent="0.2">
      <c r="D4846" s="160"/>
    </row>
    <row r="4847" spans="4:4" x14ac:dyDescent="0.2">
      <c r="D4847" s="160"/>
    </row>
    <row r="4848" spans="4:4" x14ac:dyDescent="0.2">
      <c r="D4848" s="160"/>
    </row>
    <row r="4849" spans="4:4" x14ac:dyDescent="0.2">
      <c r="D4849" s="160"/>
    </row>
    <row r="4850" spans="4:4" x14ac:dyDescent="0.2">
      <c r="D4850" s="160"/>
    </row>
    <row r="4851" spans="4:4" x14ac:dyDescent="0.2">
      <c r="D4851" s="160"/>
    </row>
    <row r="4852" spans="4:4" x14ac:dyDescent="0.2">
      <c r="D4852" s="160"/>
    </row>
    <row r="4853" spans="4:4" x14ac:dyDescent="0.2">
      <c r="D4853" s="160"/>
    </row>
    <row r="4854" spans="4:4" x14ac:dyDescent="0.2">
      <c r="D4854" s="160"/>
    </row>
    <row r="4855" spans="4:4" x14ac:dyDescent="0.2">
      <c r="D4855" s="160"/>
    </row>
    <row r="4856" spans="4:4" x14ac:dyDescent="0.2">
      <c r="D4856" s="160"/>
    </row>
    <row r="4857" spans="4:4" x14ac:dyDescent="0.2">
      <c r="D4857" s="160"/>
    </row>
    <row r="4858" spans="4:4" x14ac:dyDescent="0.2">
      <c r="D4858" s="160"/>
    </row>
    <row r="4859" spans="4:4" x14ac:dyDescent="0.2">
      <c r="D4859" s="160"/>
    </row>
    <row r="4860" spans="4:4" x14ac:dyDescent="0.2">
      <c r="D4860" s="160"/>
    </row>
    <row r="4861" spans="4:4" x14ac:dyDescent="0.2">
      <c r="D4861" s="160"/>
    </row>
    <row r="4862" spans="4:4" x14ac:dyDescent="0.2">
      <c r="D4862" s="160"/>
    </row>
    <row r="4863" spans="4:4" x14ac:dyDescent="0.2">
      <c r="D4863" s="160"/>
    </row>
    <row r="4864" spans="4:4" x14ac:dyDescent="0.2">
      <c r="D4864" s="160"/>
    </row>
    <row r="4865" spans="4:4" x14ac:dyDescent="0.2">
      <c r="D4865" s="160"/>
    </row>
    <row r="4866" spans="4:4" x14ac:dyDescent="0.2">
      <c r="D4866" s="160"/>
    </row>
    <row r="4867" spans="4:4" x14ac:dyDescent="0.2">
      <c r="D4867" s="160"/>
    </row>
    <row r="4868" spans="4:4" x14ac:dyDescent="0.2">
      <c r="D4868" s="160"/>
    </row>
    <row r="4869" spans="4:4" x14ac:dyDescent="0.2">
      <c r="D4869" s="160"/>
    </row>
    <row r="4870" spans="4:4" x14ac:dyDescent="0.2">
      <c r="D4870" s="160"/>
    </row>
    <row r="4871" spans="4:4" x14ac:dyDescent="0.2">
      <c r="D4871" s="160"/>
    </row>
    <row r="4872" spans="4:4" x14ac:dyDescent="0.2">
      <c r="D4872" s="160"/>
    </row>
    <row r="4873" spans="4:4" x14ac:dyDescent="0.2">
      <c r="D4873" s="160"/>
    </row>
    <row r="4874" spans="4:4" x14ac:dyDescent="0.2">
      <c r="D4874" s="160"/>
    </row>
    <row r="4875" spans="4:4" x14ac:dyDescent="0.2">
      <c r="D4875" s="160"/>
    </row>
    <row r="4876" spans="4:4" x14ac:dyDescent="0.2">
      <c r="D4876" s="160"/>
    </row>
    <row r="4877" spans="4:4" x14ac:dyDescent="0.2">
      <c r="D4877" s="160"/>
    </row>
    <row r="4878" spans="4:4" x14ac:dyDescent="0.2">
      <c r="D4878" s="160"/>
    </row>
    <row r="4879" spans="4:4" x14ac:dyDescent="0.2">
      <c r="D4879" s="160"/>
    </row>
    <row r="4880" spans="4:4" x14ac:dyDescent="0.2">
      <c r="D4880" s="160"/>
    </row>
    <row r="4881" spans="4:4" x14ac:dyDescent="0.2">
      <c r="D4881" s="160"/>
    </row>
    <row r="4882" spans="4:4" x14ac:dyDescent="0.2">
      <c r="D4882" s="160"/>
    </row>
    <row r="4883" spans="4:4" x14ac:dyDescent="0.2">
      <c r="D4883" s="160"/>
    </row>
    <row r="4884" spans="4:4" x14ac:dyDescent="0.2">
      <c r="D4884" s="160"/>
    </row>
    <row r="4885" spans="4:4" x14ac:dyDescent="0.2">
      <c r="D4885" s="160"/>
    </row>
    <row r="4886" spans="4:4" x14ac:dyDescent="0.2">
      <c r="D4886" s="160"/>
    </row>
    <row r="4887" spans="4:4" x14ac:dyDescent="0.2">
      <c r="D4887" s="160"/>
    </row>
    <row r="4888" spans="4:4" x14ac:dyDescent="0.2">
      <c r="D4888" s="160"/>
    </row>
    <row r="4889" spans="4:4" x14ac:dyDescent="0.2">
      <c r="D4889" s="160"/>
    </row>
    <row r="4890" spans="4:4" x14ac:dyDescent="0.2">
      <c r="D4890" s="160"/>
    </row>
    <row r="4891" spans="4:4" x14ac:dyDescent="0.2">
      <c r="D4891" s="160"/>
    </row>
    <row r="4892" spans="4:4" x14ac:dyDescent="0.2">
      <c r="D4892" s="160"/>
    </row>
    <row r="4893" spans="4:4" x14ac:dyDescent="0.2">
      <c r="D4893" s="160"/>
    </row>
    <row r="4894" spans="4:4" x14ac:dyDescent="0.2">
      <c r="D4894" s="160"/>
    </row>
    <row r="4895" spans="4:4" x14ac:dyDescent="0.2">
      <c r="D4895" s="160"/>
    </row>
    <row r="4896" spans="4:4" x14ac:dyDescent="0.2">
      <c r="D4896" s="160"/>
    </row>
    <row r="4897" spans="4:4" x14ac:dyDescent="0.2">
      <c r="D4897" s="160"/>
    </row>
    <row r="4898" spans="4:4" x14ac:dyDescent="0.2">
      <c r="D4898" s="160"/>
    </row>
    <row r="4899" spans="4:4" x14ac:dyDescent="0.2">
      <c r="D4899" s="160"/>
    </row>
    <row r="4900" spans="4:4" x14ac:dyDescent="0.2">
      <c r="D4900" s="160"/>
    </row>
    <row r="4901" spans="4:4" x14ac:dyDescent="0.2">
      <c r="D4901" s="160"/>
    </row>
    <row r="4902" spans="4:4" x14ac:dyDescent="0.2">
      <c r="D4902" s="160"/>
    </row>
    <row r="4903" spans="4:4" x14ac:dyDescent="0.2">
      <c r="D4903" s="160"/>
    </row>
    <row r="4904" spans="4:4" x14ac:dyDescent="0.2">
      <c r="D4904" s="160"/>
    </row>
    <row r="4905" spans="4:4" x14ac:dyDescent="0.2">
      <c r="D4905" s="160"/>
    </row>
    <row r="4906" spans="4:4" x14ac:dyDescent="0.2">
      <c r="D4906" s="160"/>
    </row>
    <row r="4907" spans="4:4" x14ac:dyDescent="0.2">
      <c r="D4907" s="160"/>
    </row>
    <row r="4908" spans="4:4" x14ac:dyDescent="0.2">
      <c r="D4908" s="160"/>
    </row>
    <row r="4909" spans="4:4" x14ac:dyDescent="0.2">
      <c r="D4909" s="160"/>
    </row>
    <row r="4910" spans="4:4" x14ac:dyDescent="0.2">
      <c r="D4910" s="160"/>
    </row>
    <row r="4911" spans="4:4" x14ac:dyDescent="0.2">
      <c r="D4911" s="160"/>
    </row>
    <row r="4912" spans="4:4" x14ac:dyDescent="0.2">
      <c r="D4912" s="160"/>
    </row>
    <row r="4913" spans="4:4" x14ac:dyDescent="0.2">
      <c r="D4913" s="160"/>
    </row>
    <row r="4914" spans="4:4" x14ac:dyDescent="0.2">
      <c r="D4914" s="160"/>
    </row>
    <row r="4915" spans="4:4" x14ac:dyDescent="0.2">
      <c r="D4915" s="160"/>
    </row>
    <row r="4916" spans="4:4" x14ac:dyDescent="0.2">
      <c r="D4916" s="160"/>
    </row>
    <row r="4917" spans="4:4" x14ac:dyDescent="0.2">
      <c r="D4917" s="160"/>
    </row>
    <row r="4918" spans="4:4" x14ac:dyDescent="0.2">
      <c r="D4918" s="160"/>
    </row>
    <row r="4919" spans="4:4" x14ac:dyDescent="0.2">
      <c r="D4919" s="160"/>
    </row>
    <row r="4920" spans="4:4" x14ac:dyDescent="0.2">
      <c r="D4920" s="160"/>
    </row>
    <row r="4921" spans="4:4" x14ac:dyDescent="0.2">
      <c r="D4921" s="160"/>
    </row>
    <row r="4922" spans="4:4" x14ac:dyDescent="0.2">
      <c r="D4922" s="160"/>
    </row>
    <row r="4923" spans="4:4" x14ac:dyDescent="0.2">
      <c r="D4923" s="160"/>
    </row>
    <row r="4924" spans="4:4" x14ac:dyDescent="0.2">
      <c r="D4924" s="160"/>
    </row>
    <row r="4925" spans="4:4" x14ac:dyDescent="0.2">
      <c r="D4925" s="160"/>
    </row>
    <row r="4926" spans="4:4" x14ac:dyDescent="0.2">
      <c r="D4926" s="160"/>
    </row>
    <row r="4927" spans="4:4" x14ac:dyDescent="0.2">
      <c r="D4927" s="160"/>
    </row>
    <row r="4928" spans="4:4" x14ac:dyDescent="0.2">
      <c r="D4928" s="160"/>
    </row>
    <row r="4929" spans="4:4" x14ac:dyDescent="0.2">
      <c r="D4929" s="160"/>
    </row>
    <row r="4930" spans="4:4" x14ac:dyDescent="0.2">
      <c r="D4930" s="160"/>
    </row>
    <row r="4931" spans="4:4" x14ac:dyDescent="0.2">
      <c r="D4931" s="160"/>
    </row>
    <row r="4932" spans="4:4" x14ac:dyDescent="0.2">
      <c r="D4932" s="160"/>
    </row>
    <row r="4933" spans="4:4" x14ac:dyDescent="0.2">
      <c r="D4933" s="160"/>
    </row>
    <row r="4934" spans="4:4" x14ac:dyDescent="0.2">
      <c r="D4934" s="160"/>
    </row>
    <row r="4935" spans="4:4" x14ac:dyDescent="0.2">
      <c r="D4935" s="160"/>
    </row>
    <row r="4936" spans="4:4" x14ac:dyDescent="0.2">
      <c r="D4936" s="160"/>
    </row>
    <row r="4937" spans="4:4" x14ac:dyDescent="0.2">
      <c r="D4937" s="160"/>
    </row>
    <row r="4938" spans="4:4" x14ac:dyDescent="0.2">
      <c r="D4938" s="160"/>
    </row>
    <row r="4939" spans="4:4" x14ac:dyDescent="0.2">
      <c r="D4939" s="160"/>
    </row>
    <row r="4940" spans="4:4" x14ac:dyDescent="0.2">
      <c r="D4940" s="160"/>
    </row>
    <row r="4941" spans="4:4" x14ac:dyDescent="0.2">
      <c r="D4941" s="160"/>
    </row>
    <row r="4942" spans="4:4" x14ac:dyDescent="0.2">
      <c r="D4942" s="160"/>
    </row>
    <row r="4943" spans="4:4" x14ac:dyDescent="0.2">
      <c r="D4943" s="160"/>
    </row>
    <row r="4944" spans="4:4" x14ac:dyDescent="0.2">
      <c r="D4944" s="160"/>
    </row>
    <row r="4945" spans="4:4" x14ac:dyDescent="0.2">
      <c r="D4945" s="160"/>
    </row>
    <row r="4946" spans="4:4" x14ac:dyDescent="0.2">
      <c r="D4946" s="160"/>
    </row>
    <row r="4947" spans="4:4" x14ac:dyDescent="0.2">
      <c r="D4947" s="160"/>
    </row>
    <row r="4948" spans="4:4" x14ac:dyDescent="0.2">
      <c r="D4948" s="160"/>
    </row>
    <row r="4949" spans="4:4" x14ac:dyDescent="0.2">
      <c r="D4949" s="160"/>
    </row>
    <row r="4950" spans="4:4" x14ac:dyDescent="0.2">
      <c r="D4950" s="160"/>
    </row>
    <row r="4951" spans="4:4" x14ac:dyDescent="0.2">
      <c r="D4951" s="160"/>
    </row>
    <row r="4952" spans="4:4" x14ac:dyDescent="0.2">
      <c r="D4952" s="160"/>
    </row>
    <row r="4953" spans="4:4" x14ac:dyDescent="0.2">
      <c r="D4953" s="160"/>
    </row>
    <row r="4954" spans="4:4" x14ac:dyDescent="0.2">
      <c r="D4954" s="160"/>
    </row>
    <row r="4955" spans="4:4" x14ac:dyDescent="0.2">
      <c r="D4955" s="160"/>
    </row>
    <row r="4956" spans="4:4" x14ac:dyDescent="0.2">
      <c r="D4956" s="160"/>
    </row>
    <row r="4957" spans="4:4" x14ac:dyDescent="0.2">
      <c r="D4957" s="160"/>
    </row>
    <row r="4958" spans="4:4" x14ac:dyDescent="0.2">
      <c r="D4958" s="160"/>
    </row>
    <row r="4959" spans="4:4" x14ac:dyDescent="0.2">
      <c r="D4959" s="160"/>
    </row>
    <row r="4960" spans="4:4" x14ac:dyDescent="0.2">
      <c r="D4960" s="160"/>
    </row>
    <row r="4961" spans="4:4" x14ac:dyDescent="0.2">
      <c r="D4961" s="160"/>
    </row>
    <row r="4962" spans="4:4" x14ac:dyDescent="0.2">
      <c r="D4962" s="160"/>
    </row>
    <row r="4963" spans="4:4" x14ac:dyDescent="0.2">
      <c r="D4963" s="160"/>
    </row>
    <row r="4964" spans="4:4" x14ac:dyDescent="0.2">
      <c r="D4964" s="160"/>
    </row>
    <row r="4965" spans="4:4" x14ac:dyDescent="0.2">
      <c r="D4965" s="160"/>
    </row>
    <row r="4966" spans="4:4" x14ac:dyDescent="0.2">
      <c r="D4966" s="160"/>
    </row>
    <row r="4967" spans="4:4" x14ac:dyDescent="0.2">
      <c r="D4967" s="160"/>
    </row>
    <row r="4968" spans="4:4" x14ac:dyDescent="0.2">
      <c r="D4968" s="160"/>
    </row>
    <row r="4969" spans="4:4" x14ac:dyDescent="0.2">
      <c r="D4969" s="160"/>
    </row>
    <row r="4970" spans="4:4" x14ac:dyDescent="0.2">
      <c r="D4970" s="160"/>
    </row>
    <row r="4971" spans="4:4" x14ac:dyDescent="0.2">
      <c r="D4971" s="160"/>
    </row>
    <row r="4972" spans="4:4" x14ac:dyDescent="0.2">
      <c r="D4972" s="160"/>
    </row>
    <row r="4973" spans="4:4" x14ac:dyDescent="0.2">
      <c r="D4973" s="160"/>
    </row>
    <row r="4974" spans="4:4" x14ac:dyDescent="0.2">
      <c r="D4974" s="160"/>
    </row>
    <row r="4975" spans="4:4" x14ac:dyDescent="0.2">
      <c r="D4975" s="160"/>
    </row>
    <row r="4976" spans="4:4" x14ac:dyDescent="0.2">
      <c r="D4976" s="160"/>
    </row>
    <row r="4977" spans="4:4" x14ac:dyDescent="0.2">
      <c r="D4977" s="160"/>
    </row>
    <row r="4978" spans="4:4" x14ac:dyDescent="0.2">
      <c r="D4978" s="160"/>
    </row>
    <row r="4979" spans="4:4" x14ac:dyDescent="0.2">
      <c r="D4979" s="160"/>
    </row>
    <row r="4980" spans="4:4" x14ac:dyDescent="0.2">
      <c r="D4980" s="160"/>
    </row>
    <row r="4981" spans="4:4" x14ac:dyDescent="0.2">
      <c r="D4981" s="160"/>
    </row>
    <row r="4982" spans="4:4" x14ac:dyDescent="0.2">
      <c r="D4982" s="160"/>
    </row>
    <row r="4983" spans="4:4" x14ac:dyDescent="0.2">
      <c r="D4983" s="160"/>
    </row>
    <row r="4984" spans="4:4" x14ac:dyDescent="0.2">
      <c r="D4984" s="160"/>
    </row>
    <row r="4985" spans="4:4" x14ac:dyDescent="0.2">
      <c r="D4985" s="160"/>
    </row>
    <row r="4986" spans="4:4" x14ac:dyDescent="0.2">
      <c r="D4986" s="160"/>
    </row>
    <row r="4987" spans="4:4" x14ac:dyDescent="0.2">
      <c r="D4987" s="160"/>
    </row>
    <row r="4988" spans="4:4" x14ac:dyDescent="0.2">
      <c r="D4988" s="160"/>
    </row>
    <row r="4989" spans="4:4" x14ac:dyDescent="0.2">
      <c r="D4989" s="160"/>
    </row>
    <row r="4990" spans="4:4" x14ac:dyDescent="0.2">
      <c r="D4990" s="160"/>
    </row>
    <row r="4991" spans="4:4" x14ac:dyDescent="0.2">
      <c r="D4991" s="160"/>
    </row>
    <row r="4992" spans="4:4" x14ac:dyDescent="0.2">
      <c r="D4992" s="160"/>
    </row>
    <row r="4993" spans="4:4" x14ac:dyDescent="0.2">
      <c r="D4993" s="160"/>
    </row>
    <row r="4994" spans="4:4" x14ac:dyDescent="0.2">
      <c r="D4994" s="160"/>
    </row>
    <row r="4995" spans="4:4" x14ac:dyDescent="0.2">
      <c r="D4995" s="160"/>
    </row>
    <row r="4996" spans="4:4" x14ac:dyDescent="0.2">
      <c r="D4996" s="160"/>
    </row>
    <row r="4997" spans="4:4" x14ac:dyDescent="0.2">
      <c r="D4997" s="160"/>
    </row>
    <row r="4998" spans="4:4" x14ac:dyDescent="0.2">
      <c r="D4998" s="160"/>
    </row>
    <row r="4999" spans="4:4" x14ac:dyDescent="0.2">
      <c r="D4999" s="160"/>
    </row>
    <row r="5000" spans="4:4" x14ac:dyDescent="0.2">
      <c r="D5000" s="160"/>
    </row>
  </sheetData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9" fitToHeight="32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zoomScale="120" zoomScaleNormal="120" workbookViewId="0">
      <pane ySplit="6" topLeftCell="A40" activePane="bottomLeft" state="frozen"/>
      <selection pane="bottomLeft" activeCell="A2" sqref="A2"/>
    </sheetView>
  </sheetViews>
  <sheetFormatPr defaultRowHeight="12.75" outlineLevelRow="1" x14ac:dyDescent="0.2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0" max="20" width="10.7109375" style="160" customWidth="1"/>
    <col min="29" max="39" width="0" hidden="1" customWidth="1"/>
  </cols>
  <sheetData>
    <row r="1" spans="1:60" ht="15.75" customHeight="1" x14ac:dyDescent="0.25">
      <c r="A1" s="249" t="s">
        <v>1000</v>
      </c>
      <c r="B1" s="249"/>
      <c r="C1" s="249"/>
      <c r="D1" s="249"/>
      <c r="E1" s="249"/>
      <c r="F1" s="249"/>
      <c r="G1" s="249"/>
      <c r="AE1" t="s">
        <v>110</v>
      </c>
    </row>
    <row r="2" spans="1:60" ht="24.95" customHeight="1" x14ac:dyDescent="0.2">
      <c r="A2" s="161" t="s">
        <v>7</v>
      </c>
      <c r="B2" s="79" t="s">
        <v>40</v>
      </c>
      <c r="C2" s="250" t="s">
        <v>41</v>
      </c>
      <c r="D2" s="251"/>
      <c r="E2" s="251"/>
      <c r="F2" s="251"/>
      <c r="G2" s="252"/>
      <c r="AE2" t="s">
        <v>111</v>
      </c>
    </row>
    <row r="3" spans="1:60" ht="24.95" customHeight="1" x14ac:dyDescent="0.2">
      <c r="A3" s="161" t="s">
        <v>8</v>
      </c>
      <c r="B3" s="79" t="s">
        <v>43</v>
      </c>
      <c r="C3" s="250" t="s">
        <v>44</v>
      </c>
      <c r="D3" s="251"/>
      <c r="E3" s="251"/>
      <c r="F3" s="251"/>
      <c r="G3" s="252"/>
      <c r="AE3" t="s">
        <v>112</v>
      </c>
    </row>
    <row r="4" spans="1:60" ht="24.95" customHeight="1" x14ac:dyDescent="0.2">
      <c r="A4" s="162" t="s">
        <v>9</v>
      </c>
      <c r="B4" s="163" t="s">
        <v>46</v>
      </c>
      <c r="C4" s="253" t="s">
        <v>47</v>
      </c>
      <c r="D4" s="254"/>
      <c r="E4" s="254"/>
      <c r="F4" s="254"/>
      <c r="G4" s="255"/>
      <c r="AE4" t="s">
        <v>113</v>
      </c>
    </row>
    <row r="5" spans="1:60" x14ac:dyDescent="0.2">
      <c r="D5" s="160"/>
    </row>
    <row r="6" spans="1:60" ht="38.25" x14ac:dyDescent="0.2">
      <c r="A6" s="170" t="s">
        <v>114</v>
      </c>
      <c r="B6" s="168" t="s">
        <v>115</v>
      </c>
      <c r="C6" s="168" t="s">
        <v>116</v>
      </c>
      <c r="D6" s="169" t="s">
        <v>117</v>
      </c>
      <c r="E6" s="170" t="s">
        <v>118</v>
      </c>
      <c r="F6" s="164" t="s">
        <v>119</v>
      </c>
      <c r="G6" s="170" t="s">
        <v>120</v>
      </c>
      <c r="H6" s="171" t="s">
        <v>31</v>
      </c>
      <c r="I6" s="171" t="s">
        <v>121</v>
      </c>
      <c r="J6" s="171" t="s">
        <v>32</v>
      </c>
      <c r="K6" s="171" t="s">
        <v>122</v>
      </c>
      <c r="L6" s="171" t="s">
        <v>123</v>
      </c>
      <c r="M6" s="171" t="s">
        <v>124</v>
      </c>
      <c r="N6" s="171" t="s">
        <v>125</v>
      </c>
      <c r="O6" s="171" t="s">
        <v>126</v>
      </c>
      <c r="P6" s="171" t="s">
        <v>127</v>
      </c>
      <c r="Q6" s="171" t="s">
        <v>128</v>
      </c>
      <c r="R6" s="171" t="s">
        <v>129</v>
      </c>
      <c r="S6" s="171" t="s">
        <v>130</v>
      </c>
      <c r="T6" s="204" t="s">
        <v>996</v>
      </c>
    </row>
    <row r="7" spans="1:60" x14ac:dyDescent="0.2">
      <c r="A7" s="172" t="s">
        <v>131</v>
      </c>
      <c r="B7" s="174" t="s">
        <v>75</v>
      </c>
      <c r="C7" s="175" t="s">
        <v>76</v>
      </c>
      <c r="D7" s="176"/>
      <c r="E7" s="182"/>
      <c r="F7" s="186"/>
      <c r="G7" s="186">
        <f>SUM(G8:G11)</f>
        <v>0</v>
      </c>
      <c r="H7" s="186"/>
      <c r="I7" s="186">
        <f>SUM(I8:I11)</f>
        <v>765</v>
      </c>
      <c r="J7" s="186"/>
      <c r="K7" s="186">
        <f>SUM(K8:K11)</f>
        <v>1611.5</v>
      </c>
      <c r="L7" s="186"/>
      <c r="M7" s="186">
        <f>SUM(M8:M11)</f>
        <v>0</v>
      </c>
      <c r="N7" s="186"/>
      <c r="O7" s="186">
        <f>SUM(O8:O11)</f>
        <v>0</v>
      </c>
      <c r="P7" s="186"/>
      <c r="Q7" s="186">
        <f>SUM(Q8:Q11)</f>
        <v>0</v>
      </c>
      <c r="R7" s="187"/>
      <c r="S7" s="186"/>
      <c r="AE7" t="s">
        <v>132</v>
      </c>
    </row>
    <row r="8" spans="1:60" outlineLevel="1" x14ac:dyDescent="0.2">
      <c r="A8" s="167">
        <v>1</v>
      </c>
      <c r="B8" s="177" t="s">
        <v>889</v>
      </c>
      <c r="C8" s="198" t="s">
        <v>890</v>
      </c>
      <c r="D8" s="179" t="s">
        <v>211</v>
      </c>
      <c r="E8" s="183">
        <v>3</v>
      </c>
      <c r="F8" s="188"/>
      <c r="G8" s="188">
        <f>ROUND(E8*F8,2)</f>
        <v>0</v>
      </c>
      <c r="H8" s="188">
        <v>255</v>
      </c>
      <c r="I8" s="188">
        <f>ROUND(E8*H8,2)</f>
        <v>765</v>
      </c>
      <c r="J8" s="188">
        <v>399</v>
      </c>
      <c r="K8" s="188">
        <f>ROUND(E8*J8,2)</f>
        <v>1197</v>
      </c>
      <c r="L8" s="188">
        <v>21</v>
      </c>
      <c r="M8" s="188">
        <f>G8*(1+L8/100)</f>
        <v>0</v>
      </c>
      <c r="N8" s="188">
        <v>1.31E-3</v>
      </c>
      <c r="O8" s="188">
        <f>ROUND(E8*N8,2)</f>
        <v>0</v>
      </c>
      <c r="P8" s="188">
        <v>0</v>
      </c>
      <c r="Q8" s="188">
        <f>ROUND(E8*P8,2)</f>
        <v>0</v>
      </c>
      <c r="R8" s="189" t="s">
        <v>891</v>
      </c>
      <c r="S8" s="188" t="s">
        <v>137</v>
      </c>
      <c r="T8" s="166" t="s">
        <v>997</v>
      </c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 t="s">
        <v>138</v>
      </c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</row>
    <row r="9" spans="1:60" outlineLevel="1" x14ac:dyDescent="0.2">
      <c r="A9" s="167"/>
      <c r="B9" s="177"/>
      <c r="C9" s="199" t="s">
        <v>892</v>
      </c>
      <c r="D9" s="180"/>
      <c r="E9" s="184">
        <v>3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9"/>
      <c r="S9" s="188"/>
      <c r="T9" s="166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140</v>
      </c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167">
        <v>2</v>
      </c>
      <c r="B10" s="177" t="s">
        <v>893</v>
      </c>
      <c r="C10" s="198" t="s">
        <v>894</v>
      </c>
      <c r="D10" s="179" t="s">
        <v>158</v>
      </c>
      <c r="E10" s="183">
        <v>1</v>
      </c>
      <c r="F10" s="188"/>
      <c r="G10" s="188">
        <f>ROUND(E10*F10,2)</f>
        <v>0</v>
      </c>
      <c r="H10" s="188">
        <v>0</v>
      </c>
      <c r="I10" s="188">
        <f>ROUND(E10*H10,2)</f>
        <v>0</v>
      </c>
      <c r="J10" s="188">
        <v>414.5</v>
      </c>
      <c r="K10" s="188">
        <f>ROUND(E10*J10,2)</f>
        <v>414.5</v>
      </c>
      <c r="L10" s="188">
        <v>21</v>
      </c>
      <c r="M10" s="188">
        <f>G10*(1+L10/100)</f>
        <v>0</v>
      </c>
      <c r="N10" s="188">
        <v>0</v>
      </c>
      <c r="O10" s="188">
        <f>ROUND(E10*N10,2)</f>
        <v>0</v>
      </c>
      <c r="P10" s="188">
        <v>0</v>
      </c>
      <c r="Q10" s="188">
        <f>ROUND(E10*P10,2)</f>
        <v>0</v>
      </c>
      <c r="R10" s="189"/>
      <c r="S10" s="188" t="s">
        <v>154</v>
      </c>
      <c r="T10" s="166" t="s">
        <v>997</v>
      </c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 t="s">
        <v>138</v>
      </c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167"/>
      <c r="B11" s="177"/>
      <c r="C11" s="199" t="s">
        <v>895</v>
      </c>
      <c r="D11" s="180"/>
      <c r="E11" s="184">
        <v>1</v>
      </c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9"/>
      <c r="S11" s="188"/>
      <c r="T11" s="166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140</v>
      </c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x14ac:dyDescent="0.2">
      <c r="A12" s="173" t="s">
        <v>131</v>
      </c>
      <c r="B12" s="178" t="s">
        <v>77</v>
      </c>
      <c r="C12" s="200" t="s">
        <v>78</v>
      </c>
      <c r="D12" s="181"/>
      <c r="E12" s="185"/>
      <c r="F12" s="190"/>
      <c r="G12" s="190">
        <f>SUM(G13:G30)</f>
        <v>0</v>
      </c>
      <c r="H12" s="190"/>
      <c r="I12" s="190">
        <f>SUM(I13:I30)</f>
        <v>1585.0400000000002</v>
      </c>
      <c r="J12" s="190"/>
      <c r="K12" s="190">
        <f>SUM(K13:K30)</f>
        <v>5318.920000000001</v>
      </c>
      <c r="L12" s="190"/>
      <c r="M12" s="190">
        <f>SUM(M13:M30)</f>
        <v>0</v>
      </c>
      <c r="N12" s="190"/>
      <c r="O12" s="190">
        <f>SUM(O13:O30)</f>
        <v>0.05</v>
      </c>
      <c r="P12" s="190"/>
      <c r="Q12" s="190">
        <f>SUM(Q13:Q30)</f>
        <v>0</v>
      </c>
      <c r="R12" s="191"/>
      <c r="S12" s="190"/>
      <c r="AE12" t="s">
        <v>132</v>
      </c>
    </row>
    <row r="13" spans="1:60" outlineLevel="1" x14ac:dyDescent="0.2">
      <c r="A13" s="167">
        <v>3</v>
      </c>
      <c r="B13" s="177" t="s">
        <v>896</v>
      </c>
      <c r="C13" s="198" t="s">
        <v>897</v>
      </c>
      <c r="D13" s="179" t="s">
        <v>211</v>
      </c>
      <c r="E13" s="183">
        <v>12</v>
      </c>
      <c r="F13" s="188"/>
      <c r="G13" s="188">
        <f>ROUND(E13*F13,2)</f>
        <v>0</v>
      </c>
      <c r="H13" s="188">
        <v>80.87</v>
      </c>
      <c r="I13" s="188">
        <f>ROUND(E13*H13,2)</f>
        <v>970.44</v>
      </c>
      <c r="J13" s="188">
        <v>241.63</v>
      </c>
      <c r="K13" s="188">
        <f>ROUND(E13*J13,2)</f>
        <v>2899.56</v>
      </c>
      <c r="L13" s="188">
        <v>21</v>
      </c>
      <c r="M13" s="188">
        <f>G13*(1+L13/100)</f>
        <v>0</v>
      </c>
      <c r="N13" s="188">
        <v>4.0099999999999997E-3</v>
      </c>
      <c r="O13" s="188">
        <f>ROUND(E13*N13,2)</f>
        <v>0.05</v>
      </c>
      <c r="P13" s="188">
        <v>0</v>
      </c>
      <c r="Q13" s="188">
        <f>ROUND(E13*P13,2)</f>
        <v>0</v>
      </c>
      <c r="R13" s="189" t="s">
        <v>891</v>
      </c>
      <c r="S13" s="188" t="s">
        <v>137</v>
      </c>
      <c r="T13" s="166" t="s">
        <v>997</v>
      </c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138</v>
      </c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167"/>
      <c r="B14" s="177"/>
      <c r="C14" s="199" t="s">
        <v>898</v>
      </c>
      <c r="D14" s="180"/>
      <c r="E14" s="184">
        <v>7.5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9"/>
      <c r="S14" s="188"/>
      <c r="T14" s="166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140</v>
      </c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167"/>
      <c r="B15" s="177"/>
      <c r="C15" s="199" t="s">
        <v>899</v>
      </c>
      <c r="D15" s="180"/>
      <c r="E15" s="184">
        <v>4.5</v>
      </c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9"/>
      <c r="S15" s="188"/>
      <c r="T15" s="166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140</v>
      </c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167">
        <v>4</v>
      </c>
      <c r="B16" s="177" t="s">
        <v>900</v>
      </c>
      <c r="C16" s="198" t="s">
        <v>901</v>
      </c>
      <c r="D16" s="179" t="s">
        <v>211</v>
      </c>
      <c r="E16" s="183">
        <v>4.5</v>
      </c>
      <c r="F16" s="188"/>
      <c r="G16" s="188">
        <f>ROUND(E16*F16,2)</f>
        <v>0</v>
      </c>
      <c r="H16" s="188">
        <v>31.27</v>
      </c>
      <c r="I16" s="188">
        <f>ROUND(E16*H16,2)</f>
        <v>140.72</v>
      </c>
      <c r="J16" s="188">
        <v>27.23</v>
      </c>
      <c r="K16" s="188">
        <f>ROUND(E16*J16,2)</f>
        <v>122.54</v>
      </c>
      <c r="L16" s="188">
        <v>21</v>
      </c>
      <c r="M16" s="188">
        <f>G16*(1+L16/100)</f>
        <v>0</v>
      </c>
      <c r="N16" s="188">
        <v>1.2999999999999999E-4</v>
      </c>
      <c r="O16" s="188">
        <f>ROUND(E16*N16,2)</f>
        <v>0</v>
      </c>
      <c r="P16" s="188">
        <v>0</v>
      </c>
      <c r="Q16" s="188">
        <f>ROUND(E16*P16,2)</f>
        <v>0</v>
      </c>
      <c r="R16" s="189" t="s">
        <v>891</v>
      </c>
      <c r="S16" s="188" t="s">
        <v>137</v>
      </c>
      <c r="T16" s="166" t="s">
        <v>997</v>
      </c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 t="s">
        <v>138</v>
      </c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167"/>
      <c r="B17" s="177"/>
      <c r="C17" s="199" t="s">
        <v>899</v>
      </c>
      <c r="D17" s="180"/>
      <c r="E17" s="184">
        <v>4.5</v>
      </c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9"/>
      <c r="S17" s="188"/>
      <c r="T17" s="166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140</v>
      </c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167">
        <v>5</v>
      </c>
      <c r="B18" s="177" t="s">
        <v>902</v>
      </c>
      <c r="C18" s="198" t="s">
        <v>903</v>
      </c>
      <c r="D18" s="179" t="s">
        <v>158</v>
      </c>
      <c r="E18" s="183">
        <v>5</v>
      </c>
      <c r="F18" s="188"/>
      <c r="G18" s="188">
        <f>ROUND(E18*F18,2)</f>
        <v>0</v>
      </c>
      <c r="H18" s="188">
        <v>0</v>
      </c>
      <c r="I18" s="188">
        <f>ROUND(E18*H18,2)</f>
        <v>0</v>
      </c>
      <c r="J18" s="188">
        <v>221</v>
      </c>
      <c r="K18" s="188">
        <f>ROUND(E18*J18,2)</f>
        <v>1105</v>
      </c>
      <c r="L18" s="188">
        <v>21</v>
      </c>
      <c r="M18" s="188">
        <f>G18*(1+L18/100)</f>
        <v>0</v>
      </c>
      <c r="N18" s="188">
        <v>0</v>
      </c>
      <c r="O18" s="188">
        <f>ROUND(E18*N18,2)</f>
        <v>0</v>
      </c>
      <c r="P18" s="188">
        <v>0</v>
      </c>
      <c r="Q18" s="188">
        <f>ROUND(E18*P18,2)</f>
        <v>0</v>
      </c>
      <c r="R18" s="189" t="s">
        <v>891</v>
      </c>
      <c r="S18" s="188" t="s">
        <v>137</v>
      </c>
      <c r="T18" s="166" t="s">
        <v>997</v>
      </c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 t="s">
        <v>138</v>
      </c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167"/>
      <c r="B19" s="177"/>
      <c r="C19" s="199" t="s">
        <v>904</v>
      </c>
      <c r="D19" s="180"/>
      <c r="E19" s="184">
        <v>3</v>
      </c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9"/>
      <c r="S19" s="188"/>
      <c r="T19" s="166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140</v>
      </c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167"/>
      <c r="B20" s="177"/>
      <c r="C20" s="199" t="s">
        <v>905</v>
      </c>
      <c r="D20" s="180"/>
      <c r="E20" s="184">
        <v>2</v>
      </c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9"/>
      <c r="S20" s="188"/>
      <c r="T20" s="166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140</v>
      </c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167">
        <v>6</v>
      </c>
      <c r="B21" s="177" t="s">
        <v>906</v>
      </c>
      <c r="C21" s="198" t="s">
        <v>907</v>
      </c>
      <c r="D21" s="179" t="s">
        <v>211</v>
      </c>
      <c r="E21" s="183">
        <v>12</v>
      </c>
      <c r="F21" s="188"/>
      <c r="G21" s="188">
        <f>ROUND(E21*F21,2)</f>
        <v>0</v>
      </c>
      <c r="H21" s="188">
        <v>1.99</v>
      </c>
      <c r="I21" s="188">
        <f>ROUND(E21*H21,2)</f>
        <v>23.88</v>
      </c>
      <c r="J21" s="188">
        <v>29.81</v>
      </c>
      <c r="K21" s="188">
        <f>ROUND(E21*J21,2)</f>
        <v>357.72</v>
      </c>
      <c r="L21" s="188">
        <v>21</v>
      </c>
      <c r="M21" s="188">
        <f>G21*(1+L21/100)</f>
        <v>0</v>
      </c>
      <c r="N21" s="188">
        <v>1.0000000000000001E-5</v>
      </c>
      <c r="O21" s="188">
        <f>ROUND(E21*N21,2)</f>
        <v>0</v>
      </c>
      <c r="P21" s="188">
        <v>0</v>
      </c>
      <c r="Q21" s="188">
        <f>ROUND(E21*P21,2)</f>
        <v>0</v>
      </c>
      <c r="R21" s="189" t="s">
        <v>891</v>
      </c>
      <c r="S21" s="188" t="s">
        <v>137</v>
      </c>
      <c r="T21" s="166" t="s">
        <v>997</v>
      </c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138</v>
      </c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167">
        <v>7</v>
      </c>
      <c r="B22" s="177" t="s">
        <v>908</v>
      </c>
      <c r="C22" s="198" t="s">
        <v>909</v>
      </c>
      <c r="D22" s="179" t="s">
        <v>870</v>
      </c>
      <c r="E22" s="183">
        <v>1</v>
      </c>
      <c r="F22" s="188"/>
      <c r="G22" s="188">
        <f>ROUND(E22*F22,2)</f>
        <v>0</v>
      </c>
      <c r="H22" s="188">
        <v>0</v>
      </c>
      <c r="I22" s="188">
        <f>ROUND(E22*H22,2)</f>
        <v>0</v>
      </c>
      <c r="J22" s="188">
        <v>347.5</v>
      </c>
      <c r="K22" s="188">
        <f>ROUND(E22*J22,2)</f>
        <v>347.5</v>
      </c>
      <c r="L22" s="188">
        <v>21</v>
      </c>
      <c r="M22" s="188">
        <f>G22*(1+L22/100)</f>
        <v>0</v>
      </c>
      <c r="N22" s="188">
        <v>0</v>
      </c>
      <c r="O22" s="188">
        <f>ROUND(E22*N22,2)</f>
        <v>0</v>
      </c>
      <c r="P22" s="188">
        <v>0</v>
      </c>
      <c r="Q22" s="188">
        <f>ROUND(E22*P22,2)</f>
        <v>0</v>
      </c>
      <c r="R22" s="189"/>
      <c r="S22" s="188" t="s">
        <v>154</v>
      </c>
      <c r="T22" s="166" t="s">
        <v>997</v>
      </c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 t="s">
        <v>138</v>
      </c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167">
        <v>8</v>
      </c>
      <c r="B23" s="177" t="s">
        <v>910</v>
      </c>
      <c r="C23" s="198" t="s">
        <v>911</v>
      </c>
      <c r="D23" s="179" t="s">
        <v>158</v>
      </c>
      <c r="E23" s="183">
        <v>3</v>
      </c>
      <c r="F23" s="188"/>
      <c r="G23" s="188">
        <f>ROUND(E23*F23,2)</f>
        <v>0</v>
      </c>
      <c r="H23" s="188">
        <v>0</v>
      </c>
      <c r="I23" s="188">
        <f>ROUND(E23*H23,2)</f>
        <v>0</v>
      </c>
      <c r="J23" s="188">
        <v>105</v>
      </c>
      <c r="K23" s="188">
        <f>ROUND(E23*J23,2)</f>
        <v>315</v>
      </c>
      <c r="L23" s="188">
        <v>21</v>
      </c>
      <c r="M23" s="188">
        <f>G23*(1+L23/100)</f>
        <v>0</v>
      </c>
      <c r="N23" s="188">
        <v>0</v>
      </c>
      <c r="O23" s="188">
        <f>ROUND(E23*N23,2)</f>
        <v>0</v>
      </c>
      <c r="P23" s="188">
        <v>0</v>
      </c>
      <c r="Q23" s="188">
        <f>ROUND(E23*P23,2)</f>
        <v>0</v>
      </c>
      <c r="R23" s="189"/>
      <c r="S23" s="188" t="s">
        <v>154</v>
      </c>
      <c r="T23" s="166" t="s">
        <v>997</v>
      </c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138</v>
      </c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167">
        <v>9</v>
      </c>
      <c r="B24" s="177" t="s">
        <v>912</v>
      </c>
      <c r="C24" s="198" t="s">
        <v>913</v>
      </c>
      <c r="D24" s="179" t="s">
        <v>211</v>
      </c>
      <c r="E24" s="183">
        <v>12</v>
      </c>
      <c r="F24" s="188"/>
      <c r="G24" s="188">
        <f>ROUND(E24*F24,2)</f>
        <v>0</v>
      </c>
      <c r="H24" s="188">
        <v>0</v>
      </c>
      <c r="I24" s="188">
        <f>ROUND(E24*H24,2)</f>
        <v>0</v>
      </c>
      <c r="J24" s="188">
        <v>14.3</v>
      </c>
      <c r="K24" s="188">
        <f>ROUND(E24*J24,2)</f>
        <v>171.6</v>
      </c>
      <c r="L24" s="188">
        <v>21</v>
      </c>
      <c r="M24" s="188">
        <f>G24*(1+L24/100)</f>
        <v>0</v>
      </c>
      <c r="N24" s="188">
        <v>0</v>
      </c>
      <c r="O24" s="188">
        <f>ROUND(E24*N24,2)</f>
        <v>0</v>
      </c>
      <c r="P24" s="188">
        <v>0</v>
      </c>
      <c r="Q24" s="188">
        <f>ROUND(E24*P24,2)</f>
        <v>0</v>
      </c>
      <c r="R24" s="189"/>
      <c r="S24" s="188" t="s">
        <v>154</v>
      </c>
      <c r="T24" s="166" t="s">
        <v>997</v>
      </c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138</v>
      </c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167"/>
      <c r="B25" s="177"/>
      <c r="C25" s="199" t="s">
        <v>898</v>
      </c>
      <c r="D25" s="180"/>
      <c r="E25" s="184">
        <v>7.5</v>
      </c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9"/>
      <c r="S25" s="188"/>
      <c r="T25" s="166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140</v>
      </c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167"/>
      <c r="B26" s="177"/>
      <c r="C26" s="199" t="s">
        <v>899</v>
      </c>
      <c r="D26" s="180"/>
      <c r="E26" s="184">
        <v>4.5</v>
      </c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9"/>
      <c r="S26" s="188"/>
      <c r="T26" s="166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 t="s">
        <v>140</v>
      </c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167">
        <v>10</v>
      </c>
      <c r="B27" s="177" t="s">
        <v>914</v>
      </c>
      <c r="C27" s="198" t="s">
        <v>915</v>
      </c>
      <c r="D27" s="179" t="s">
        <v>158</v>
      </c>
      <c r="E27" s="183">
        <v>2</v>
      </c>
      <c r="F27" s="188"/>
      <c r="G27" s="188">
        <f>ROUND(E27*F27,2)</f>
        <v>0</v>
      </c>
      <c r="H27" s="188">
        <v>105</v>
      </c>
      <c r="I27" s="188">
        <f>ROUND(E27*H27,2)</f>
        <v>210</v>
      </c>
      <c r="J27" s="188">
        <v>0</v>
      </c>
      <c r="K27" s="188">
        <f>ROUND(E27*J27,2)</f>
        <v>0</v>
      </c>
      <c r="L27" s="188">
        <v>21</v>
      </c>
      <c r="M27" s="188">
        <f>G27*(1+L27/100)</f>
        <v>0</v>
      </c>
      <c r="N27" s="188">
        <v>0</v>
      </c>
      <c r="O27" s="188">
        <f>ROUND(E27*N27,2)</f>
        <v>0</v>
      </c>
      <c r="P27" s="188">
        <v>0</v>
      </c>
      <c r="Q27" s="188">
        <f>ROUND(E27*P27,2)</f>
        <v>0</v>
      </c>
      <c r="R27" s="189"/>
      <c r="S27" s="188" t="s">
        <v>154</v>
      </c>
      <c r="T27" s="166" t="s">
        <v>998</v>
      </c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198</v>
      </c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167"/>
      <c r="B28" s="177"/>
      <c r="C28" s="199" t="s">
        <v>916</v>
      </c>
      <c r="D28" s="180"/>
      <c r="E28" s="184">
        <v>2</v>
      </c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9"/>
      <c r="S28" s="188"/>
      <c r="T28" s="166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140</v>
      </c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167">
        <v>11</v>
      </c>
      <c r="B29" s="177" t="s">
        <v>917</v>
      </c>
      <c r="C29" s="198" t="s">
        <v>918</v>
      </c>
      <c r="D29" s="179" t="s">
        <v>158</v>
      </c>
      <c r="E29" s="183">
        <v>1</v>
      </c>
      <c r="F29" s="188"/>
      <c r="G29" s="188">
        <f>ROUND(E29*F29,2)</f>
        <v>0</v>
      </c>
      <c r="H29" s="188">
        <v>90</v>
      </c>
      <c r="I29" s="188">
        <f>ROUND(E29*H29,2)</f>
        <v>90</v>
      </c>
      <c r="J29" s="188">
        <v>0</v>
      </c>
      <c r="K29" s="188">
        <f>ROUND(E29*J29,2)</f>
        <v>0</v>
      </c>
      <c r="L29" s="188">
        <v>21</v>
      </c>
      <c r="M29" s="188">
        <f>G29*(1+L29/100)</f>
        <v>0</v>
      </c>
      <c r="N29" s="188">
        <v>0</v>
      </c>
      <c r="O29" s="188">
        <f>ROUND(E29*N29,2)</f>
        <v>0</v>
      </c>
      <c r="P29" s="188">
        <v>0</v>
      </c>
      <c r="Q29" s="188">
        <f>ROUND(E29*P29,2)</f>
        <v>0</v>
      </c>
      <c r="R29" s="189"/>
      <c r="S29" s="188" t="s">
        <v>154</v>
      </c>
      <c r="T29" s="166" t="s">
        <v>998</v>
      </c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198</v>
      </c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167">
        <v>12</v>
      </c>
      <c r="B30" s="177" t="s">
        <v>919</v>
      </c>
      <c r="C30" s="198" t="s">
        <v>920</v>
      </c>
      <c r="D30" s="179" t="s">
        <v>663</v>
      </c>
      <c r="E30" s="183">
        <v>1</v>
      </c>
      <c r="F30" s="188"/>
      <c r="G30" s="188">
        <f>ROUND(E30*F30,2)</f>
        <v>0</v>
      </c>
      <c r="H30" s="188">
        <v>150</v>
      </c>
      <c r="I30" s="188">
        <f>ROUND(E30*H30,2)</f>
        <v>150</v>
      </c>
      <c r="J30" s="188">
        <v>0</v>
      </c>
      <c r="K30" s="188">
        <f>ROUND(E30*J30,2)</f>
        <v>0</v>
      </c>
      <c r="L30" s="188">
        <v>21</v>
      </c>
      <c r="M30" s="188">
        <f>G30*(1+L30/100)</f>
        <v>0</v>
      </c>
      <c r="N30" s="188">
        <v>1E-3</v>
      </c>
      <c r="O30" s="188">
        <f>ROUND(E30*N30,2)</f>
        <v>0</v>
      </c>
      <c r="P30" s="188">
        <v>0</v>
      </c>
      <c r="Q30" s="188">
        <f>ROUND(E30*P30,2)</f>
        <v>0</v>
      </c>
      <c r="R30" s="189" t="s">
        <v>197</v>
      </c>
      <c r="S30" s="188" t="s">
        <v>137</v>
      </c>
      <c r="T30" s="166" t="s">
        <v>998</v>
      </c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198</v>
      </c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x14ac:dyDescent="0.2">
      <c r="A31" s="173" t="s">
        <v>131</v>
      </c>
      <c r="B31" s="178" t="s">
        <v>79</v>
      </c>
      <c r="C31" s="200" t="s">
        <v>80</v>
      </c>
      <c r="D31" s="181"/>
      <c r="E31" s="185"/>
      <c r="F31" s="190"/>
      <c r="G31" s="190">
        <f>SUM(G32:G68)</f>
        <v>0</v>
      </c>
      <c r="H31" s="190"/>
      <c r="I31" s="190">
        <f>SUM(I32:I68)</f>
        <v>41933.82</v>
      </c>
      <c r="J31" s="190"/>
      <c r="K31" s="190">
        <f>SUM(K32:K68)</f>
        <v>9913.119999999999</v>
      </c>
      <c r="L31" s="190"/>
      <c r="M31" s="190">
        <f>SUM(M32:M68)</f>
        <v>0</v>
      </c>
      <c r="N31" s="190"/>
      <c r="O31" s="190">
        <f>SUM(O32:O68)</f>
        <v>0.11</v>
      </c>
      <c r="P31" s="190"/>
      <c r="Q31" s="190">
        <f>SUM(Q32:Q68)</f>
        <v>0.08</v>
      </c>
      <c r="R31" s="191"/>
      <c r="S31" s="190"/>
      <c r="AE31" t="s">
        <v>132</v>
      </c>
    </row>
    <row r="32" spans="1:60" outlineLevel="1" x14ac:dyDescent="0.2">
      <c r="A32" s="167">
        <v>13</v>
      </c>
      <c r="B32" s="177" t="s">
        <v>921</v>
      </c>
      <c r="C32" s="198" t="s">
        <v>922</v>
      </c>
      <c r="D32" s="179" t="s">
        <v>923</v>
      </c>
      <c r="E32" s="183">
        <v>2</v>
      </c>
      <c r="F32" s="188"/>
      <c r="G32" s="188">
        <f>ROUND(E32*F32,2)</f>
        <v>0</v>
      </c>
      <c r="H32" s="188">
        <v>0</v>
      </c>
      <c r="I32" s="188">
        <f>ROUND(E32*H32,2)</f>
        <v>0</v>
      </c>
      <c r="J32" s="188">
        <v>225</v>
      </c>
      <c r="K32" s="188">
        <f>ROUND(E32*J32,2)</f>
        <v>450</v>
      </c>
      <c r="L32" s="188">
        <v>21</v>
      </c>
      <c r="M32" s="188">
        <f>G32*(1+L32/100)</f>
        <v>0</v>
      </c>
      <c r="N32" s="188">
        <v>0</v>
      </c>
      <c r="O32" s="188">
        <f>ROUND(E32*N32,2)</f>
        <v>0</v>
      </c>
      <c r="P32" s="188">
        <v>1.933E-2</v>
      </c>
      <c r="Q32" s="188">
        <f>ROUND(E32*P32,2)</f>
        <v>0.04</v>
      </c>
      <c r="R32" s="189" t="s">
        <v>891</v>
      </c>
      <c r="S32" s="188" t="s">
        <v>137</v>
      </c>
      <c r="T32" s="166" t="s">
        <v>997</v>
      </c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138</v>
      </c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167">
        <v>14</v>
      </c>
      <c r="B33" s="177" t="s">
        <v>924</v>
      </c>
      <c r="C33" s="198" t="s">
        <v>925</v>
      </c>
      <c r="D33" s="179" t="s">
        <v>923</v>
      </c>
      <c r="E33" s="183">
        <v>2</v>
      </c>
      <c r="F33" s="188"/>
      <c r="G33" s="188">
        <f>ROUND(E33*F33,2)</f>
        <v>0</v>
      </c>
      <c r="H33" s="188">
        <v>490</v>
      </c>
      <c r="I33" s="188">
        <f>ROUND(E33*H33,2)</f>
        <v>980</v>
      </c>
      <c r="J33" s="188">
        <v>580</v>
      </c>
      <c r="K33" s="188">
        <f>ROUND(E33*J33,2)</f>
        <v>1160</v>
      </c>
      <c r="L33" s="188">
        <v>21</v>
      </c>
      <c r="M33" s="188">
        <f>G33*(1+L33/100)</f>
        <v>0</v>
      </c>
      <c r="N33" s="188">
        <v>1.8600000000000001E-3</v>
      </c>
      <c r="O33" s="188">
        <f>ROUND(E33*N33,2)</f>
        <v>0</v>
      </c>
      <c r="P33" s="188">
        <v>0</v>
      </c>
      <c r="Q33" s="188">
        <f>ROUND(E33*P33,2)</f>
        <v>0</v>
      </c>
      <c r="R33" s="189" t="s">
        <v>891</v>
      </c>
      <c r="S33" s="188" t="s">
        <v>137</v>
      </c>
      <c r="T33" s="166" t="s">
        <v>997</v>
      </c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138</v>
      </c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167"/>
      <c r="B34" s="177"/>
      <c r="C34" s="199" t="s">
        <v>926</v>
      </c>
      <c r="D34" s="180"/>
      <c r="E34" s="184">
        <v>1</v>
      </c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9"/>
      <c r="S34" s="188"/>
      <c r="T34" s="166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140</v>
      </c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167"/>
      <c r="B35" s="177"/>
      <c r="C35" s="199" t="s">
        <v>927</v>
      </c>
      <c r="D35" s="180"/>
      <c r="E35" s="184">
        <v>1</v>
      </c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9"/>
      <c r="S35" s="188"/>
      <c r="T35" s="166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140</v>
      </c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167">
        <v>15</v>
      </c>
      <c r="B36" s="177" t="s">
        <v>928</v>
      </c>
      <c r="C36" s="198" t="s">
        <v>929</v>
      </c>
      <c r="D36" s="179" t="s">
        <v>923</v>
      </c>
      <c r="E36" s="183">
        <v>2</v>
      </c>
      <c r="F36" s="188"/>
      <c r="G36" s="188">
        <f>ROUND(E36*F36,2)</f>
        <v>0</v>
      </c>
      <c r="H36" s="188">
        <v>0</v>
      </c>
      <c r="I36" s="188">
        <f>ROUND(E36*H36,2)</f>
        <v>0</v>
      </c>
      <c r="J36" s="188">
        <v>145.5</v>
      </c>
      <c r="K36" s="188">
        <f>ROUND(E36*J36,2)</f>
        <v>291</v>
      </c>
      <c r="L36" s="188">
        <v>21</v>
      </c>
      <c r="M36" s="188">
        <f>G36*(1+L36/100)</f>
        <v>0</v>
      </c>
      <c r="N36" s="188">
        <v>0</v>
      </c>
      <c r="O36" s="188">
        <f>ROUND(E36*N36,2)</f>
        <v>0</v>
      </c>
      <c r="P36" s="188">
        <v>1.9460000000000002E-2</v>
      </c>
      <c r="Q36" s="188">
        <f>ROUND(E36*P36,2)</f>
        <v>0.04</v>
      </c>
      <c r="R36" s="189" t="s">
        <v>891</v>
      </c>
      <c r="S36" s="188" t="s">
        <v>137</v>
      </c>
      <c r="T36" s="166" t="s">
        <v>997</v>
      </c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138</v>
      </c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167">
        <v>16</v>
      </c>
      <c r="B37" s="177" t="s">
        <v>930</v>
      </c>
      <c r="C37" s="198" t="s">
        <v>931</v>
      </c>
      <c r="D37" s="179" t="s">
        <v>923</v>
      </c>
      <c r="E37" s="183">
        <v>3</v>
      </c>
      <c r="F37" s="188"/>
      <c r="G37" s="188">
        <f>ROUND(E37*F37,2)</f>
        <v>0</v>
      </c>
      <c r="H37" s="188">
        <v>0</v>
      </c>
      <c r="I37" s="188">
        <f>ROUND(E37*H37,2)</f>
        <v>0</v>
      </c>
      <c r="J37" s="188">
        <v>82.7</v>
      </c>
      <c r="K37" s="188">
        <f>ROUND(E37*J37,2)</f>
        <v>248.1</v>
      </c>
      <c r="L37" s="188">
        <v>21</v>
      </c>
      <c r="M37" s="188">
        <f>G37*(1+L37/100)</f>
        <v>0</v>
      </c>
      <c r="N37" s="188">
        <v>0</v>
      </c>
      <c r="O37" s="188">
        <f>ROUND(E37*N37,2)</f>
        <v>0</v>
      </c>
      <c r="P37" s="188">
        <v>1.56E-3</v>
      </c>
      <c r="Q37" s="188">
        <f>ROUND(E37*P37,2)</f>
        <v>0</v>
      </c>
      <c r="R37" s="189" t="s">
        <v>891</v>
      </c>
      <c r="S37" s="188" t="s">
        <v>137</v>
      </c>
      <c r="T37" s="166" t="s">
        <v>997</v>
      </c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138</v>
      </c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167">
        <v>17</v>
      </c>
      <c r="B38" s="177" t="s">
        <v>932</v>
      </c>
      <c r="C38" s="198" t="s">
        <v>933</v>
      </c>
      <c r="D38" s="179" t="s">
        <v>158</v>
      </c>
      <c r="E38" s="183">
        <v>2</v>
      </c>
      <c r="F38" s="188"/>
      <c r="G38" s="188">
        <f>ROUND(E38*F38,2)</f>
        <v>0</v>
      </c>
      <c r="H38" s="188">
        <v>26.91</v>
      </c>
      <c r="I38" s="188">
        <f>ROUND(E38*H38,2)</f>
        <v>53.82</v>
      </c>
      <c r="J38" s="188">
        <v>124.59</v>
      </c>
      <c r="K38" s="188">
        <f>ROUND(E38*J38,2)</f>
        <v>249.18</v>
      </c>
      <c r="L38" s="188">
        <v>21</v>
      </c>
      <c r="M38" s="188">
        <f>G38*(1+L38/100)</f>
        <v>0</v>
      </c>
      <c r="N38" s="188">
        <v>1E-4</v>
      </c>
      <c r="O38" s="188">
        <f>ROUND(E38*N38,2)</f>
        <v>0</v>
      </c>
      <c r="P38" s="188">
        <v>0</v>
      </c>
      <c r="Q38" s="188">
        <f>ROUND(E38*P38,2)</f>
        <v>0</v>
      </c>
      <c r="R38" s="189" t="s">
        <v>891</v>
      </c>
      <c r="S38" s="188" t="s">
        <v>137</v>
      </c>
      <c r="T38" s="166" t="s">
        <v>997</v>
      </c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138</v>
      </c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167">
        <v>18</v>
      </c>
      <c r="B39" s="177" t="s">
        <v>934</v>
      </c>
      <c r="C39" s="198" t="s">
        <v>935</v>
      </c>
      <c r="D39" s="179" t="s">
        <v>158</v>
      </c>
      <c r="E39" s="183">
        <v>1</v>
      </c>
      <c r="F39" s="188"/>
      <c r="G39" s="188">
        <f>ROUND(E39*F39,2)</f>
        <v>0</v>
      </c>
      <c r="H39" s="188">
        <v>0</v>
      </c>
      <c r="I39" s="188">
        <f>ROUND(E39*H39,2)</f>
        <v>0</v>
      </c>
      <c r="J39" s="188">
        <v>18.5</v>
      </c>
      <c r="K39" s="188">
        <f>ROUND(E39*J39,2)</f>
        <v>18.5</v>
      </c>
      <c r="L39" s="188">
        <v>21</v>
      </c>
      <c r="M39" s="188">
        <f>G39*(1+L39/100)</f>
        <v>0</v>
      </c>
      <c r="N39" s="188">
        <v>0</v>
      </c>
      <c r="O39" s="188">
        <f>ROUND(E39*N39,2)</f>
        <v>0</v>
      </c>
      <c r="P39" s="188">
        <v>0</v>
      </c>
      <c r="Q39" s="188">
        <f>ROUND(E39*P39,2)</f>
        <v>0</v>
      </c>
      <c r="R39" s="189"/>
      <c r="S39" s="188" t="s">
        <v>154</v>
      </c>
      <c r="T39" s="166" t="s">
        <v>997</v>
      </c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138</v>
      </c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167">
        <v>19</v>
      </c>
      <c r="B40" s="177" t="s">
        <v>936</v>
      </c>
      <c r="C40" s="198" t="s">
        <v>937</v>
      </c>
      <c r="D40" s="179" t="s">
        <v>158</v>
      </c>
      <c r="E40" s="183">
        <v>2</v>
      </c>
      <c r="F40" s="188"/>
      <c r="G40" s="188">
        <f>ROUND(E40*F40,2)</f>
        <v>0</v>
      </c>
      <c r="H40" s="188">
        <v>0</v>
      </c>
      <c r="I40" s="188">
        <f>ROUND(E40*H40,2)</f>
        <v>0</v>
      </c>
      <c r="J40" s="188">
        <v>39.4</v>
      </c>
      <c r="K40" s="188">
        <f>ROUND(E40*J40,2)</f>
        <v>78.8</v>
      </c>
      <c r="L40" s="188">
        <v>21</v>
      </c>
      <c r="M40" s="188">
        <f>G40*(1+L40/100)</f>
        <v>0</v>
      </c>
      <c r="N40" s="188">
        <v>0</v>
      </c>
      <c r="O40" s="188">
        <f>ROUND(E40*N40,2)</f>
        <v>0</v>
      </c>
      <c r="P40" s="188">
        <v>0</v>
      </c>
      <c r="Q40" s="188">
        <f>ROUND(E40*P40,2)</f>
        <v>0</v>
      </c>
      <c r="R40" s="189"/>
      <c r="S40" s="188" t="s">
        <v>154</v>
      </c>
      <c r="T40" s="166" t="s">
        <v>997</v>
      </c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138</v>
      </c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167"/>
      <c r="B41" s="177"/>
      <c r="C41" s="199" t="s">
        <v>938</v>
      </c>
      <c r="D41" s="180"/>
      <c r="E41" s="184">
        <v>2</v>
      </c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9"/>
      <c r="S41" s="188"/>
      <c r="T41" s="166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140</v>
      </c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167">
        <v>20</v>
      </c>
      <c r="B42" s="177" t="s">
        <v>939</v>
      </c>
      <c r="C42" s="198" t="s">
        <v>940</v>
      </c>
      <c r="D42" s="179" t="s">
        <v>158</v>
      </c>
      <c r="E42" s="183">
        <v>2</v>
      </c>
      <c r="F42" s="188"/>
      <c r="G42" s="188">
        <f>ROUND(E42*F42,2)</f>
        <v>0</v>
      </c>
      <c r="H42" s="188">
        <v>0</v>
      </c>
      <c r="I42" s="188">
        <f>ROUND(E42*H42,2)</f>
        <v>0</v>
      </c>
      <c r="J42" s="188">
        <v>827</v>
      </c>
      <c r="K42" s="188">
        <f>ROUND(E42*J42,2)</f>
        <v>1654</v>
      </c>
      <c r="L42" s="188">
        <v>21</v>
      </c>
      <c r="M42" s="188">
        <f>G42*(1+L42/100)</f>
        <v>0</v>
      </c>
      <c r="N42" s="188">
        <v>0</v>
      </c>
      <c r="O42" s="188">
        <f>ROUND(E42*N42,2)</f>
        <v>0</v>
      </c>
      <c r="P42" s="188">
        <v>0</v>
      </c>
      <c r="Q42" s="188">
        <f>ROUND(E42*P42,2)</f>
        <v>0</v>
      </c>
      <c r="R42" s="189"/>
      <c r="S42" s="188" t="s">
        <v>137</v>
      </c>
      <c r="T42" s="166" t="s">
        <v>997</v>
      </c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138</v>
      </c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ht="22.5" outlineLevel="1" x14ac:dyDescent="0.2">
      <c r="A43" s="167">
        <v>21</v>
      </c>
      <c r="B43" s="177" t="s">
        <v>941</v>
      </c>
      <c r="C43" s="198" t="s">
        <v>942</v>
      </c>
      <c r="D43" s="179" t="s">
        <v>158</v>
      </c>
      <c r="E43" s="183">
        <v>10</v>
      </c>
      <c r="F43" s="188"/>
      <c r="G43" s="188">
        <f>ROUND(E43*F43,2)</f>
        <v>0</v>
      </c>
      <c r="H43" s="188">
        <v>0</v>
      </c>
      <c r="I43" s="188">
        <f>ROUND(E43*H43,2)</f>
        <v>0</v>
      </c>
      <c r="J43" s="188">
        <v>178.5</v>
      </c>
      <c r="K43" s="188">
        <f>ROUND(E43*J43,2)</f>
        <v>1785</v>
      </c>
      <c r="L43" s="188">
        <v>21</v>
      </c>
      <c r="M43" s="188">
        <f>G43*(1+L43/100)</f>
        <v>0</v>
      </c>
      <c r="N43" s="188">
        <v>0</v>
      </c>
      <c r="O43" s="188">
        <f>ROUND(E43*N43,2)</f>
        <v>0</v>
      </c>
      <c r="P43" s="188">
        <v>0</v>
      </c>
      <c r="Q43" s="188">
        <f>ROUND(E43*P43,2)</f>
        <v>0</v>
      </c>
      <c r="R43" s="189"/>
      <c r="S43" s="188" t="s">
        <v>154</v>
      </c>
      <c r="T43" s="166" t="s">
        <v>997</v>
      </c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138</v>
      </c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167"/>
      <c r="B44" s="177"/>
      <c r="C44" s="199" t="s">
        <v>943</v>
      </c>
      <c r="D44" s="180"/>
      <c r="E44" s="184">
        <v>2</v>
      </c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9"/>
      <c r="S44" s="188"/>
      <c r="T44" s="166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140</v>
      </c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167"/>
      <c r="B45" s="177"/>
      <c r="C45" s="199" t="s">
        <v>944</v>
      </c>
      <c r="D45" s="180"/>
      <c r="E45" s="184">
        <v>2</v>
      </c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9"/>
      <c r="S45" s="188"/>
      <c r="T45" s="166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140</v>
      </c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167"/>
      <c r="B46" s="177"/>
      <c r="C46" s="199" t="s">
        <v>945</v>
      </c>
      <c r="D46" s="180"/>
      <c r="E46" s="184">
        <v>2</v>
      </c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9"/>
      <c r="S46" s="188"/>
      <c r="T46" s="166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140</v>
      </c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167"/>
      <c r="B47" s="177"/>
      <c r="C47" s="199" t="s">
        <v>946</v>
      </c>
      <c r="D47" s="180"/>
      <c r="E47" s="184">
        <v>2</v>
      </c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9"/>
      <c r="S47" s="188"/>
      <c r="T47" s="166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140</v>
      </c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167"/>
      <c r="B48" s="177"/>
      <c r="C48" s="199" t="s">
        <v>947</v>
      </c>
      <c r="D48" s="180"/>
      <c r="E48" s="184">
        <v>2</v>
      </c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9"/>
      <c r="S48" s="188"/>
      <c r="T48" s="166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140</v>
      </c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167">
        <v>22</v>
      </c>
      <c r="B49" s="177" t="s">
        <v>948</v>
      </c>
      <c r="C49" s="198" t="s">
        <v>949</v>
      </c>
      <c r="D49" s="179" t="s">
        <v>158</v>
      </c>
      <c r="E49" s="183">
        <v>1</v>
      </c>
      <c r="F49" s="188"/>
      <c r="G49" s="188">
        <f>ROUND(E49*F49,2)</f>
        <v>0</v>
      </c>
      <c r="H49" s="188">
        <v>0</v>
      </c>
      <c r="I49" s="188">
        <f>ROUND(E49*H49,2)</f>
        <v>0</v>
      </c>
      <c r="J49" s="188">
        <v>2325</v>
      </c>
      <c r="K49" s="188">
        <f>ROUND(E49*J49,2)</f>
        <v>2325</v>
      </c>
      <c r="L49" s="188">
        <v>21</v>
      </c>
      <c r="M49" s="188">
        <f>G49*(1+L49/100)</f>
        <v>0</v>
      </c>
      <c r="N49" s="188">
        <v>0</v>
      </c>
      <c r="O49" s="188">
        <f>ROUND(E49*N49,2)</f>
        <v>0</v>
      </c>
      <c r="P49" s="188">
        <v>0</v>
      </c>
      <c r="Q49" s="188">
        <f>ROUND(E49*P49,2)</f>
        <v>0</v>
      </c>
      <c r="R49" s="189"/>
      <c r="S49" s="188" t="s">
        <v>154</v>
      </c>
      <c r="T49" s="166" t="s">
        <v>997</v>
      </c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138</v>
      </c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167">
        <v>23</v>
      </c>
      <c r="B50" s="177" t="s">
        <v>950</v>
      </c>
      <c r="C50" s="198" t="s">
        <v>951</v>
      </c>
      <c r="D50" s="179" t="s">
        <v>158</v>
      </c>
      <c r="E50" s="183">
        <v>2</v>
      </c>
      <c r="F50" s="188"/>
      <c r="G50" s="188">
        <f>ROUND(E50*F50,2)</f>
        <v>0</v>
      </c>
      <c r="H50" s="188">
        <v>0</v>
      </c>
      <c r="I50" s="188">
        <f>ROUND(E50*H50,2)</f>
        <v>0</v>
      </c>
      <c r="J50" s="188">
        <v>145.9</v>
      </c>
      <c r="K50" s="188">
        <f>ROUND(E50*J50,2)</f>
        <v>291.8</v>
      </c>
      <c r="L50" s="188">
        <v>21</v>
      </c>
      <c r="M50" s="188">
        <f>G50*(1+L50/100)</f>
        <v>0</v>
      </c>
      <c r="N50" s="188">
        <v>0</v>
      </c>
      <c r="O50" s="188">
        <f>ROUND(E50*N50,2)</f>
        <v>0</v>
      </c>
      <c r="P50" s="188">
        <v>0</v>
      </c>
      <c r="Q50" s="188">
        <f>ROUND(E50*P50,2)</f>
        <v>0</v>
      </c>
      <c r="R50" s="189"/>
      <c r="S50" s="188" t="s">
        <v>137</v>
      </c>
      <c r="T50" s="166" t="s">
        <v>997</v>
      </c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138</v>
      </c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167"/>
      <c r="B51" s="177"/>
      <c r="C51" s="199" t="s">
        <v>952</v>
      </c>
      <c r="D51" s="180"/>
      <c r="E51" s="184">
        <v>2</v>
      </c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9"/>
      <c r="S51" s="188"/>
      <c r="T51" s="166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140</v>
      </c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167">
        <v>24</v>
      </c>
      <c r="B52" s="177" t="s">
        <v>953</v>
      </c>
      <c r="C52" s="198" t="s">
        <v>954</v>
      </c>
      <c r="D52" s="179" t="s">
        <v>158</v>
      </c>
      <c r="E52" s="183">
        <v>3</v>
      </c>
      <c r="F52" s="188"/>
      <c r="G52" s="188">
        <f t="shared" ref="G52:G68" si="0">ROUND(E52*F52,2)</f>
        <v>0</v>
      </c>
      <c r="H52" s="188">
        <v>0</v>
      </c>
      <c r="I52" s="188">
        <f t="shared" ref="I52:I68" si="1">ROUND(E52*H52,2)</f>
        <v>0</v>
      </c>
      <c r="J52" s="188">
        <v>222.5</v>
      </c>
      <c r="K52" s="188">
        <f t="shared" ref="K52:K68" si="2">ROUND(E52*J52,2)</f>
        <v>667.5</v>
      </c>
      <c r="L52" s="188">
        <v>21</v>
      </c>
      <c r="M52" s="188">
        <f t="shared" ref="M52:M68" si="3">G52*(1+L52/100)</f>
        <v>0</v>
      </c>
      <c r="N52" s="188">
        <v>0</v>
      </c>
      <c r="O52" s="188">
        <f t="shared" ref="O52:O68" si="4">ROUND(E52*N52,2)</f>
        <v>0</v>
      </c>
      <c r="P52" s="188">
        <v>0</v>
      </c>
      <c r="Q52" s="188">
        <f t="shared" ref="Q52:Q68" si="5">ROUND(E52*P52,2)</f>
        <v>0</v>
      </c>
      <c r="R52" s="189"/>
      <c r="S52" s="188" t="s">
        <v>137</v>
      </c>
      <c r="T52" s="166" t="s">
        <v>997</v>
      </c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138</v>
      </c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167">
        <v>25</v>
      </c>
      <c r="B53" s="177" t="s">
        <v>955</v>
      </c>
      <c r="C53" s="198" t="s">
        <v>956</v>
      </c>
      <c r="D53" s="179" t="s">
        <v>158</v>
      </c>
      <c r="E53" s="183">
        <v>1</v>
      </c>
      <c r="F53" s="188"/>
      <c r="G53" s="188">
        <f t="shared" si="0"/>
        <v>0</v>
      </c>
      <c r="H53" s="188">
        <v>0</v>
      </c>
      <c r="I53" s="188">
        <f t="shared" si="1"/>
        <v>0</v>
      </c>
      <c r="J53" s="188">
        <v>362.5</v>
      </c>
      <c r="K53" s="188">
        <f t="shared" si="2"/>
        <v>362.5</v>
      </c>
      <c r="L53" s="188">
        <v>21</v>
      </c>
      <c r="M53" s="188">
        <f t="shared" si="3"/>
        <v>0</v>
      </c>
      <c r="N53" s="188">
        <v>0</v>
      </c>
      <c r="O53" s="188">
        <f t="shared" si="4"/>
        <v>0</v>
      </c>
      <c r="P53" s="188">
        <v>0</v>
      </c>
      <c r="Q53" s="188">
        <f t="shared" si="5"/>
        <v>0</v>
      </c>
      <c r="R53" s="189"/>
      <c r="S53" s="188" t="s">
        <v>137</v>
      </c>
      <c r="T53" s="166" t="s">
        <v>997</v>
      </c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138</v>
      </c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167">
        <v>26</v>
      </c>
      <c r="B54" s="177" t="s">
        <v>957</v>
      </c>
      <c r="C54" s="198" t="s">
        <v>958</v>
      </c>
      <c r="D54" s="179" t="s">
        <v>158</v>
      </c>
      <c r="E54" s="183">
        <v>1</v>
      </c>
      <c r="F54" s="188"/>
      <c r="G54" s="188">
        <f t="shared" si="0"/>
        <v>0</v>
      </c>
      <c r="H54" s="188">
        <v>0</v>
      </c>
      <c r="I54" s="188">
        <f t="shared" si="1"/>
        <v>0</v>
      </c>
      <c r="J54" s="188">
        <v>90.9</v>
      </c>
      <c r="K54" s="188">
        <f t="shared" si="2"/>
        <v>90.9</v>
      </c>
      <c r="L54" s="188">
        <v>21</v>
      </c>
      <c r="M54" s="188">
        <f t="shared" si="3"/>
        <v>0</v>
      </c>
      <c r="N54" s="188">
        <v>0</v>
      </c>
      <c r="O54" s="188">
        <f t="shared" si="4"/>
        <v>0</v>
      </c>
      <c r="P54" s="188">
        <v>0</v>
      </c>
      <c r="Q54" s="188">
        <f t="shared" si="5"/>
        <v>0</v>
      </c>
      <c r="R54" s="189"/>
      <c r="S54" s="188" t="s">
        <v>137</v>
      </c>
      <c r="T54" s="166" t="s">
        <v>997</v>
      </c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138</v>
      </c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167">
        <v>27</v>
      </c>
      <c r="B55" s="177" t="s">
        <v>959</v>
      </c>
      <c r="C55" s="198" t="s">
        <v>960</v>
      </c>
      <c r="D55" s="179" t="s">
        <v>158</v>
      </c>
      <c r="E55" s="183">
        <v>1</v>
      </c>
      <c r="F55" s="188"/>
      <c r="G55" s="188">
        <f t="shared" si="0"/>
        <v>0</v>
      </c>
      <c r="H55" s="188">
        <v>0</v>
      </c>
      <c r="I55" s="188">
        <f t="shared" si="1"/>
        <v>0</v>
      </c>
      <c r="J55" s="188">
        <v>150.5</v>
      </c>
      <c r="K55" s="188">
        <f t="shared" si="2"/>
        <v>150.5</v>
      </c>
      <c r="L55" s="188">
        <v>21</v>
      </c>
      <c r="M55" s="188">
        <f t="shared" si="3"/>
        <v>0</v>
      </c>
      <c r="N55" s="188">
        <v>0</v>
      </c>
      <c r="O55" s="188">
        <f t="shared" si="4"/>
        <v>0</v>
      </c>
      <c r="P55" s="188">
        <v>0</v>
      </c>
      <c r="Q55" s="188">
        <f t="shared" si="5"/>
        <v>0</v>
      </c>
      <c r="R55" s="189"/>
      <c r="S55" s="188" t="s">
        <v>137</v>
      </c>
      <c r="T55" s="166" t="s">
        <v>997</v>
      </c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138</v>
      </c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167">
        <v>28</v>
      </c>
      <c r="B56" s="177" t="s">
        <v>961</v>
      </c>
      <c r="C56" s="198" t="s">
        <v>962</v>
      </c>
      <c r="D56" s="179" t="s">
        <v>158</v>
      </c>
      <c r="E56" s="183">
        <v>1</v>
      </c>
      <c r="F56" s="188"/>
      <c r="G56" s="188">
        <f t="shared" si="0"/>
        <v>0</v>
      </c>
      <c r="H56" s="188">
        <v>10400</v>
      </c>
      <c r="I56" s="188">
        <f t="shared" si="1"/>
        <v>10400</v>
      </c>
      <c r="J56" s="188">
        <v>0</v>
      </c>
      <c r="K56" s="188">
        <f t="shared" si="2"/>
        <v>0</v>
      </c>
      <c r="L56" s="188">
        <v>21</v>
      </c>
      <c r="M56" s="188">
        <f t="shared" si="3"/>
        <v>0</v>
      </c>
      <c r="N56" s="188">
        <v>0.04</v>
      </c>
      <c r="O56" s="188">
        <f t="shared" si="4"/>
        <v>0.04</v>
      </c>
      <c r="P56" s="188">
        <v>0</v>
      </c>
      <c r="Q56" s="188">
        <f t="shared" si="5"/>
        <v>0</v>
      </c>
      <c r="R56" s="189"/>
      <c r="S56" s="188" t="s">
        <v>154</v>
      </c>
      <c r="T56" s="166" t="s">
        <v>998</v>
      </c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198</v>
      </c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167">
        <v>29</v>
      </c>
      <c r="B57" s="177" t="s">
        <v>963</v>
      </c>
      <c r="C57" s="198" t="s">
        <v>964</v>
      </c>
      <c r="D57" s="179" t="s">
        <v>158</v>
      </c>
      <c r="E57" s="183">
        <v>2</v>
      </c>
      <c r="F57" s="188"/>
      <c r="G57" s="188">
        <f t="shared" si="0"/>
        <v>0</v>
      </c>
      <c r="H57" s="188">
        <v>750</v>
      </c>
      <c r="I57" s="188">
        <f t="shared" si="1"/>
        <v>1500</v>
      </c>
      <c r="J57" s="188">
        <v>0</v>
      </c>
      <c r="K57" s="188">
        <f t="shared" si="2"/>
        <v>0</v>
      </c>
      <c r="L57" s="188">
        <v>21</v>
      </c>
      <c r="M57" s="188">
        <f t="shared" si="3"/>
        <v>0</v>
      </c>
      <c r="N57" s="188">
        <v>1E-3</v>
      </c>
      <c r="O57" s="188">
        <f t="shared" si="4"/>
        <v>0</v>
      </c>
      <c r="P57" s="188">
        <v>0</v>
      </c>
      <c r="Q57" s="188">
        <f t="shared" si="5"/>
        <v>0</v>
      </c>
      <c r="R57" s="189"/>
      <c r="S57" s="188" t="s">
        <v>154</v>
      </c>
      <c r="T57" s="166" t="s">
        <v>998</v>
      </c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198</v>
      </c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167">
        <v>30</v>
      </c>
      <c r="B58" s="177" t="s">
        <v>965</v>
      </c>
      <c r="C58" s="198" t="s">
        <v>966</v>
      </c>
      <c r="D58" s="179" t="s">
        <v>158</v>
      </c>
      <c r="E58" s="183">
        <v>2</v>
      </c>
      <c r="F58" s="188"/>
      <c r="G58" s="188">
        <f t="shared" si="0"/>
        <v>0</v>
      </c>
      <c r="H58" s="188">
        <v>1200</v>
      </c>
      <c r="I58" s="188">
        <f t="shared" si="1"/>
        <v>2400</v>
      </c>
      <c r="J58" s="188">
        <v>0</v>
      </c>
      <c r="K58" s="188">
        <f t="shared" si="2"/>
        <v>0</v>
      </c>
      <c r="L58" s="188">
        <v>21</v>
      </c>
      <c r="M58" s="188">
        <f t="shared" si="3"/>
        <v>0</v>
      </c>
      <c r="N58" s="188">
        <v>2E-3</v>
      </c>
      <c r="O58" s="188">
        <f t="shared" si="4"/>
        <v>0</v>
      </c>
      <c r="P58" s="188">
        <v>0</v>
      </c>
      <c r="Q58" s="188">
        <f t="shared" si="5"/>
        <v>0</v>
      </c>
      <c r="R58" s="189"/>
      <c r="S58" s="188" t="s">
        <v>154</v>
      </c>
      <c r="T58" s="166" t="s">
        <v>998</v>
      </c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198</v>
      </c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167">
        <v>31</v>
      </c>
      <c r="B59" s="177" t="s">
        <v>967</v>
      </c>
      <c r="C59" s="198" t="s">
        <v>968</v>
      </c>
      <c r="D59" s="179" t="s">
        <v>158</v>
      </c>
      <c r="E59" s="183">
        <v>2</v>
      </c>
      <c r="F59" s="188"/>
      <c r="G59" s="188">
        <f t="shared" si="0"/>
        <v>0</v>
      </c>
      <c r="H59" s="188">
        <v>1250</v>
      </c>
      <c r="I59" s="188">
        <f t="shared" si="1"/>
        <v>2500</v>
      </c>
      <c r="J59" s="188">
        <v>0</v>
      </c>
      <c r="K59" s="188">
        <f t="shared" si="2"/>
        <v>0</v>
      </c>
      <c r="L59" s="188">
        <v>21</v>
      </c>
      <c r="M59" s="188">
        <f t="shared" si="3"/>
        <v>0</v>
      </c>
      <c r="N59" s="188">
        <v>1E-3</v>
      </c>
      <c r="O59" s="188">
        <f t="shared" si="4"/>
        <v>0</v>
      </c>
      <c r="P59" s="188">
        <v>0</v>
      </c>
      <c r="Q59" s="188">
        <f t="shared" si="5"/>
        <v>0</v>
      </c>
      <c r="R59" s="189"/>
      <c r="S59" s="188" t="s">
        <v>154</v>
      </c>
      <c r="T59" s="166" t="s">
        <v>998</v>
      </c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198</v>
      </c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167">
        <v>32</v>
      </c>
      <c r="B60" s="177" t="s">
        <v>969</v>
      </c>
      <c r="C60" s="198" t="s">
        <v>970</v>
      </c>
      <c r="D60" s="179" t="s">
        <v>158</v>
      </c>
      <c r="E60" s="183">
        <v>2</v>
      </c>
      <c r="F60" s="188"/>
      <c r="G60" s="188">
        <f t="shared" si="0"/>
        <v>0</v>
      </c>
      <c r="H60" s="188">
        <v>700</v>
      </c>
      <c r="I60" s="188">
        <f t="shared" si="1"/>
        <v>1400</v>
      </c>
      <c r="J60" s="188">
        <v>0</v>
      </c>
      <c r="K60" s="188">
        <f t="shared" si="2"/>
        <v>0</v>
      </c>
      <c r="L60" s="188">
        <v>21</v>
      </c>
      <c r="M60" s="188">
        <f t="shared" si="3"/>
        <v>0</v>
      </c>
      <c r="N60" s="188">
        <v>0</v>
      </c>
      <c r="O60" s="188">
        <f t="shared" si="4"/>
        <v>0</v>
      </c>
      <c r="P60" s="188">
        <v>0</v>
      </c>
      <c r="Q60" s="188">
        <f t="shared" si="5"/>
        <v>0</v>
      </c>
      <c r="R60" s="189"/>
      <c r="S60" s="188" t="s">
        <v>154</v>
      </c>
      <c r="T60" s="166" t="s">
        <v>998</v>
      </c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198</v>
      </c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167">
        <v>33</v>
      </c>
      <c r="B61" s="177" t="s">
        <v>971</v>
      </c>
      <c r="C61" s="198" t="s">
        <v>972</v>
      </c>
      <c r="D61" s="179" t="s">
        <v>158</v>
      </c>
      <c r="E61" s="183">
        <v>2</v>
      </c>
      <c r="F61" s="188"/>
      <c r="G61" s="188">
        <f t="shared" si="0"/>
        <v>0</v>
      </c>
      <c r="H61" s="188">
        <v>1200</v>
      </c>
      <c r="I61" s="188">
        <f t="shared" si="1"/>
        <v>2400</v>
      </c>
      <c r="J61" s="188">
        <v>0</v>
      </c>
      <c r="K61" s="188">
        <f t="shared" si="2"/>
        <v>0</v>
      </c>
      <c r="L61" s="188">
        <v>21</v>
      </c>
      <c r="M61" s="188">
        <f t="shared" si="3"/>
        <v>0</v>
      </c>
      <c r="N61" s="188">
        <v>0</v>
      </c>
      <c r="O61" s="188">
        <f t="shared" si="4"/>
        <v>0</v>
      </c>
      <c r="P61" s="188">
        <v>0</v>
      </c>
      <c r="Q61" s="188">
        <f t="shared" si="5"/>
        <v>0</v>
      </c>
      <c r="R61" s="189"/>
      <c r="S61" s="188" t="s">
        <v>154</v>
      </c>
      <c r="T61" s="166" t="s">
        <v>998</v>
      </c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198</v>
      </c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167">
        <v>34</v>
      </c>
      <c r="B62" s="177" t="s">
        <v>973</v>
      </c>
      <c r="C62" s="198" t="s">
        <v>974</v>
      </c>
      <c r="D62" s="179" t="s">
        <v>158</v>
      </c>
      <c r="E62" s="183">
        <v>1</v>
      </c>
      <c r="F62" s="188"/>
      <c r="G62" s="188">
        <f t="shared" si="0"/>
        <v>0</v>
      </c>
      <c r="H62" s="188">
        <v>700</v>
      </c>
      <c r="I62" s="188">
        <f t="shared" si="1"/>
        <v>700</v>
      </c>
      <c r="J62" s="188">
        <v>0</v>
      </c>
      <c r="K62" s="188">
        <f t="shared" si="2"/>
        <v>0</v>
      </c>
      <c r="L62" s="188">
        <v>21</v>
      </c>
      <c r="M62" s="188">
        <f t="shared" si="3"/>
        <v>0</v>
      </c>
      <c r="N62" s="188">
        <v>1E-3</v>
      </c>
      <c r="O62" s="188">
        <f t="shared" si="4"/>
        <v>0</v>
      </c>
      <c r="P62" s="188">
        <v>0</v>
      </c>
      <c r="Q62" s="188">
        <f t="shared" si="5"/>
        <v>0</v>
      </c>
      <c r="R62" s="189"/>
      <c r="S62" s="188" t="s">
        <v>154</v>
      </c>
      <c r="T62" s="166" t="s">
        <v>998</v>
      </c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198</v>
      </c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167">
        <v>35</v>
      </c>
      <c r="B63" s="177" t="s">
        <v>975</v>
      </c>
      <c r="C63" s="198" t="s">
        <v>976</v>
      </c>
      <c r="D63" s="179" t="s">
        <v>158</v>
      </c>
      <c r="E63" s="183">
        <v>1</v>
      </c>
      <c r="F63" s="188"/>
      <c r="G63" s="188">
        <f t="shared" si="0"/>
        <v>0</v>
      </c>
      <c r="H63" s="188">
        <v>600</v>
      </c>
      <c r="I63" s="188">
        <f t="shared" si="1"/>
        <v>600</v>
      </c>
      <c r="J63" s="188">
        <v>0</v>
      </c>
      <c r="K63" s="188">
        <f t="shared" si="2"/>
        <v>0</v>
      </c>
      <c r="L63" s="188">
        <v>21</v>
      </c>
      <c r="M63" s="188">
        <f t="shared" si="3"/>
        <v>0</v>
      </c>
      <c r="N63" s="188">
        <v>0</v>
      </c>
      <c r="O63" s="188">
        <f t="shared" si="4"/>
        <v>0</v>
      </c>
      <c r="P63" s="188">
        <v>0</v>
      </c>
      <c r="Q63" s="188">
        <f t="shared" si="5"/>
        <v>0</v>
      </c>
      <c r="R63" s="189"/>
      <c r="S63" s="188" t="s">
        <v>154</v>
      </c>
      <c r="T63" s="166" t="s">
        <v>998</v>
      </c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198</v>
      </c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167">
        <v>36</v>
      </c>
      <c r="B64" s="177" t="s">
        <v>977</v>
      </c>
      <c r="C64" s="198" t="s">
        <v>978</v>
      </c>
      <c r="D64" s="179" t="s">
        <v>158</v>
      </c>
      <c r="E64" s="183">
        <v>2</v>
      </c>
      <c r="F64" s="188"/>
      <c r="G64" s="188">
        <f t="shared" si="0"/>
        <v>0</v>
      </c>
      <c r="H64" s="188">
        <v>800</v>
      </c>
      <c r="I64" s="188">
        <f t="shared" si="1"/>
        <v>1600</v>
      </c>
      <c r="J64" s="188">
        <v>0</v>
      </c>
      <c r="K64" s="188">
        <f t="shared" si="2"/>
        <v>0</v>
      </c>
      <c r="L64" s="188">
        <v>21</v>
      </c>
      <c r="M64" s="188">
        <f t="shared" si="3"/>
        <v>0</v>
      </c>
      <c r="N64" s="188">
        <v>1E-3</v>
      </c>
      <c r="O64" s="188">
        <f t="shared" si="4"/>
        <v>0</v>
      </c>
      <c r="P64" s="188">
        <v>0</v>
      </c>
      <c r="Q64" s="188">
        <f t="shared" si="5"/>
        <v>0</v>
      </c>
      <c r="R64" s="189"/>
      <c r="S64" s="188" t="s">
        <v>154</v>
      </c>
      <c r="T64" s="166" t="s">
        <v>998</v>
      </c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198</v>
      </c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167">
        <v>37</v>
      </c>
      <c r="B65" s="177" t="s">
        <v>979</v>
      </c>
      <c r="C65" s="198" t="s">
        <v>980</v>
      </c>
      <c r="D65" s="179" t="s">
        <v>158</v>
      </c>
      <c r="E65" s="183">
        <v>1</v>
      </c>
      <c r="F65" s="188"/>
      <c r="G65" s="188">
        <f t="shared" si="0"/>
        <v>0</v>
      </c>
      <c r="H65" s="188">
        <v>800</v>
      </c>
      <c r="I65" s="188">
        <f t="shared" si="1"/>
        <v>800</v>
      </c>
      <c r="J65" s="188">
        <v>0</v>
      </c>
      <c r="K65" s="188">
        <f t="shared" si="2"/>
        <v>0</v>
      </c>
      <c r="L65" s="188">
        <v>21</v>
      </c>
      <c r="M65" s="188">
        <f t="shared" si="3"/>
        <v>0</v>
      </c>
      <c r="N65" s="188">
        <v>0</v>
      </c>
      <c r="O65" s="188">
        <f t="shared" si="4"/>
        <v>0</v>
      </c>
      <c r="P65" s="188">
        <v>0</v>
      </c>
      <c r="Q65" s="188">
        <f t="shared" si="5"/>
        <v>0</v>
      </c>
      <c r="R65" s="189"/>
      <c r="S65" s="188" t="s">
        <v>154</v>
      </c>
      <c r="T65" s="166" t="s">
        <v>998</v>
      </c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198</v>
      </c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167">
        <v>38</v>
      </c>
      <c r="B66" s="177" t="s">
        <v>981</v>
      </c>
      <c r="C66" s="198" t="s">
        <v>982</v>
      </c>
      <c r="D66" s="179" t="s">
        <v>158</v>
      </c>
      <c r="E66" s="183">
        <v>1</v>
      </c>
      <c r="F66" s="188"/>
      <c r="G66" s="188">
        <f t="shared" si="0"/>
        <v>0</v>
      </c>
      <c r="H66" s="188">
        <v>1600</v>
      </c>
      <c r="I66" s="188">
        <f t="shared" si="1"/>
        <v>1600</v>
      </c>
      <c r="J66" s="188">
        <v>0</v>
      </c>
      <c r="K66" s="188">
        <f t="shared" si="2"/>
        <v>0</v>
      </c>
      <c r="L66" s="188">
        <v>21</v>
      </c>
      <c r="M66" s="188">
        <f t="shared" si="3"/>
        <v>0</v>
      </c>
      <c r="N66" s="188">
        <v>1.4999999999999999E-2</v>
      </c>
      <c r="O66" s="188">
        <f t="shared" si="4"/>
        <v>0.02</v>
      </c>
      <c r="P66" s="188">
        <v>0</v>
      </c>
      <c r="Q66" s="188">
        <f t="shared" si="5"/>
        <v>0</v>
      </c>
      <c r="R66" s="189"/>
      <c r="S66" s="188" t="s">
        <v>154</v>
      </c>
      <c r="T66" s="166" t="s">
        <v>998</v>
      </c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198</v>
      </c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167">
        <v>39</v>
      </c>
      <c r="B67" s="177" t="s">
        <v>983</v>
      </c>
      <c r="C67" s="198" t="s">
        <v>984</v>
      </c>
      <c r="D67" s="179" t="s">
        <v>158</v>
      </c>
      <c r="E67" s="183">
        <v>2</v>
      </c>
      <c r="F67" s="188"/>
      <c r="G67" s="188">
        <f t="shared" si="0"/>
        <v>0</v>
      </c>
      <c r="H67" s="188">
        <v>7500</v>
      </c>
      <c r="I67" s="188">
        <f t="shared" si="1"/>
        <v>15000</v>
      </c>
      <c r="J67" s="188">
        <v>0</v>
      </c>
      <c r="K67" s="188">
        <f t="shared" si="2"/>
        <v>0</v>
      </c>
      <c r="L67" s="188">
        <v>21</v>
      </c>
      <c r="M67" s="188">
        <f t="shared" si="3"/>
        <v>0</v>
      </c>
      <c r="N67" s="188">
        <v>2.7E-2</v>
      </c>
      <c r="O67" s="188">
        <f t="shared" si="4"/>
        <v>0.05</v>
      </c>
      <c r="P67" s="188">
        <v>0</v>
      </c>
      <c r="Q67" s="188">
        <f t="shared" si="5"/>
        <v>0</v>
      </c>
      <c r="R67" s="189" t="s">
        <v>197</v>
      </c>
      <c r="S67" s="188" t="s">
        <v>137</v>
      </c>
      <c r="T67" s="166" t="s">
        <v>998</v>
      </c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198</v>
      </c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167">
        <v>40</v>
      </c>
      <c r="B68" s="177" t="s">
        <v>985</v>
      </c>
      <c r="C68" s="198" t="s">
        <v>986</v>
      </c>
      <c r="D68" s="179" t="s">
        <v>153</v>
      </c>
      <c r="E68" s="183">
        <v>0.12392</v>
      </c>
      <c r="F68" s="188"/>
      <c r="G68" s="188">
        <f t="shared" si="0"/>
        <v>0</v>
      </c>
      <c r="H68" s="188">
        <v>0</v>
      </c>
      <c r="I68" s="188">
        <f t="shared" si="1"/>
        <v>0</v>
      </c>
      <c r="J68" s="188">
        <v>729</v>
      </c>
      <c r="K68" s="188">
        <f t="shared" si="2"/>
        <v>90.34</v>
      </c>
      <c r="L68" s="188">
        <v>21</v>
      </c>
      <c r="M68" s="188">
        <f t="shared" si="3"/>
        <v>0</v>
      </c>
      <c r="N68" s="188">
        <v>0</v>
      </c>
      <c r="O68" s="188">
        <f t="shared" si="4"/>
        <v>0</v>
      </c>
      <c r="P68" s="188">
        <v>0</v>
      </c>
      <c r="Q68" s="188">
        <f t="shared" si="5"/>
        <v>0</v>
      </c>
      <c r="R68" s="189" t="s">
        <v>891</v>
      </c>
      <c r="S68" s="188" t="s">
        <v>137</v>
      </c>
      <c r="T68" s="166" t="s">
        <v>997</v>
      </c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562</v>
      </c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x14ac:dyDescent="0.2">
      <c r="A69" s="173" t="s">
        <v>131</v>
      </c>
      <c r="B69" s="178" t="s">
        <v>81</v>
      </c>
      <c r="C69" s="200" t="s">
        <v>82</v>
      </c>
      <c r="D69" s="181"/>
      <c r="E69" s="185"/>
      <c r="F69" s="190"/>
      <c r="G69" s="190">
        <f>SUM(G70:G74)</f>
        <v>0</v>
      </c>
      <c r="H69" s="190"/>
      <c r="I69" s="190">
        <f>SUM(I70:I74)</f>
        <v>35018</v>
      </c>
      <c r="J69" s="190"/>
      <c r="K69" s="190">
        <f>SUM(K70:K74)</f>
        <v>10379</v>
      </c>
      <c r="L69" s="190"/>
      <c r="M69" s="190">
        <f>SUM(M70:M74)</f>
        <v>0</v>
      </c>
      <c r="N69" s="190"/>
      <c r="O69" s="190">
        <f>SUM(O70:O74)</f>
        <v>0</v>
      </c>
      <c r="P69" s="190"/>
      <c r="Q69" s="190">
        <f>SUM(Q70:Q74)</f>
        <v>0.31</v>
      </c>
      <c r="R69" s="191"/>
      <c r="S69" s="190"/>
      <c r="AE69" t="s">
        <v>132</v>
      </c>
    </row>
    <row r="70" spans="1:60" outlineLevel="1" x14ac:dyDescent="0.2">
      <c r="A70" s="167">
        <v>41</v>
      </c>
      <c r="B70" s="177" t="s">
        <v>987</v>
      </c>
      <c r="C70" s="198" t="s">
        <v>988</v>
      </c>
      <c r="D70" s="179" t="s">
        <v>158</v>
      </c>
      <c r="E70" s="183">
        <v>1</v>
      </c>
      <c r="F70" s="188"/>
      <c r="G70" s="188">
        <f>ROUND(E70*F70,2)</f>
        <v>0</v>
      </c>
      <c r="H70" s="188">
        <v>18</v>
      </c>
      <c r="I70" s="188">
        <f>ROUND(E70*H70,2)</f>
        <v>18</v>
      </c>
      <c r="J70" s="188">
        <v>1194</v>
      </c>
      <c r="K70" s="188">
        <f>ROUND(E70*J70,2)</f>
        <v>1194</v>
      </c>
      <c r="L70" s="188">
        <v>21</v>
      </c>
      <c r="M70" s="188">
        <f>G70*(1+L70/100)</f>
        <v>0</v>
      </c>
      <c r="N70" s="188">
        <v>2.0000000000000001E-4</v>
      </c>
      <c r="O70" s="188">
        <f>ROUND(E70*N70,2)</f>
        <v>0</v>
      </c>
      <c r="P70" s="188">
        <v>0.30625000000000002</v>
      </c>
      <c r="Q70" s="188">
        <f>ROUND(E70*P70,2)</f>
        <v>0.31</v>
      </c>
      <c r="R70" s="189" t="s">
        <v>989</v>
      </c>
      <c r="S70" s="188" t="s">
        <v>137</v>
      </c>
      <c r="T70" s="166" t="s">
        <v>997</v>
      </c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138</v>
      </c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167">
        <v>42</v>
      </c>
      <c r="B71" s="177" t="s">
        <v>990</v>
      </c>
      <c r="C71" s="198" t="s">
        <v>991</v>
      </c>
      <c r="D71" s="179" t="s">
        <v>158</v>
      </c>
      <c r="E71" s="183">
        <v>1</v>
      </c>
      <c r="F71" s="188"/>
      <c r="G71" s="188">
        <f>ROUND(E71*F71,2)</f>
        <v>0</v>
      </c>
      <c r="H71" s="188">
        <v>0</v>
      </c>
      <c r="I71" s="188">
        <f>ROUND(E71*H71,2)</f>
        <v>0</v>
      </c>
      <c r="J71" s="188">
        <v>4185</v>
      </c>
      <c r="K71" s="188">
        <f>ROUND(E71*J71,2)</f>
        <v>4185</v>
      </c>
      <c r="L71" s="188">
        <v>21</v>
      </c>
      <c r="M71" s="188">
        <f>G71*(1+L71/100)</f>
        <v>0</v>
      </c>
      <c r="N71" s="188">
        <v>0</v>
      </c>
      <c r="O71" s="188">
        <f>ROUND(E71*N71,2)</f>
        <v>0</v>
      </c>
      <c r="P71" s="188">
        <v>0</v>
      </c>
      <c r="Q71" s="188">
        <f>ROUND(E71*P71,2)</f>
        <v>0</v>
      </c>
      <c r="R71" s="189"/>
      <c r="S71" s="188" t="s">
        <v>154</v>
      </c>
      <c r="T71" s="166" t="s">
        <v>997</v>
      </c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138</v>
      </c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167"/>
      <c r="B72" s="177"/>
      <c r="C72" s="199" t="s">
        <v>430</v>
      </c>
      <c r="D72" s="180"/>
      <c r="E72" s="184">
        <v>1</v>
      </c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9"/>
      <c r="S72" s="188"/>
      <c r="T72" s="166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140</v>
      </c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167">
        <v>43</v>
      </c>
      <c r="B73" s="177" t="s">
        <v>992</v>
      </c>
      <c r="C73" s="198" t="s">
        <v>993</v>
      </c>
      <c r="D73" s="179" t="s">
        <v>870</v>
      </c>
      <c r="E73" s="183">
        <v>1</v>
      </c>
      <c r="F73" s="188"/>
      <c r="G73" s="188">
        <f>ROUND(E73*F73,2)</f>
        <v>0</v>
      </c>
      <c r="H73" s="188">
        <v>0</v>
      </c>
      <c r="I73" s="188">
        <f>ROUND(E73*H73,2)</f>
        <v>0</v>
      </c>
      <c r="J73" s="188">
        <v>5000</v>
      </c>
      <c r="K73" s="188">
        <f>ROUND(E73*J73,2)</f>
        <v>5000</v>
      </c>
      <c r="L73" s="188">
        <v>21</v>
      </c>
      <c r="M73" s="188">
        <f>G73*(1+L73/100)</f>
        <v>0</v>
      </c>
      <c r="N73" s="188">
        <v>0</v>
      </c>
      <c r="O73" s="188">
        <f>ROUND(E73*N73,2)</f>
        <v>0</v>
      </c>
      <c r="P73" s="188">
        <v>0</v>
      </c>
      <c r="Q73" s="188">
        <f>ROUND(E73*P73,2)</f>
        <v>0</v>
      </c>
      <c r="R73" s="189"/>
      <c r="S73" s="188" t="s">
        <v>154</v>
      </c>
      <c r="T73" s="166" t="s">
        <v>998</v>
      </c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138</v>
      </c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192">
        <v>44</v>
      </c>
      <c r="B74" s="193" t="s">
        <v>994</v>
      </c>
      <c r="C74" s="201" t="s">
        <v>995</v>
      </c>
      <c r="D74" s="194" t="s">
        <v>158</v>
      </c>
      <c r="E74" s="195">
        <v>1</v>
      </c>
      <c r="F74" s="196"/>
      <c r="G74" s="196">
        <f>ROUND(E74*F74,2)</f>
        <v>0</v>
      </c>
      <c r="H74" s="196">
        <v>35000</v>
      </c>
      <c r="I74" s="196">
        <f>ROUND(E74*H74,2)</f>
        <v>35000</v>
      </c>
      <c r="J74" s="196">
        <v>0</v>
      </c>
      <c r="K74" s="196">
        <f>ROUND(E74*J74,2)</f>
        <v>0</v>
      </c>
      <c r="L74" s="196">
        <v>21</v>
      </c>
      <c r="M74" s="196">
        <f>G74*(1+L74/100)</f>
        <v>0</v>
      </c>
      <c r="N74" s="196">
        <v>0</v>
      </c>
      <c r="O74" s="196">
        <f>ROUND(E74*N74,2)</f>
        <v>0</v>
      </c>
      <c r="P74" s="196">
        <v>0</v>
      </c>
      <c r="Q74" s="196">
        <f>ROUND(E74*P74,2)</f>
        <v>0</v>
      </c>
      <c r="R74" s="197"/>
      <c r="S74" s="196" t="s">
        <v>154</v>
      </c>
      <c r="T74" s="166" t="s">
        <v>998</v>
      </c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198</v>
      </c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x14ac:dyDescent="0.2">
      <c r="A75" s="6"/>
      <c r="B75" s="7" t="s">
        <v>887</v>
      </c>
      <c r="C75" s="202" t="s">
        <v>887</v>
      </c>
      <c r="D75" s="9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AC75">
        <v>15</v>
      </c>
      <c r="AD75">
        <v>21</v>
      </c>
    </row>
    <row r="76" spans="1:60" x14ac:dyDescent="0.2">
      <c r="C76" s="203"/>
      <c r="D76" s="160"/>
      <c r="AE76" t="s">
        <v>888</v>
      </c>
    </row>
    <row r="77" spans="1:60" x14ac:dyDescent="0.2">
      <c r="D77" s="160"/>
    </row>
    <row r="78" spans="1:60" x14ac:dyDescent="0.2">
      <c r="D78" s="160"/>
    </row>
    <row r="79" spans="1:60" x14ac:dyDescent="0.2">
      <c r="D79" s="160"/>
    </row>
    <row r="80" spans="1:60" x14ac:dyDescent="0.2">
      <c r="D80" s="160"/>
    </row>
    <row r="81" spans="4:4" x14ac:dyDescent="0.2">
      <c r="D81" s="160"/>
    </row>
    <row r="82" spans="4:4" x14ac:dyDescent="0.2">
      <c r="D82" s="160"/>
    </row>
    <row r="83" spans="4:4" x14ac:dyDescent="0.2">
      <c r="D83" s="160"/>
    </row>
    <row r="84" spans="4:4" x14ac:dyDescent="0.2">
      <c r="D84" s="160"/>
    </row>
    <row r="85" spans="4:4" x14ac:dyDescent="0.2">
      <c r="D85" s="160"/>
    </row>
    <row r="86" spans="4:4" x14ac:dyDescent="0.2">
      <c r="D86" s="160"/>
    </row>
    <row r="87" spans="4:4" x14ac:dyDescent="0.2">
      <c r="D87" s="160"/>
    </row>
    <row r="88" spans="4:4" x14ac:dyDescent="0.2">
      <c r="D88" s="160"/>
    </row>
    <row r="89" spans="4:4" x14ac:dyDescent="0.2">
      <c r="D89" s="160"/>
    </row>
    <row r="90" spans="4:4" x14ac:dyDescent="0.2">
      <c r="D90" s="160"/>
    </row>
    <row r="91" spans="4:4" x14ac:dyDescent="0.2">
      <c r="D91" s="160"/>
    </row>
    <row r="92" spans="4:4" x14ac:dyDescent="0.2">
      <c r="D92" s="160"/>
    </row>
    <row r="93" spans="4:4" x14ac:dyDescent="0.2">
      <c r="D93" s="160"/>
    </row>
    <row r="94" spans="4:4" x14ac:dyDescent="0.2">
      <c r="D94" s="160"/>
    </row>
    <row r="95" spans="4:4" x14ac:dyDescent="0.2">
      <c r="D95" s="160"/>
    </row>
    <row r="96" spans="4:4" x14ac:dyDescent="0.2">
      <c r="D96" s="160"/>
    </row>
    <row r="97" spans="4:4" x14ac:dyDescent="0.2">
      <c r="D97" s="160"/>
    </row>
    <row r="98" spans="4:4" x14ac:dyDescent="0.2">
      <c r="D98" s="160"/>
    </row>
    <row r="99" spans="4:4" x14ac:dyDescent="0.2">
      <c r="D99" s="160"/>
    </row>
    <row r="100" spans="4:4" x14ac:dyDescent="0.2">
      <c r="D100" s="160"/>
    </row>
    <row r="101" spans="4:4" x14ac:dyDescent="0.2">
      <c r="D101" s="160"/>
    </row>
    <row r="102" spans="4:4" x14ac:dyDescent="0.2">
      <c r="D102" s="160"/>
    </row>
    <row r="103" spans="4:4" x14ac:dyDescent="0.2">
      <c r="D103" s="160"/>
    </row>
    <row r="104" spans="4:4" x14ac:dyDescent="0.2">
      <c r="D104" s="160"/>
    </row>
    <row r="105" spans="4:4" x14ac:dyDescent="0.2">
      <c r="D105" s="160"/>
    </row>
    <row r="106" spans="4:4" x14ac:dyDescent="0.2">
      <c r="D106" s="160"/>
    </row>
    <row r="107" spans="4:4" x14ac:dyDescent="0.2">
      <c r="D107" s="160"/>
    </row>
    <row r="108" spans="4:4" x14ac:dyDescent="0.2">
      <c r="D108" s="160"/>
    </row>
    <row r="109" spans="4:4" x14ac:dyDescent="0.2">
      <c r="D109" s="160"/>
    </row>
    <row r="110" spans="4:4" x14ac:dyDescent="0.2">
      <c r="D110" s="160"/>
    </row>
    <row r="111" spans="4:4" x14ac:dyDescent="0.2">
      <c r="D111" s="160"/>
    </row>
    <row r="112" spans="4:4" x14ac:dyDescent="0.2">
      <c r="D112" s="160"/>
    </row>
    <row r="113" spans="4:4" x14ac:dyDescent="0.2">
      <c r="D113" s="160"/>
    </row>
    <row r="114" spans="4:4" x14ac:dyDescent="0.2">
      <c r="D114" s="160"/>
    </row>
    <row r="115" spans="4:4" x14ac:dyDescent="0.2">
      <c r="D115" s="160"/>
    </row>
    <row r="116" spans="4:4" x14ac:dyDescent="0.2">
      <c r="D116" s="160"/>
    </row>
    <row r="117" spans="4:4" x14ac:dyDescent="0.2">
      <c r="D117" s="160"/>
    </row>
    <row r="118" spans="4:4" x14ac:dyDescent="0.2">
      <c r="D118" s="160"/>
    </row>
    <row r="119" spans="4:4" x14ac:dyDescent="0.2">
      <c r="D119" s="160"/>
    </row>
    <row r="120" spans="4:4" x14ac:dyDescent="0.2">
      <c r="D120" s="160"/>
    </row>
    <row r="121" spans="4:4" x14ac:dyDescent="0.2">
      <c r="D121" s="160"/>
    </row>
    <row r="122" spans="4:4" x14ac:dyDescent="0.2">
      <c r="D122" s="160"/>
    </row>
    <row r="123" spans="4:4" x14ac:dyDescent="0.2">
      <c r="D123" s="160"/>
    </row>
    <row r="124" spans="4:4" x14ac:dyDescent="0.2">
      <c r="D124" s="160"/>
    </row>
    <row r="125" spans="4:4" x14ac:dyDescent="0.2">
      <c r="D125" s="160"/>
    </row>
    <row r="126" spans="4:4" x14ac:dyDescent="0.2">
      <c r="D126" s="160"/>
    </row>
    <row r="127" spans="4:4" x14ac:dyDescent="0.2">
      <c r="D127" s="160"/>
    </row>
    <row r="128" spans="4:4" x14ac:dyDescent="0.2">
      <c r="D128" s="160"/>
    </row>
    <row r="129" spans="4:4" x14ac:dyDescent="0.2">
      <c r="D129" s="160"/>
    </row>
    <row r="130" spans="4:4" x14ac:dyDescent="0.2">
      <c r="D130" s="160"/>
    </row>
    <row r="131" spans="4:4" x14ac:dyDescent="0.2">
      <c r="D131" s="160"/>
    </row>
    <row r="132" spans="4:4" x14ac:dyDescent="0.2">
      <c r="D132" s="160"/>
    </row>
    <row r="133" spans="4:4" x14ac:dyDescent="0.2">
      <c r="D133" s="160"/>
    </row>
    <row r="134" spans="4:4" x14ac:dyDescent="0.2">
      <c r="D134" s="160"/>
    </row>
    <row r="135" spans="4:4" x14ac:dyDescent="0.2">
      <c r="D135" s="160"/>
    </row>
    <row r="136" spans="4:4" x14ac:dyDescent="0.2">
      <c r="D136" s="160"/>
    </row>
    <row r="137" spans="4:4" x14ac:dyDescent="0.2">
      <c r="D137" s="160"/>
    </row>
    <row r="138" spans="4:4" x14ac:dyDescent="0.2">
      <c r="D138" s="160"/>
    </row>
    <row r="139" spans="4:4" x14ac:dyDescent="0.2">
      <c r="D139" s="160"/>
    </row>
    <row r="140" spans="4:4" x14ac:dyDescent="0.2">
      <c r="D140" s="160"/>
    </row>
    <row r="141" spans="4:4" x14ac:dyDescent="0.2">
      <c r="D141" s="160"/>
    </row>
    <row r="142" spans="4:4" x14ac:dyDescent="0.2">
      <c r="D142" s="160"/>
    </row>
    <row r="143" spans="4:4" x14ac:dyDescent="0.2">
      <c r="D143" s="160"/>
    </row>
    <row r="144" spans="4:4" x14ac:dyDescent="0.2">
      <c r="D144" s="160"/>
    </row>
    <row r="145" spans="4:4" x14ac:dyDescent="0.2">
      <c r="D145" s="160"/>
    </row>
    <row r="146" spans="4:4" x14ac:dyDescent="0.2">
      <c r="D146" s="160"/>
    </row>
    <row r="147" spans="4:4" x14ac:dyDescent="0.2">
      <c r="D147" s="160"/>
    </row>
    <row r="148" spans="4:4" x14ac:dyDescent="0.2">
      <c r="D148" s="160"/>
    </row>
    <row r="149" spans="4:4" x14ac:dyDescent="0.2">
      <c r="D149" s="160"/>
    </row>
    <row r="150" spans="4:4" x14ac:dyDescent="0.2">
      <c r="D150" s="160"/>
    </row>
    <row r="151" spans="4:4" x14ac:dyDescent="0.2">
      <c r="D151" s="160"/>
    </row>
    <row r="152" spans="4:4" x14ac:dyDescent="0.2">
      <c r="D152" s="160"/>
    </row>
    <row r="153" spans="4:4" x14ac:dyDescent="0.2">
      <c r="D153" s="160"/>
    </row>
    <row r="154" spans="4:4" x14ac:dyDescent="0.2">
      <c r="D154" s="160"/>
    </row>
    <row r="155" spans="4:4" x14ac:dyDescent="0.2">
      <c r="D155" s="160"/>
    </row>
    <row r="156" spans="4:4" x14ac:dyDescent="0.2">
      <c r="D156" s="160"/>
    </row>
    <row r="157" spans="4:4" x14ac:dyDescent="0.2">
      <c r="D157" s="160"/>
    </row>
    <row r="158" spans="4:4" x14ac:dyDescent="0.2">
      <c r="D158" s="160"/>
    </row>
    <row r="159" spans="4:4" x14ac:dyDescent="0.2">
      <c r="D159" s="160"/>
    </row>
    <row r="160" spans="4:4" x14ac:dyDescent="0.2">
      <c r="D160" s="160"/>
    </row>
    <row r="161" spans="4:4" x14ac:dyDescent="0.2">
      <c r="D161" s="160"/>
    </row>
    <row r="162" spans="4:4" x14ac:dyDescent="0.2">
      <c r="D162" s="160"/>
    </row>
    <row r="163" spans="4:4" x14ac:dyDescent="0.2">
      <c r="D163" s="160"/>
    </row>
    <row r="164" spans="4:4" x14ac:dyDescent="0.2">
      <c r="D164" s="160"/>
    </row>
    <row r="165" spans="4:4" x14ac:dyDescent="0.2">
      <c r="D165" s="160"/>
    </row>
    <row r="166" spans="4:4" x14ac:dyDescent="0.2">
      <c r="D166" s="160"/>
    </row>
    <row r="167" spans="4:4" x14ac:dyDescent="0.2">
      <c r="D167" s="160"/>
    </row>
    <row r="168" spans="4:4" x14ac:dyDescent="0.2">
      <c r="D168" s="160"/>
    </row>
    <row r="169" spans="4:4" x14ac:dyDescent="0.2">
      <c r="D169" s="160"/>
    </row>
    <row r="170" spans="4:4" x14ac:dyDescent="0.2">
      <c r="D170" s="160"/>
    </row>
    <row r="171" spans="4:4" x14ac:dyDescent="0.2">
      <c r="D171" s="160"/>
    </row>
    <row r="172" spans="4:4" x14ac:dyDescent="0.2">
      <c r="D172" s="160"/>
    </row>
    <row r="173" spans="4:4" x14ac:dyDescent="0.2">
      <c r="D173" s="160"/>
    </row>
    <row r="174" spans="4:4" x14ac:dyDescent="0.2">
      <c r="D174" s="160"/>
    </row>
    <row r="175" spans="4:4" x14ac:dyDescent="0.2">
      <c r="D175" s="160"/>
    </row>
    <row r="176" spans="4:4" x14ac:dyDescent="0.2">
      <c r="D176" s="160"/>
    </row>
    <row r="177" spans="4:4" x14ac:dyDescent="0.2">
      <c r="D177" s="160"/>
    </row>
    <row r="178" spans="4:4" x14ac:dyDescent="0.2">
      <c r="D178" s="160"/>
    </row>
    <row r="179" spans="4:4" x14ac:dyDescent="0.2">
      <c r="D179" s="160"/>
    </row>
    <row r="180" spans="4:4" x14ac:dyDescent="0.2">
      <c r="D180" s="160"/>
    </row>
    <row r="181" spans="4:4" x14ac:dyDescent="0.2">
      <c r="D181" s="160"/>
    </row>
    <row r="182" spans="4:4" x14ac:dyDescent="0.2">
      <c r="D182" s="160"/>
    </row>
    <row r="183" spans="4:4" x14ac:dyDescent="0.2">
      <c r="D183" s="160"/>
    </row>
    <row r="184" spans="4:4" x14ac:dyDescent="0.2">
      <c r="D184" s="160"/>
    </row>
    <row r="185" spans="4:4" x14ac:dyDescent="0.2">
      <c r="D185" s="160"/>
    </row>
    <row r="186" spans="4:4" x14ac:dyDescent="0.2">
      <c r="D186" s="160"/>
    </row>
    <row r="187" spans="4:4" x14ac:dyDescent="0.2">
      <c r="D187" s="160"/>
    </row>
    <row r="188" spans="4:4" x14ac:dyDescent="0.2">
      <c r="D188" s="160"/>
    </row>
    <row r="189" spans="4:4" x14ac:dyDescent="0.2">
      <c r="D189" s="160"/>
    </row>
    <row r="190" spans="4:4" x14ac:dyDescent="0.2">
      <c r="D190" s="160"/>
    </row>
    <row r="191" spans="4:4" x14ac:dyDescent="0.2">
      <c r="D191" s="160"/>
    </row>
    <row r="192" spans="4:4" x14ac:dyDescent="0.2">
      <c r="D192" s="160"/>
    </row>
    <row r="193" spans="4:4" x14ac:dyDescent="0.2">
      <c r="D193" s="160"/>
    </row>
    <row r="194" spans="4:4" x14ac:dyDescent="0.2">
      <c r="D194" s="160"/>
    </row>
    <row r="195" spans="4:4" x14ac:dyDescent="0.2">
      <c r="D195" s="160"/>
    </row>
    <row r="196" spans="4:4" x14ac:dyDescent="0.2">
      <c r="D196" s="160"/>
    </row>
    <row r="197" spans="4:4" x14ac:dyDescent="0.2">
      <c r="D197" s="160"/>
    </row>
    <row r="198" spans="4:4" x14ac:dyDescent="0.2">
      <c r="D198" s="160"/>
    </row>
    <row r="199" spans="4:4" x14ac:dyDescent="0.2">
      <c r="D199" s="160"/>
    </row>
    <row r="200" spans="4:4" x14ac:dyDescent="0.2">
      <c r="D200" s="160"/>
    </row>
    <row r="201" spans="4:4" x14ac:dyDescent="0.2">
      <c r="D201" s="160"/>
    </row>
    <row r="202" spans="4:4" x14ac:dyDescent="0.2">
      <c r="D202" s="160"/>
    </row>
    <row r="203" spans="4:4" x14ac:dyDescent="0.2">
      <c r="D203" s="160"/>
    </row>
    <row r="204" spans="4:4" x14ac:dyDescent="0.2">
      <c r="D204" s="160"/>
    </row>
    <row r="205" spans="4:4" x14ac:dyDescent="0.2">
      <c r="D205" s="160"/>
    </row>
    <row r="206" spans="4:4" x14ac:dyDescent="0.2">
      <c r="D206" s="160"/>
    </row>
    <row r="207" spans="4:4" x14ac:dyDescent="0.2">
      <c r="D207" s="160"/>
    </row>
    <row r="208" spans="4:4" x14ac:dyDescent="0.2">
      <c r="D208" s="160"/>
    </row>
    <row r="209" spans="4:4" x14ac:dyDescent="0.2">
      <c r="D209" s="160"/>
    </row>
    <row r="210" spans="4:4" x14ac:dyDescent="0.2">
      <c r="D210" s="160"/>
    </row>
    <row r="211" spans="4:4" x14ac:dyDescent="0.2">
      <c r="D211" s="160"/>
    </row>
    <row r="212" spans="4:4" x14ac:dyDescent="0.2">
      <c r="D212" s="160"/>
    </row>
    <row r="213" spans="4:4" x14ac:dyDescent="0.2">
      <c r="D213" s="160"/>
    </row>
    <row r="214" spans="4:4" x14ac:dyDescent="0.2">
      <c r="D214" s="160"/>
    </row>
    <row r="215" spans="4:4" x14ac:dyDescent="0.2">
      <c r="D215" s="160"/>
    </row>
    <row r="216" spans="4:4" x14ac:dyDescent="0.2">
      <c r="D216" s="160"/>
    </row>
    <row r="217" spans="4:4" x14ac:dyDescent="0.2">
      <c r="D217" s="160"/>
    </row>
    <row r="218" spans="4:4" x14ac:dyDescent="0.2">
      <c r="D218" s="160"/>
    </row>
    <row r="219" spans="4:4" x14ac:dyDescent="0.2">
      <c r="D219" s="160"/>
    </row>
    <row r="220" spans="4:4" x14ac:dyDescent="0.2">
      <c r="D220" s="160"/>
    </row>
    <row r="221" spans="4:4" x14ac:dyDescent="0.2">
      <c r="D221" s="160"/>
    </row>
    <row r="222" spans="4:4" x14ac:dyDescent="0.2">
      <c r="D222" s="160"/>
    </row>
    <row r="223" spans="4:4" x14ac:dyDescent="0.2">
      <c r="D223" s="160"/>
    </row>
    <row r="224" spans="4:4" x14ac:dyDescent="0.2">
      <c r="D224" s="160"/>
    </row>
    <row r="225" spans="4:4" x14ac:dyDescent="0.2">
      <c r="D225" s="160"/>
    </row>
    <row r="226" spans="4:4" x14ac:dyDescent="0.2">
      <c r="D226" s="160"/>
    </row>
    <row r="227" spans="4:4" x14ac:dyDescent="0.2">
      <c r="D227" s="160"/>
    </row>
    <row r="228" spans="4:4" x14ac:dyDescent="0.2">
      <c r="D228" s="160"/>
    </row>
    <row r="229" spans="4:4" x14ac:dyDescent="0.2">
      <c r="D229" s="160"/>
    </row>
    <row r="230" spans="4:4" x14ac:dyDescent="0.2">
      <c r="D230" s="160"/>
    </row>
    <row r="231" spans="4:4" x14ac:dyDescent="0.2">
      <c r="D231" s="160"/>
    </row>
    <row r="232" spans="4:4" x14ac:dyDescent="0.2">
      <c r="D232" s="160"/>
    </row>
    <row r="233" spans="4:4" x14ac:dyDescent="0.2">
      <c r="D233" s="160"/>
    </row>
    <row r="234" spans="4:4" x14ac:dyDescent="0.2">
      <c r="D234" s="160"/>
    </row>
    <row r="235" spans="4:4" x14ac:dyDescent="0.2">
      <c r="D235" s="160"/>
    </row>
    <row r="236" spans="4:4" x14ac:dyDescent="0.2">
      <c r="D236" s="160"/>
    </row>
    <row r="237" spans="4:4" x14ac:dyDescent="0.2">
      <c r="D237" s="160"/>
    </row>
    <row r="238" spans="4:4" x14ac:dyDescent="0.2">
      <c r="D238" s="160"/>
    </row>
    <row r="239" spans="4:4" x14ac:dyDescent="0.2">
      <c r="D239" s="160"/>
    </row>
    <row r="240" spans="4:4" x14ac:dyDescent="0.2">
      <c r="D240" s="160"/>
    </row>
    <row r="241" spans="4:4" x14ac:dyDescent="0.2">
      <c r="D241" s="160"/>
    </row>
    <row r="242" spans="4:4" x14ac:dyDescent="0.2">
      <c r="D242" s="160"/>
    </row>
    <row r="243" spans="4:4" x14ac:dyDescent="0.2">
      <c r="D243" s="160"/>
    </row>
    <row r="244" spans="4:4" x14ac:dyDescent="0.2">
      <c r="D244" s="160"/>
    </row>
    <row r="245" spans="4:4" x14ac:dyDescent="0.2">
      <c r="D245" s="160"/>
    </row>
    <row r="246" spans="4:4" x14ac:dyDescent="0.2">
      <c r="D246" s="160"/>
    </row>
    <row r="247" spans="4:4" x14ac:dyDescent="0.2">
      <c r="D247" s="160"/>
    </row>
    <row r="248" spans="4:4" x14ac:dyDescent="0.2">
      <c r="D248" s="160"/>
    </row>
    <row r="249" spans="4:4" x14ac:dyDescent="0.2">
      <c r="D249" s="160"/>
    </row>
    <row r="250" spans="4:4" x14ac:dyDescent="0.2">
      <c r="D250" s="160"/>
    </row>
    <row r="251" spans="4:4" x14ac:dyDescent="0.2">
      <c r="D251" s="160"/>
    </row>
    <row r="252" spans="4:4" x14ac:dyDescent="0.2">
      <c r="D252" s="160"/>
    </row>
    <row r="253" spans="4:4" x14ac:dyDescent="0.2">
      <c r="D253" s="160"/>
    </row>
    <row r="254" spans="4:4" x14ac:dyDescent="0.2">
      <c r="D254" s="160"/>
    </row>
    <row r="255" spans="4:4" x14ac:dyDescent="0.2">
      <c r="D255" s="160"/>
    </row>
    <row r="256" spans="4:4" x14ac:dyDescent="0.2">
      <c r="D256" s="160"/>
    </row>
    <row r="257" spans="4:4" x14ac:dyDescent="0.2">
      <c r="D257" s="160"/>
    </row>
    <row r="258" spans="4:4" x14ac:dyDescent="0.2">
      <c r="D258" s="160"/>
    </row>
    <row r="259" spans="4:4" x14ac:dyDescent="0.2">
      <c r="D259" s="160"/>
    </row>
    <row r="260" spans="4:4" x14ac:dyDescent="0.2">
      <c r="D260" s="160"/>
    </row>
    <row r="261" spans="4:4" x14ac:dyDescent="0.2">
      <c r="D261" s="160"/>
    </row>
    <row r="262" spans="4:4" x14ac:dyDescent="0.2">
      <c r="D262" s="160"/>
    </row>
    <row r="263" spans="4:4" x14ac:dyDescent="0.2">
      <c r="D263" s="160"/>
    </row>
    <row r="264" spans="4:4" x14ac:dyDescent="0.2">
      <c r="D264" s="160"/>
    </row>
    <row r="265" spans="4:4" x14ac:dyDescent="0.2">
      <c r="D265" s="160"/>
    </row>
    <row r="266" spans="4:4" x14ac:dyDescent="0.2">
      <c r="D266" s="160"/>
    </row>
    <row r="267" spans="4:4" x14ac:dyDescent="0.2">
      <c r="D267" s="160"/>
    </row>
    <row r="268" spans="4:4" x14ac:dyDescent="0.2">
      <c r="D268" s="160"/>
    </row>
    <row r="269" spans="4:4" x14ac:dyDescent="0.2">
      <c r="D269" s="160"/>
    </row>
    <row r="270" spans="4:4" x14ac:dyDescent="0.2">
      <c r="D270" s="160"/>
    </row>
    <row r="271" spans="4:4" x14ac:dyDescent="0.2">
      <c r="D271" s="160"/>
    </row>
    <row r="272" spans="4:4" x14ac:dyDescent="0.2">
      <c r="D272" s="160"/>
    </row>
    <row r="273" spans="4:4" x14ac:dyDescent="0.2">
      <c r="D273" s="160"/>
    </row>
    <row r="274" spans="4:4" x14ac:dyDescent="0.2">
      <c r="D274" s="160"/>
    </row>
    <row r="275" spans="4:4" x14ac:dyDescent="0.2">
      <c r="D275" s="160"/>
    </row>
    <row r="276" spans="4:4" x14ac:dyDescent="0.2">
      <c r="D276" s="160"/>
    </row>
    <row r="277" spans="4:4" x14ac:dyDescent="0.2">
      <c r="D277" s="160"/>
    </row>
    <row r="278" spans="4:4" x14ac:dyDescent="0.2">
      <c r="D278" s="160"/>
    </row>
    <row r="279" spans="4:4" x14ac:dyDescent="0.2">
      <c r="D279" s="160"/>
    </row>
    <row r="280" spans="4:4" x14ac:dyDescent="0.2">
      <c r="D280" s="160"/>
    </row>
    <row r="281" spans="4:4" x14ac:dyDescent="0.2">
      <c r="D281" s="160"/>
    </row>
    <row r="282" spans="4:4" x14ac:dyDescent="0.2">
      <c r="D282" s="160"/>
    </row>
    <row r="283" spans="4:4" x14ac:dyDescent="0.2">
      <c r="D283" s="160"/>
    </row>
    <row r="284" spans="4:4" x14ac:dyDescent="0.2">
      <c r="D284" s="160"/>
    </row>
    <row r="285" spans="4:4" x14ac:dyDescent="0.2">
      <c r="D285" s="160"/>
    </row>
    <row r="286" spans="4:4" x14ac:dyDescent="0.2">
      <c r="D286" s="160"/>
    </row>
    <row r="287" spans="4:4" x14ac:dyDescent="0.2">
      <c r="D287" s="160"/>
    </row>
    <row r="288" spans="4:4" x14ac:dyDescent="0.2">
      <c r="D288" s="160"/>
    </row>
    <row r="289" spans="4:4" x14ac:dyDescent="0.2">
      <c r="D289" s="160"/>
    </row>
    <row r="290" spans="4:4" x14ac:dyDescent="0.2">
      <c r="D290" s="160"/>
    </row>
    <row r="291" spans="4:4" x14ac:dyDescent="0.2">
      <c r="D291" s="160"/>
    </row>
    <row r="292" spans="4:4" x14ac:dyDescent="0.2">
      <c r="D292" s="160"/>
    </row>
    <row r="293" spans="4:4" x14ac:dyDescent="0.2">
      <c r="D293" s="160"/>
    </row>
    <row r="294" spans="4:4" x14ac:dyDescent="0.2">
      <c r="D294" s="160"/>
    </row>
    <row r="295" spans="4:4" x14ac:dyDescent="0.2">
      <c r="D295" s="160"/>
    </row>
    <row r="296" spans="4:4" x14ac:dyDescent="0.2">
      <c r="D296" s="160"/>
    </row>
    <row r="297" spans="4:4" x14ac:dyDescent="0.2">
      <c r="D297" s="160"/>
    </row>
    <row r="298" spans="4:4" x14ac:dyDescent="0.2">
      <c r="D298" s="160"/>
    </row>
    <row r="299" spans="4:4" x14ac:dyDescent="0.2">
      <c r="D299" s="160"/>
    </row>
    <row r="300" spans="4:4" x14ac:dyDescent="0.2">
      <c r="D300" s="160"/>
    </row>
    <row r="301" spans="4:4" x14ac:dyDescent="0.2">
      <c r="D301" s="160"/>
    </row>
    <row r="302" spans="4:4" x14ac:dyDescent="0.2">
      <c r="D302" s="160"/>
    </row>
    <row r="303" spans="4:4" x14ac:dyDescent="0.2">
      <c r="D303" s="160"/>
    </row>
    <row r="304" spans="4:4" x14ac:dyDescent="0.2">
      <c r="D304" s="160"/>
    </row>
    <row r="305" spans="4:4" x14ac:dyDescent="0.2">
      <c r="D305" s="160"/>
    </row>
    <row r="306" spans="4:4" x14ac:dyDescent="0.2">
      <c r="D306" s="160"/>
    </row>
    <row r="307" spans="4:4" x14ac:dyDescent="0.2">
      <c r="D307" s="160"/>
    </row>
    <row r="308" spans="4:4" x14ac:dyDescent="0.2">
      <c r="D308" s="160"/>
    </row>
    <row r="309" spans="4:4" x14ac:dyDescent="0.2">
      <c r="D309" s="160"/>
    </row>
    <row r="310" spans="4:4" x14ac:dyDescent="0.2">
      <c r="D310" s="160"/>
    </row>
    <row r="311" spans="4:4" x14ac:dyDescent="0.2">
      <c r="D311" s="160"/>
    </row>
    <row r="312" spans="4:4" x14ac:dyDescent="0.2">
      <c r="D312" s="160"/>
    </row>
    <row r="313" spans="4:4" x14ac:dyDescent="0.2">
      <c r="D313" s="160"/>
    </row>
    <row r="314" spans="4:4" x14ac:dyDescent="0.2">
      <c r="D314" s="160"/>
    </row>
    <row r="315" spans="4:4" x14ac:dyDescent="0.2">
      <c r="D315" s="160"/>
    </row>
    <row r="316" spans="4:4" x14ac:dyDescent="0.2">
      <c r="D316" s="160"/>
    </row>
    <row r="317" spans="4:4" x14ac:dyDescent="0.2">
      <c r="D317" s="160"/>
    </row>
    <row r="318" spans="4:4" x14ac:dyDescent="0.2">
      <c r="D318" s="160"/>
    </row>
    <row r="319" spans="4:4" x14ac:dyDescent="0.2">
      <c r="D319" s="160"/>
    </row>
    <row r="320" spans="4:4" x14ac:dyDescent="0.2">
      <c r="D320" s="160"/>
    </row>
    <row r="321" spans="4:4" x14ac:dyDescent="0.2">
      <c r="D321" s="160"/>
    </row>
    <row r="322" spans="4:4" x14ac:dyDescent="0.2">
      <c r="D322" s="160"/>
    </row>
    <row r="323" spans="4:4" x14ac:dyDescent="0.2">
      <c r="D323" s="160"/>
    </row>
    <row r="324" spans="4:4" x14ac:dyDescent="0.2">
      <c r="D324" s="160"/>
    </row>
    <row r="325" spans="4:4" x14ac:dyDescent="0.2">
      <c r="D325" s="160"/>
    </row>
    <row r="326" spans="4:4" x14ac:dyDescent="0.2">
      <c r="D326" s="160"/>
    </row>
    <row r="327" spans="4:4" x14ac:dyDescent="0.2">
      <c r="D327" s="160"/>
    </row>
    <row r="328" spans="4:4" x14ac:dyDescent="0.2">
      <c r="D328" s="160"/>
    </row>
    <row r="329" spans="4:4" x14ac:dyDescent="0.2">
      <c r="D329" s="160"/>
    </row>
    <row r="330" spans="4:4" x14ac:dyDescent="0.2">
      <c r="D330" s="160"/>
    </row>
    <row r="331" spans="4:4" x14ac:dyDescent="0.2">
      <c r="D331" s="160"/>
    </row>
    <row r="332" spans="4:4" x14ac:dyDescent="0.2">
      <c r="D332" s="160"/>
    </row>
    <row r="333" spans="4:4" x14ac:dyDescent="0.2">
      <c r="D333" s="160"/>
    </row>
    <row r="334" spans="4:4" x14ac:dyDescent="0.2">
      <c r="D334" s="160"/>
    </row>
    <row r="335" spans="4:4" x14ac:dyDescent="0.2">
      <c r="D335" s="160"/>
    </row>
    <row r="336" spans="4:4" x14ac:dyDescent="0.2">
      <c r="D336" s="160"/>
    </row>
    <row r="337" spans="4:4" x14ac:dyDescent="0.2">
      <c r="D337" s="160"/>
    </row>
    <row r="338" spans="4:4" x14ac:dyDescent="0.2">
      <c r="D338" s="160"/>
    </row>
    <row r="339" spans="4:4" x14ac:dyDescent="0.2">
      <c r="D339" s="160"/>
    </row>
    <row r="340" spans="4:4" x14ac:dyDescent="0.2">
      <c r="D340" s="160"/>
    </row>
    <row r="341" spans="4:4" x14ac:dyDescent="0.2">
      <c r="D341" s="160"/>
    </row>
    <row r="342" spans="4:4" x14ac:dyDescent="0.2">
      <c r="D342" s="160"/>
    </row>
    <row r="343" spans="4:4" x14ac:dyDescent="0.2">
      <c r="D343" s="160"/>
    </row>
    <row r="344" spans="4:4" x14ac:dyDescent="0.2">
      <c r="D344" s="160"/>
    </row>
    <row r="345" spans="4:4" x14ac:dyDescent="0.2">
      <c r="D345" s="160"/>
    </row>
    <row r="346" spans="4:4" x14ac:dyDescent="0.2">
      <c r="D346" s="160"/>
    </row>
    <row r="347" spans="4:4" x14ac:dyDescent="0.2">
      <c r="D347" s="160"/>
    </row>
    <row r="348" spans="4:4" x14ac:dyDescent="0.2">
      <c r="D348" s="160"/>
    </row>
    <row r="349" spans="4:4" x14ac:dyDescent="0.2">
      <c r="D349" s="160"/>
    </row>
    <row r="350" spans="4:4" x14ac:dyDescent="0.2">
      <c r="D350" s="160"/>
    </row>
    <row r="351" spans="4:4" x14ac:dyDescent="0.2">
      <c r="D351" s="160"/>
    </row>
    <row r="352" spans="4:4" x14ac:dyDescent="0.2">
      <c r="D352" s="160"/>
    </row>
    <row r="353" spans="4:4" x14ac:dyDescent="0.2">
      <c r="D353" s="160"/>
    </row>
    <row r="354" spans="4:4" x14ac:dyDescent="0.2">
      <c r="D354" s="160"/>
    </row>
    <row r="355" spans="4:4" x14ac:dyDescent="0.2">
      <c r="D355" s="160"/>
    </row>
    <row r="356" spans="4:4" x14ac:dyDescent="0.2">
      <c r="D356" s="160"/>
    </row>
    <row r="357" spans="4:4" x14ac:dyDescent="0.2">
      <c r="D357" s="160"/>
    </row>
    <row r="358" spans="4:4" x14ac:dyDescent="0.2">
      <c r="D358" s="160"/>
    </row>
    <row r="359" spans="4:4" x14ac:dyDescent="0.2">
      <c r="D359" s="160"/>
    </row>
    <row r="360" spans="4:4" x14ac:dyDescent="0.2">
      <c r="D360" s="160"/>
    </row>
    <row r="361" spans="4:4" x14ac:dyDescent="0.2">
      <c r="D361" s="160"/>
    </row>
    <row r="362" spans="4:4" x14ac:dyDescent="0.2">
      <c r="D362" s="160"/>
    </row>
    <row r="363" spans="4:4" x14ac:dyDescent="0.2">
      <c r="D363" s="160"/>
    </row>
    <row r="364" spans="4:4" x14ac:dyDescent="0.2">
      <c r="D364" s="160"/>
    </row>
    <row r="365" spans="4:4" x14ac:dyDescent="0.2">
      <c r="D365" s="160"/>
    </row>
    <row r="366" spans="4:4" x14ac:dyDescent="0.2">
      <c r="D366" s="160"/>
    </row>
    <row r="367" spans="4:4" x14ac:dyDescent="0.2">
      <c r="D367" s="160"/>
    </row>
    <row r="368" spans="4:4" x14ac:dyDescent="0.2">
      <c r="D368" s="160"/>
    </row>
    <row r="369" spans="4:4" x14ac:dyDescent="0.2">
      <c r="D369" s="160"/>
    </row>
    <row r="370" spans="4:4" x14ac:dyDescent="0.2">
      <c r="D370" s="160"/>
    </row>
    <row r="371" spans="4:4" x14ac:dyDescent="0.2">
      <c r="D371" s="160"/>
    </row>
    <row r="372" spans="4:4" x14ac:dyDescent="0.2">
      <c r="D372" s="160"/>
    </row>
    <row r="373" spans="4:4" x14ac:dyDescent="0.2">
      <c r="D373" s="160"/>
    </row>
    <row r="374" spans="4:4" x14ac:dyDescent="0.2">
      <c r="D374" s="160"/>
    </row>
    <row r="375" spans="4:4" x14ac:dyDescent="0.2">
      <c r="D375" s="160"/>
    </row>
    <row r="376" spans="4:4" x14ac:dyDescent="0.2">
      <c r="D376" s="160"/>
    </row>
    <row r="377" spans="4:4" x14ac:dyDescent="0.2">
      <c r="D377" s="160"/>
    </row>
    <row r="378" spans="4:4" x14ac:dyDescent="0.2">
      <c r="D378" s="160"/>
    </row>
    <row r="379" spans="4:4" x14ac:dyDescent="0.2">
      <c r="D379" s="160"/>
    </row>
    <row r="380" spans="4:4" x14ac:dyDescent="0.2">
      <c r="D380" s="160"/>
    </row>
    <row r="381" spans="4:4" x14ac:dyDescent="0.2">
      <c r="D381" s="160"/>
    </row>
    <row r="382" spans="4:4" x14ac:dyDescent="0.2">
      <c r="D382" s="160"/>
    </row>
    <row r="383" spans="4:4" x14ac:dyDescent="0.2">
      <c r="D383" s="160"/>
    </row>
    <row r="384" spans="4:4" x14ac:dyDescent="0.2">
      <c r="D384" s="160"/>
    </row>
    <row r="385" spans="4:4" x14ac:dyDescent="0.2">
      <c r="D385" s="160"/>
    </row>
    <row r="386" spans="4:4" x14ac:dyDescent="0.2">
      <c r="D386" s="160"/>
    </row>
    <row r="387" spans="4:4" x14ac:dyDescent="0.2">
      <c r="D387" s="160"/>
    </row>
    <row r="388" spans="4:4" x14ac:dyDescent="0.2">
      <c r="D388" s="160"/>
    </row>
    <row r="389" spans="4:4" x14ac:dyDescent="0.2">
      <c r="D389" s="160"/>
    </row>
    <row r="390" spans="4:4" x14ac:dyDescent="0.2">
      <c r="D390" s="160"/>
    </row>
    <row r="391" spans="4:4" x14ac:dyDescent="0.2">
      <c r="D391" s="160"/>
    </row>
    <row r="392" spans="4:4" x14ac:dyDescent="0.2">
      <c r="D392" s="160"/>
    </row>
    <row r="393" spans="4:4" x14ac:dyDescent="0.2">
      <c r="D393" s="160"/>
    </row>
    <row r="394" spans="4:4" x14ac:dyDescent="0.2">
      <c r="D394" s="160"/>
    </row>
    <row r="395" spans="4:4" x14ac:dyDescent="0.2">
      <c r="D395" s="160"/>
    </row>
    <row r="396" spans="4:4" x14ac:dyDescent="0.2">
      <c r="D396" s="160"/>
    </row>
    <row r="397" spans="4:4" x14ac:dyDescent="0.2">
      <c r="D397" s="160"/>
    </row>
    <row r="398" spans="4:4" x14ac:dyDescent="0.2">
      <c r="D398" s="160"/>
    </row>
    <row r="399" spans="4:4" x14ac:dyDescent="0.2">
      <c r="D399" s="160"/>
    </row>
    <row r="400" spans="4:4" x14ac:dyDescent="0.2">
      <c r="D400" s="160"/>
    </row>
    <row r="401" spans="4:4" x14ac:dyDescent="0.2">
      <c r="D401" s="160"/>
    </row>
    <row r="402" spans="4:4" x14ac:dyDescent="0.2">
      <c r="D402" s="160"/>
    </row>
    <row r="403" spans="4:4" x14ac:dyDescent="0.2">
      <c r="D403" s="160"/>
    </row>
    <row r="404" spans="4:4" x14ac:dyDescent="0.2">
      <c r="D404" s="160"/>
    </row>
    <row r="405" spans="4:4" x14ac:dyDescent="0.2">
      <c r="D405" s="160"/>
    </row>
    <row r="406" spans="4:4" x14ac:dyDescent="0.2">
      <c r="D406" s="160"/>
    </row>
    <row r="407" spans="4:4" x14ac:dyDescent="0.2">
      <c r="D407" s="160"/>
    </row>
    <row r="408" spans="4:4" x14ac:dyDescent="0.2">
      <c r="D408" s="160"/>
    </row>
    <row r="409" spans="4:4" x14ac:dyDescent="0.2">
      <c r="D409" s="160"/>
    </row>
    <row r="410" spans="4:4" x14ac:dyDescent="0.2">
      <c r="D410" s="160"/>
    </row>
    <row r="411" spans="4:4" x14ac:dyDescent="0.2">
      <c r="D411" s="160"/>
    </row>
    <row r="412" spans="4:4" x14ac:dyDescent="0.2">
      <c r="D412" s="160"/>
    </row>
    <row r="413" spans="4:4" x14ac:dyDescent="0.2">
      <c r="D413" s="160"/>
    </row>
    <row r="414" spans="4:4" x14ac:dyDescent="0.2">
      <c r="D414" s="160"/>
    </row>
    <row r="415" spans="4:4" x14ac:dyDescent="0.2">
      <c r="D415" s="160"/>
    </row>
    <row r="416" spans="4:4" x14ac:dyDescent="0.2">
      <c r="D416" s="160"/>
    </row>
    <row r="417" spans="4:4" x14ac:dyDescent="0.2">
      <c r="D417" s="160"/>
    </row>
    <row r="418" spans="4:4" x14ac:dyDescent="0.2">
      <c r="D418" s="160"/>
    </row>
    <row r="419" spans="4:4" x14ac:dyDescent="0.2">
      <c r="D419" s="160"/>
    </row>
    <row r="420" spans="4:4" x14ac:dyDescent="0.2">
      <c r="D420" s="160"/>
    </row>
    <row r="421" spans="4:4" x14ac:dyDescent="0.2">
      <c r="D421" s="160"/>
    </row>
    <row r="422" spans="4:4" x14ac:dyDescent="0.2">
      <c r="D422" s="160"/>
    </row>
    <row r="423" spans="4:4" x14ac:dyDescent="0.2">
      <c r="D423" s="160"/>
    </row>
    <row r="424" spans="4:4" x14ac:dyDescent="0.2">
      <c r="D424" s="160"/>
    </row>
    <row r="425" spans="4:4" x14ac:dyDescent="0.2">
      <c r="D425" s="160"/>
    </row>
    <row r="426" spans="4:4" x14ac:dyDescent="0.2">
      <c r="D426" s="160"/>
    </row>
    <row r="427" spans="4:4" x14ac:dyDescent="0.2">
      <c r="D427" s="160"/>
    </row>
    <row r="428" spans="4:4" x14ac:dyDescent="0.2">
      <c r="D428" s="160"/>
    </row>
    <row r="429" spans="4:4" x14ac:dyDescent="0.2">
      <c r="D429" s="160"/>
    </row>
    <row r="430" spans="4:4" x14ac:dyDescent="0.2">
      <c r="D430" s="160"/>
    </row>
    <row r="431" spans="4:4" x14ac:dyDescent="0.2">
      <c r="D431" s="160"/>
    </row>
    <row r="432" spans="4:4" x14ac:dyDescent="0.2">
      <c r="D432" s="160"/>
    </row>
    <row r="433" spans="4:4" x14ac:dyDescent="0.2">
      <c r="D433" s="160"/>
    </row>
    <row r="434" spans="4:4" x14ac:dyDescent="0.2">
      <c r="D434" s="160"/>
    </row>
    <row r="435" spans="4:4" x14ac:dyDescent="0.2">
      <c r="D435" s="160"/>
    </row>
    <row r="436" spans="4:4" x14ac:dyDescent="0.2">
      <c r="D436" s="160"/>
    </row>
    <row r="437" spans="4:4" x14ac:dyDescent="0.2">
      <c r="D437" s="160"/>
    </row>
    <row r="438" spans="4:4" x14ac:dyDescent="0.2">
      <c r="D438" s="160"/>
    </row>
    <row r="439" spans="4:4" x14ac:dyDescent="0.2">
      <c r="D439" s="160"/>
    </row>
    <row r="440" spans="4:4" x14ac:dyDescent="0.2">
      <c r="D440" s="160"/>
    </row>
    <row r="441" spans="4:4" x14ac:dyDescent="0.2">
      <c r="D441" s="160"/>
    </row>
    <row r="442" spans="4:4" x14ac:dyDescent="0.2">
      <c r="D442" s="160"/>
    </row>
    <row r="443" spans="4:4" x14ac:dyDescent="0.2">
      <c r="D443" s="160"/>
    </row>
    <row r="444" spans="4:4" x14ac:dyDescent="0.2">
      <c r="D444" s="160"/>
    </row>
    <row r="445" spans="4:4" x14ac:dyDescent="0.2">
      <c r="D445" s="160"/>
    </row>
    <row r="446" spans="4:4" x14ac:dyDescent="0.2">
      <c r="D446" s="160"/>
    </row>
    <row r="447" spans="4:4" x14ac:dyDescent="0.2">
      <c r="D447" s="160"/>
    </row>
    <row r="448" spans="4:4" x14ac:dyDescent="0.2">
      <c r="D448" s="160"/>
    </row>
    <row r="449" spans="4:4" x14ac:dyDescent="0.2">
      <c r="D449" s="160"/>
    </row>
    <row r="450" spans="4:4" x14ac:dyDescent="0.2">
      <c r="D450" s="160"/>
    </row>
    <row r="451" spans="4:4" x14ac:dyDescent="0.2">
      <c r="D451" s="160"/>
    </row>
    <row r="452" spans="4:4" x14ac:dyDescent="0.2">
      <c r="D452" s="160"/>
    </row>
    <row r="453" spans="4:4" x14ac:dyDescent="0.2">
      <c r="D453" s="160"/>
    </row>
    <row r="454" spans="4:4" x14ac:dyDescent="0.2">
      <c r="D454" s="160"/>
    </row>
    <row r="455" spans="4:4" x14ac:dyDescent="0.2">
      <c r="D455" s="160"/>
    </row>
    <row r="456" spans="4:4" x14ac:dyDescent="0.2">
      <c r="D456" s="160"/>
    </row>
    <row r="457" spans="4:4" x14ac:dyDescent="0.2">
      <c r="D457" s="160"/>
    </row>
    <row r="458" spans="4:4" x14ac:dyDescent="0.2">
      <c r="D458" s="160"/>
    </row>
    <row r="459" spans="4:4" x14ac:dyDescent="0.2">
      <c r="D459" s="160"/>
    </row>
    <row r="460" spans="4:4" x14ac:dyDescent="0.2">
      <c r="D460" s="160"/>
    </row>
    <row r="461" spans="4:4" x14ac:dyDescent="0.2">
      <c r="D461" s="160"/>
    </row>
    <row r="462" spans="4:4" x14ac:dyDescent="0.2">
      <c r="D462" s="160"/>
    </row>
    <row r="463" spans="4:4" x14ac:dyDescent="0.2">
      <c r="D463" s="160"/>
    </row>
    <row r="464" spans="4:4" x14ac:dyDescent="0.2">
      <c r="D464" s="160"/>
    </row>
    <row r="465" spans="4:4" x14ac:dyDescent="0.2">
      <c r="D465" s="160"/>
    </row>
    <row r="466" spans="4:4" x14ac:dyDescent="0.2">
      <c r="D466" s="160"/>
    </row>
    <row r="467" spans="4:4" x14ac:dyDescent="0.2">
      <c r="D467" s="160"/>
    </row>
    <row r="468" spans="4:4" x14ac:dyDescent="0.2">
      <c r="D468" s="160"/>
    </row>
    <row r="469" spans="4:4" x14ac:dyDescent="0.2">
      <c r="D469" s="160"/>
    </row>
    <row r="470" spans="4:4" x14ac:dyDescent="0.2">
      <c r="D470" s="160"/>
    </row>
    <row r="471" spans="4:4" x14ac:dyDescent="0.2">
      <c r="D471" s="160"/>
    </row>
    <row r="472" spans="4:4" x14ac:dyDescent="0.2">
      <c r="D472" s="160"/>
    </row>
    <row r="473" spans="4:4" x14ac:dyDescent="0.2">
      <c r="D473" s="160"/>
    </row>
    <row r="474" spans="4:4" x14ac:dyDescent="0.2">
      <c r="D474" s="160"/>
    </row>
    <row r="475" spans="4:4" x14ac:dyDescent="0.2">
      <c r="D475" s="160"/>
    </row>
    <row r="476" spans="4:4" x14ac:dyDescent="0.2">
      <c r="D476" s="160"/>
    </row>
    <row r="477" spans="4:4" x14ac:dyDescent="0.2">
      <c r="D477" s="160"/>
    </row>
    <row r="478" spans="4:4" x14ac:dyDescent="0.2">
      <c r="D478" s="160"/>
    </row>
    <row r="479" spans="4:4" x14ac:dyDescent="0.2">
      <c r="D479" s="160"/>
    </row>
    <row r="480" spans="4:4" x14ac:dyDescent="0.2">
      <c r="D480" s="160"/>
    </row>
    <row r="481" spans="4:4" x14ac:dyDescent="0.2">
      <c r="D481" s="160"/>
    </row>
    <row r="482" spans="4:4" x14ac:dyDescent="0.2">
      <c r="D482" s="160"/>
    </row>
    <row r="483" spans="4:4" x14ac:dyDescent="0.2">
      <c r="D483" s="160"/>
    </row>
    <row r="484" spans="4:4" x14ac:dyDescent="0.2">
      <c r="D484" s="160"/>
    </row>
    <row r="485" spans="4:4" x14ac:dyDescent="0.2">
      <c r="D485" s="160"/>
    </row>
    <row r="486" spans="4:4" x14ac:dyDescent="0.2">
      <c r="D486" s="160"/>
    </row>
    <row r="487" spans="4:4" x14ac:dyDescent="0.2">
      <c r="D487" s="160"/>
    </row>
    <row r="488" spans="4:4" x14ac:dyDescent="0.2">
      <c r="D488" s="160"/>
    </row>
    <row r="489" spans="4:4" x14ac:dyDescent="0.2">
      <c r="D489" s="160"/>
    </row>
    <row r="490" spans="4:4" x14ac:dyDescent="0.2">
      <c r="D490" s="160"/>
    </row>
    <row r="491" spans="4:4" x14ac:dyDescent="0.2">
      <c r="D491" s="160"/>
    </row>
    <row r="492" spans="4:4" x14ac:dyDescent="0.2">
      <c r="D492" s="160"/>
    </row>
    <row r="493" spans="4:4" x14ac:dyDescent="0.2">
      <c r="D493" s="160"/>
    </row>
    <row r="494" spans="4:4" x14ac:dyDescent="0.2">
      <c r="D494" s="160"/>
    </row>
    <row r="495" spans="4:4" x14ac:dyDescent="0.2">
      <c r="D495" s="160"/>
    </row>
    <row r="496" spans="4:4" x14ac:dyDescent="0.2">
      <c r="D496" s="160"/>
    </row>
    <row r="497" spans="4:4" x14ac:dyDescent="0.2">
      <c r="D497" s="160"/>
    </row>
    <row r="498" spans="4:4" x14ac:dyDescent="0.2">
      <c r="D498" s="160"/>
    </row>
    <row r="499" spans="4:4" x14ac:dyDescent="0.2">
      <c r="D499" s="160"/>
    </row>
    <row r="500" spans="4:4" x14ac:dyDescent="0.2">
      <c r="D500" s="160"/>
    </row>
    <row r="501" spans="4:4" x14ac:dyDescent="0.2">
      <c r="D501" s="160"/>
    </row>
    <row r="502" spans="4:4" x14ac:dyDescent="0.2">
      <c r="D502" s="160"/>
    </row>
    <row r="503" spans="4:4" x14ac:dyDescent="0.2">
      <c r="D503" s="160"/>
    </row>
    <row r="504" spans="4:4" x14ac:dyDescent="0.2">
      <c r="D504" s="160"/>
    </row>
    <row r="505" spans="4:4" x14ac:dyDescent="0.2">
      <c r="D505" s="160"/>
    </row>
    <row r="506" spans="4:4" x14ac:dyDescent="0.2">
      <c r="D506" s="160"/>
    </row>
    <row r="507" spans="4:4" x14ac:dyDescent="0.2">
      <c r="D507" s="160"/>
    </row>
    <row r="508" spans="4:4" x14ac:dyDescent="0.2">
      <c r="D508" s="160"/>
    </row>
    <row r="509" spans="4:4" x14ac:dyDescent="0.2">
      <c r="D509" s="160"/>
    </row>
    <row r="510" spans="4:4" x14ac:dyDescent="0.2">
      <c r="D510" s="160"/>
    </row>
    <row r="511" spans="4:4" x14ac:dyDescent="0.2">
      <c r="D511" s="160"/>
    </row>
    <row r="512" spans="4:4" x14ac:dyDescent="0.2">
      <c r="D512" s="160"/>
    </row>
    <row r="513" spans="4:4" x14ac:dyDescent="0.2">
      <c r="D513" s="160"/>
    </row>
    <row r="514" spans="4:4" x14ac:dyDescent="0.2">
      <c r="D514" s="160"/>
    </row>
    <row r="515" spans="4:4" x14ac:dyDescent="0.2">
      <c r="D515" s="160"/>
    </row>
    <row r="516" spans="4:4" x14ac:dyDescent="0.2">
      <c r="D516" s="160"/>
    </row>
    <row r="517" spans="4:4" x14ac:dyDescent="0.2">
      <c r="D517" s="160"/>
    </row>
    <row r="518" spans="4:4" x14ac:dyDescent="0.2">
      <c r="D518" s="160"/>
    </row>
    <row r="519" spans="4:4" x14ac:dyDescent="0.2">
      <c r="D519" s="160"/>
    </row>
    <row r="520" spans="4:4" x14ac:dyDescent="0.2">
      <c r="D520" s="160"/>
    </row>
    <row r="521" spans="4:4" x14ac:dyDescent="0.2">
      <c r="D521" s="160"/>
    </row>
    <row r="522" spans="4:4" x14ac:dyDescent="0.2">
      <c r="D522" s="160"/>
    </row>
    <row r="523" spans="4:4" x14ac:dyDescent="0.2">
      <c r="D523" s="160"/>
    </row>
    <row r="524" spans="4:4" x14ac:dyDescent="0.2">
      <c r="D524" s="160"/>
    </row>
    <row r="525" spans="4:4" x14ac:dyDescent="0.2">
      <c r="D525" s="160"/>
    </row>
    <row r="526" spans="4:4" x14ac:dyDescent="0.2">
      <c r="D526" s="160"/>
    </row>
    <row r="527" spans="4:4" x14ac:dyDescent="0.2">
      <c r="D527" s="160"/>
    </row>
    <row r="528" spans="4:4" x14ac:dyDescent="0.2">
      <c r="D528" s="160"/>
    </row>
    <row r="529" spans="4:4" x14ac:dyDescent="0.2">
      <c r="D529" s="160"/>
    </row>
    <row r="530" spans="4:4" x14ac:dyDescent="0.2">
      <c r="D530" s="160"/>
    </row>
    <row r="531" spans="4:4" x14ac:dyDescent="0.2">
      <c r="D531" s="160"/>
    </row>
    <row r="532" spans="4:4" x14ac:dyDescent="0.2">
      <c r="D532" s="160"/>
    </row>
    <row r="533" spans="4:4" x14ac:dyDescent="0.2">
      <c r="D533" s="160"/>
    </row>
    <row r="534" spans="4:4" x14ac:dyDescent="0.2">
      <c r="D534" s="160"/>
    </row>
    <row r="535" spans="4:4" x14ac:dyDescent="0.2">
      <c r="D535" s="160"/>
    </row>
    <row r="536" spans="4:4" x14ac:dyDescent="0.2">
      <c r="D536" s="160"/>
    </row>
    <row r="537" spans="4:4" x14ac:dyDescent="0.2">
      <c r="D537" s="160"/>
    </row>
    <row r="538" spans="4:4" x14ac:dyDescent="0.2">
      <c r="D538" s="160"/>
    </row>
    <row r="539" spans="4:4" x14ac:dyDescent="0.2">
      <c r="D539" s="160"/>
    </row>
    <row r="540" spans="4:4" x14ac:dyDescent="0.2">
      <c r="D540" s="160"/>
    </row>
    <row r="541" spans="4:4" x14ac:dyDescent="0.2">
      <c r="D541" s="160"/>
    </row>
    <row r="542" spans="4:4" x14ac:dyDescent="0.2">
      <c r="D542" s="160"/>
    </row>
    <row r="543" spans="4:4" x14ac:dyDescent="0.2">
      <c r="D543" s="160"/>
    </row>
    <row r="544" spans="4:4" x14ac:dyDescent="0.2">
      <c r="D544" s="160"/>
    </row>
    <row r="545" spans="4:4" x14ac:dyDescent="0.2">
      <c r="D545" s="160"/>
    </row>
    <row r="546" spans="4:4" x14ac:dyDescent="0.2">
      <c r="D546" s="160"/>
    </row>
    <row r="547" spans="4:4" x14ac:dyDescent="0.2">
      <c r="D547" s="160"/>
    </row>
    <row r="548" spans="4:4" x14ac:dyDescent="0.2">
      <c r="D548" s="160"/>
    </row>
    <row r="549" spans="4:4" x14ac:dyDescent="0.2">
      <c r="D549" s="160"/>
    </row>
    <row r="550" spans="4:4" x14ac:dyDescent="0.2">
      <c r="D550" s="160"/>
    </row>
    <row r="551" spans="4:4" x14ac:dyDescent="0.2">
      <c r="D551" s="160"/>
    </row>
    <row r="552" spans="4:4" x14ac:dyDescent="0.2">
      <c r="D552" s="160"/>
    </row>
    <row r="553" spans="4:4" x14ac:dyDescent="0.2">
      <c r="D553" s="160"/>
    </row>
    <row r="554" spans="4:4" x14ac:dyDescent="0.2">
      <c r="D554" s="160"/>
    </row>
    <row r="555" spans="4:4" x14ac:dyDescent="0.2">
      <c r="D555" s="160"/>
    </row>
    <row r="556" spans="4:4" x14ac:dyDescent="0.2">
      <c r="D556" s="160"/>
    </row>
    <row r="557" spans="4:4" x14ac:dyDescent="0.2">
      <c r="D557" s="160"/>
    </row>
    <row r="558" spans="4:4" x14ac:dyDescent="0.2">
      <c r="D558" s="160"/>
    </row>
    <row r="559" spans="4:4" x14ac:dyDescent="0.2">
      <c r="D559" s="160"/>
    </row>
    <row r="560" spans="4:4" x14ac:dyDescent="0.2">
      <c r="D560" s="160"/>
    </row>
    <row r="561" spans="4:4" x14ac:dyDescent="0.2">
      <c r="D561" s="160"/>
    </row>
    <row r="562" spans="4:4" x14ac:dyDescent="0.2">
      <c r="D562" s="160"/>
    </row>
    <row r="563" spans="4:4" x14ac:dyDescent="0.2">
      <c r="D563" s="160"/>
    </row>
    <row r="564" spans="4:4" x14ac:dyDescent="0.2">
      <c r="D564" s="160"/>
    </row>
    <row r="565" spans="4:4" x14ac:dyDescent="0.2">
      <c r="D565" s="160"/>
    </row>
    <row r="566" spans="4:4" x14ac:dyDescent="0.2">
      <c r="D566" s="160"/>
    </row>
    <row r="567" spans="4:4" x14ac:dyDescent="0.2">
      <c r="D567" s="160"/>
    </row>
    <row r="568" spans="4:4" x14ac:dyDescent="0.2">
      <c r="D568" s="160"/>
    </row>
    <row r="569" spans="4:4" x14ac:dyDescent="0.2">
      <c r="D569" s="160"/>
    </row>
    <row r="570" spans="4:4" x14ac:dyDescent="0.2">
      <c r="D570" s="160"/>
    </row>
    <row r="571" spans="4:4" x14ac:dyDescent="0.2">
      <c r="D571" s="160"/>
    </row>
    <row r="572" spans="4:4" x14ac:dyDescent="0.2">
      <c r="D572" s="160"/>
    </row>
    <row r="573" spans="4:4" x14ac:dyDescent="0.2">
      <c r="D573" s="160"/>
    </row>
    <row r="574" spans="4:4" x14ac:dyDescent="0.2">
      <c r="D574" s="160"/>
    </row>
    <row r="575" spans="4:4" x14ac:dyDescent="0.2">
      <c r="D575" s="160"/>
    </row>
    <row r="576" spans="4:4" x14ac:dyDescent="0.2">
      <c r="D576" s="160"/>
    </row>
    <row r="577" spans="4:4" x14ac:dyDescent="0.2">
      <c r="D577" s="160"/>
    </row>
    <row r="578" spans="4:4" x14ac:dyDescent="0.2">
      <c r="D578" s="160"/>
    </row>
    <row r="579" spans="4:4" x14ac:dyDescent="0.2">
      <c r="D579" s="160"/>
    </row>
    <row r="580" spans="4:4" x14ac:dyDescent="0.2">
      <c r="D580" s="160"/>
    </row>
    <row r="581" spans="4:4" x14ac:dyDescent="0.2">
      <c r="D581" s="160"/>
    </row>
    <row r="582" spans="4:4" x14ac:dyDescent="0.2">
      <c r="D582" s="160"/>
    </row>
    <row r="583" spans="4:4" x14ac:dyDescent="0.2">
      <c r="D583" s="160"/>
    </row>
    <row r="584" spans="4:4" x14ac:dyDescent="0.2">
      <c r="D584" s="160"/>
    </row>
    <row r="585" spans="4:4" x14ac:dyDescent="0.2">
      <c r="D585" s="160"/>
    </row>
    <row r="586" spans="4:4" x14ac:dyDescent="0.2">
      <c r="D586" s="160"/>
    </row>
    <row r="587" spans="4:4" x14ac:dyDescent="0.2">
      <c r="D587" s="160"/>
    </row>
    <row r="588" spans="4:4" x14ac:dyDescent="0.2">
      <c r="D588" s="160"/>
    </row>
    <row r="589" spans="4:4" x14ac:dyDescent="0.2">
      <c r="D589" s="160"/>
    </row>
    <row r="590" spans="4:4" x14ac:dyDescent="0.2">
      <c r="D590" s="160"/>
    </row>
    <row r="591" spans="4:4" x14ac:dyDescent="0.2">
      <c r="D591" s="160"/>
    </row>
    <row r="592" spans="4:4" x14ac:dyDescent="0.2">
      <c r="D592" s="160"/>
    </row>
    <row r="593" spans="4:4" x14ac:dyDescent="0.2">
      <c r="D593" s="160"/>
    </row>
    <row r="594" spans="4:4" x14ac:dyDescent="0.2">
      <c r="D594" s="160"/>
    </row>
    <row r="595" spans="4:4" x14ac:dyDescent="0.2">
      <c r="D595" s="160"/>
    </row>
    <row r="596" spans="4:4" x14ac:dyDescent="0.2">
      <c r="D596" s="160"/>
    </row>
    <row r="597" spans="4:4" x14ac:dyDescent="0.2">
      <c r="D597" s="160"/>
    </row>
    <row r="598" spans="4:4" x14ac:dyDescent="0.2">
      <c r="D598" s="160"/>
    </row>
    <row r="599" spans="4:4" x14ac:dyDescent="0.2">
      <c r="D599" s="160"/>
    </row>
    <row r="600" spans="4:4" x14ac:dyDescent="0.2">
      <c r="D600" s="160"/>
    </row>
    <row r="601" spans="4:4" x14ac:dyDescent="0.2">
      <c r="D601" s="160"/>
    </row>
    <row r="602" spans="4:4" x14ac:dyDescent="0.2">
      <c r="D602" s="160"/>
    </row>
    <row r="603" spans="4:4" x14ac:dyDescent="0.2">
      <c r="D603" s="160"/>
    </row>
    <row r="604" spans="4:4" x14ac:dyDescent="0.2">
      <c r="D604" s="160"/>
    </row>
    <row r="605" spans="4:4" x14ac:dyDescent="0.2">
      <c r="D605" s="160"/>
    </row>
    <row r="606" spans="4:4" x14ac:dyDescent="0.2">
      <c r="D606" s="160"/>
    </row>
    <row r="607" spans="4:4" x14ac:dyDescent="0.2">
      <c r="D607" s="160"/>
    </row>
    <row r="608" spans="4:4" x14ac:dyDescent="0.2">
      <c r="D608" s="160"/>
    </row>
    <row r="609" spans="4:4" x14ac:dyDescent="0.2">
      <c r="D609" s="160"/>
    </row>
    <row r="610" spans="4:4" x14ac:dyDescent="0.2">
      <c r="D610" s="160"/>
    </row>
    <row r="611" spans="4:4" x14ac:dyDescent="0.2">
      <c r="D611" s="160"/>
    </row>
    <row r="612" spans="4:4" x14ac:dyDescent="0.2">
      <c r="D612" s="160"/>
    </row>
    <row r="613" spans="4:4" x14ac:dyDescent="0.2">
      <c r="D613" s="160"/>
    </row>
    <row r="614" spans="4:4" x14ac:dyDescent="0.2">
      <c r="D614" s="160"/>
    </row>
    <row r="615" spans="4:4" x14ac:dyDescent="0.2">
      <c r="D615" s="160"/>
    </row>
    <row r="616" spans="4:4" x14ac:dyDescent="0.2">
      <c r="D616" s="160"/>
    </row>
    <row r="617" spans="4:4" x14ac:dyDescent="0.2">
      <c r="D617" s="160"/>
    </row>
    <row r="618" spans="4:4" x14ac:dyDescent="0.2">
      <c r="D618" s="160"/>
    </row>
    <row r="619" spans="4:4" x14ac:dyDescent="0.2">
      <c r="D619" s="160"/>
    </row>
    <row r="620" spans="4:4" x14ac:dyDescent="0.2">
      <c r="D620" s="160"/>
    </row>
    <row r="621" spans="4:4" x14ac:dyDescent="0.2">
      <c r="D621" s="160"/>
    </row>
    <row r="622" spans="4:4" x14ac:dyDescent="0.2">
      <c r="D622" s="160"/>
    </row>
    <row r="623" spans="4:4" x14ac:dyDescent="0.2">
      <c r="D623" s="160"/>
    </row>
    <row r="624" spans="4:4" x14ac:dyDescent="0.2">
      <c r="D624" s="160"/>
    </row>
    <row r="625" spans="4:4" x14ac:dyDescent="0.2">
      <c r="D625" s="160"/>
    </row>
    <row r="626" spans="4:4" x14ac:dyDescent="0.2">
      <c r="D626" s="160"/>
    </row>
    <row r="627" spans="4:4" x14ac:dyDescent="0.2">
      <c r="D627" s="160"/>
    </row>
    <row r="628" spans="4:4" x14ac:dyDescent="0.2">
      <c r="D628" s="160"/>
    </row>
    <row r="629" spans="4:4" x14ac:dyDescent="0.2">
      <c r="D629" s="160"/>
    </row>
    <row r="630" spans="4:4" x14ac:dyDescent="0.2">
      <c r="D630" s="160"/>
    </row>
    <row r="631" spans="4:4" x14ac:dyDescent="0.2">
      <c r="D631" s="160"/>
    </row>
    <row r="632" spans="4:4" x14ac:dyDescent="0.2">
      <c r="D632" s="160"/>
    </row>
    <row r="633" spans="4:4" x14ac:dyDescent="0.2">
      <c r="D633" s="160"/>
    </row>
    <row r="634" spans="4:4" x14ac:dyDescent="0.2">
      <c r="D634" s="160"/>
    </row>
    <row r="635" spans="4:4" x14ac:dyDescent="0.2">
      <c r="D635" s="160"/>
    </row>
    <row r="636" spans="4:4" x14ac:dyDescent="0.2">
      <c r="D636" s="160"/>
    </row>
    <row r="637" spans="4:4" x14ac:dyDescent="0.2">
      <c r="D637" s="160"/>
    </row>
    <row r="638" spans="4:4" x14ac:dyDescent="0.2">
      <c r="D638" s="160"/>
    </row>
    <row r="639" spans="4:4" x14ac:dyDescent="0.2">
      <c r="D639" s="160"/>
    </row>
    <row r="640" spans="4:4" x14ac:dyDescent="0.2">
      <c r="D640" s="160"/>
    </row>
    <row r="641" spans="4:4" x14ac:dyDescent="0.2">
      <c r="D641" s="160"/>
    </row>
    <row r="642" spans="4:4" x14ac:dyDescent="0.2">
      <c r="D642" s="160"/>
    </row>
    <row r="643" spans="4:4" x14ac:dyDescent="0.2">
      <c r="D643" s="160"/>
    </row>
    <row r="644" spans="4:4" x14ac:dyDescent="0.2">
      <c r="D644" s="160"/>
    </row>
    <row r="645" spans="4:4" x14ac:dyDescent="0.2">
      <c r="D645" s="160"/>
    </row>
    <row r="646" spans="4:4" x14ac:dyDescent="0.2">
      <c r="D646" s="160"/>
    </row>
    <row r="647" spans="4:4" x14ac:dyDescent="0.2">
      <c r="D647" s="160"/>
    </row>
    <row r="648" spans="4:4" x14ac:dyDescent="0.2">
      <c r="D648" s="160"/>
    </row>
    <row r="649" spans="4:4" x14ac:dyDescent="0.2">
      <c r="D649" s="160"/>
    </row>
    <row r="650" spans="4:4" x14ac:dyDescent="0.2">
      <c r="D650" s="160"/>
    </row>
    <row r="651" spans="4:4" x14ac:dyDescent="0.2">
      <c r="D651" s="160"/>
    </row>
    <row r="652" spans="4:4" x14ac:dyDescent="0.2">
      <c r="D652" s="160"/>
    </row>
    <row r="653" spans="4:4" x14ac:dyDescent="0.2">
      <c r="D653" s="160"/>
    </row>
    <row r="654" spans="4:4" x14ac:dyDescent="0.2">
      <c r="D654" s="160"/>
    </row>
    <row r="655" spans="4:4" x14ac:dyDescent="0.2">
      <c r="D655" s="160"/>
    </row>
    <row r="656" spans="4:4" x14ac:dyDescent="0.2">
      <c r="D656" s="160"/>
    </row>
    <row r="657" spans="4:4" x14ac:dyDescent="0.2">
      <c r="D657" s="160"/>
    </row>
    <row r="658" spans="4:4" x14ac:dyDescent="0.2">
      <c r="D658" s="160"/>
    </row>
    <row r="659" spans="4:4" x14ac:dyDescent="0.2">
      <c r="D659" s="160"/>
    </row>
    <row r="660" spans="4:4" x14ac:dyDescent="0.2">
      <c r="D660" s="160"/>
    </row>
    <row r="661" spans="4:4" x14ac:dyDescent="0.2">
      <c r="D661" s="160"/>
    </row>
    <row r="662" spans="4:4" x14ac:dyDescent="0.2">
      <c r="D662" s="160"/>
    </row>
    <row r="663" spans="4:4" x14ac:dyDescent="0.2">
      <c r="D663" s="160"/>
    </row>
    <row r="664" spans="4:4" x14ac:dyDescent="0.2">
      <c r="D664" s="160"/>
    </row>
    <row r="665" spans="4:4" x14ac:dyDescent="0.2">
      <c r="D665" s="160"/>
    </row>
    <row r="666" spans="4:4" x14ac:dyDescent="0.2">
      <c r="D666" s="160"/>
    </row>
    <row r="667" spans="4:4" x14ac:dyDescent="0.2">
      <c r="D667" s="160"/>
    </row>
    <row r="668" spans="4:4" x14ac:dyDescent="0.2">
      <c r="D668" s="160"/>
    </row>
    <row r="669" spans="4:4" x14ac:dyDescent="0.2">
      <c r="D669" s="160"/>
    </row>
    <row r="670" spans="4:4" x14ac:dyDescent="0.2">
      <c r="D670" s="160"/>
    </row>
    <row r="671" spans="4:4" x14ac:dyDescent="0.2">
      <c r="D671" s="160"/>
    </row>
    <row r="672" spans="4:4" x14ac:dyDescent="0.2">
      <c r="D672" s="160"/>
    </row>
    <row r="673" spans="4:4" x14ac:dyDescent="0.2">
      <c r="D673" s="160"/>
    </row>
    <row r="674" spans="4:4" x14ac:dyDescent="0.2">
      <c r="D674" s="160"/>
    </row>
    <row r="675" spans="4:4" x14ac:dyDescent="0.2">
      <c r="D675" s="160"/>
    </row>
    <row r="676" spans="4:4" x14ac:dyDescent="0.2">
      <c r="D676" s="160"/>
    </row>
    <row r="677" spans="4:4" x14ac:dyDescent="0.2">
      <c r="D677" s="160"/>
    </row>
    <row r="678" spans="4:4" x14ac:dyDescent="0.2">
      <c r="D678" s="160"/>
    </row>
    <row r="679" spans="4:4" x14ac:dyDescent="0.2">
      <c r="D679" s="160"/>
    </row>
    <row r="680" spans="4:4" x14ac:dyDescent="0.2">
      <c r="D680" s="160"/>
    </row>
    <row r="681" spans="4:4" x14ac:dyDescent="0.2">
      <c r="D681" s="160"/>
    </row>
    <row r="682" spans="4:4" x14ac:dyDescent="0.2">
      <c r="D682" s="160"/>
    </row>
    <row r="683" spans="4:4" x14ac:dyDescent="0.2">
      <c r="D683" s="160"/>
    </row>
    <row r="684" spans="4:4" x14ac:dyDescent="0.2">
      <c r="D684" s="160"/>
    </row>
    <row r="685" spans="4:4" x14ac:dyDescent="0.2">
      <c r="D685" s="160"/>
    </row>
    <row r="686" spans="4:4" x14ac:dyDescent="0.2">
      <c r="D686" s="160"/>
    </row>
    <row r="687" spans="4:4" x14ac:dyDescent="0.2">
      <c r="D687" s="160"/>
    </row>
    <row r="688" spans="4:4" x14ac:dyDescent="0.2">
      <c r="D688" s="160"/>
    </row>
    <row r="689" spans="4:4" x14ac:dyDescent="0.2">
      <c r="D689" s="160"/>
    </row>
    <row r="690" spans="4:4" x14ac:dyDescent="0.2">
      <c r="D690" s="160"/>
    </row>
    <row r="691" spans="4:4" x14ac:dyDescent="0.2">
      <c r="D691" s="160"/>
    </row>
    <row r="692" spans="4:4" x14ac:dyDescent="0.2">
      <c r="D692" s="160"/>
    </row>
    <row r="693" spans="4:4" x14ac:dyDescent="0.2">
      <c r="D693" s="160"/>
    </row>
    <row r="694" spans="4:4" x14ac:dyDescent="0.2">
      <c r="D694" s="160"/>
    </row>
    <row r="695" spans="4:4" x14ac:dyDescent="0.2">
      <c r="D695" s="160"/>
    </row>
    <row r="696" spans="4:4" x14ac:dyDescent="0.2">
      <c r="D696" s="160"/>
    </row>
    <row r="697" spans="4:4" x14ac:dyDescent="0.2">
      <c r="D697" s="160"/>
    </row>
    <row r="698" spans="4:4" x14ac:dyDescent="0.2">
      <c r="D698" s="160"/>
    </row>
    <row r="699" spans="4:4" x14ac:dyDescent="0.2">
      <c r="D699" s="160"/>
    </row>
    <row r="700" spans="4:4" x14ac:dyDescent="0.2">
      <c r="D700" s="160"/>
    </row>
    <row r="701" spans="4:4" x14ac:dyDescent="0.2">
      <c r="D701" s="160"/>
    </row>
    <row r="702" spans="4:4" x14ac:dyDescent="0.2">
      <c r="D702" s="160"/>
    </row>
    <row r="703" spans="4:4" x14ac:dyDescent="0.2">
      <c r="D703" s="160"/>
    </row>
    <row r="704" spans="4:4" x14ac:dyDescent="0.2">
      <c r="D704" s="160"/>
    </row>
    <row r="705" spans="4:4" x14ac:dyDescent="0.2">
      <c r="D705" s="160"/>
    </row>
    <row r="706" spans="4:4" x14ac:dyDescent="0.2">
      <c r="D706" s="160"/>
    </row>
    <row r="707" spans="4:4" x14ac:dyDescent="0.2">
      <c r="D707" s="160"/>
    </row>
    <row r="708" spans="4:4" x14ac:dyDescent="0.2">
      <c r="D708" s="160"/>
    </row>
    <row r="709" spans="4:4" x14ac:dyDescent="0.2">
      <c r="D709" s="160"/>
    </row>
    <row r="710" spans="4:4" x14ac:dyDescent="0.2">
      <c r="D710" s="160"/>
    </row>
    <row r="711" spans="4:4" x14ac:dyDescent="0.2">
      <c r="D711" s="160"/>
    </row>
    <row r="712" spans="4:4" x14ac:dyDescent="0.2">
      <c r="D712" s="160"/>
    </row>
    <row r="713" spans="4:4" x14ac:dyDescent="0.2">
      <c r="D713" s="160"/>
    </row>
    <row r="714" spans="4:4" x14ac:dyDescent="0.2">
      <c r="D714" s="160"/>
    </row>
    <row r="715" spans="4:4" x14ac:dyDescent="0.2">
      <c r="D715" s="160"/>
    </row>
    <row r="716" spans="4:4" x14ac:dyDescent="0.2">
      <c r="D716" s="160"/>
    </row>
    <row r="717" spans="4:4" x14ac:dyDescent="0.2">
      <c r="D717" s="160"/>
    </row>
    <row r="718" spans="4:4" x14ac:dyDescent="0.2">
      <c r="D718" s="160"/>
    </row>
    <row r="719" spans="4:4" x14ac:dyDescent="0.2">
      <c r="D719" s="160"/>
    </row>
    <row r="720" spans="4:4" x14ac:dyDescent="0.2">
      <c r="D720" s="160"/>
    </row>
    <row r="721" spans="4:4" x14ac:dyDescent="0.2">
      <c r="D721" s="160"/>
    </row>
    <row r="722" spans="4:4" x14ac:dyDescent="0.2">
      <c r="D722" s="160"/>
    </row>
    <row r="723" spans="4:4" x14ac:dyDescent="0.2">
      <c r="D723" s="160"/>
    </row>
    <row r="724" spans="4:4" x14ac:dyDescent="0.2">
      <c r="D724" s="160"/>
    </row>
    <row r="725" spans="4:4" x14ac:dyDescent="0.2">
      <c r="D725" s="160"/>
    </row>
    <row r="726" spans="4:4" x14ac:dyDescent="0.2">
      <c r="D726" s="160"/>
    </row>
    <row r="727" spans="4:4" x14ac:dyDescent="0.2">
      <c r="D727" s="160"/>
    </row>
    <row r="728" spans="4:4" x14ac:dyDescent="0.2">
      <c r="D728" s="160"/>
    </row>
    <row r="729" spans="4:4" x14ac:dyDescent="0.2">
      <c r="D729" s="160"/>
    </row>
    <row r="730" spans="4:4" x14ac:dyDescent="0.2">
      <c r="D730" s="160"/>
    </row>
    <row r="731" spans="4:4" x14ac:dyDescent="0.2">
      <c r="D731" s="160"/>
    </row>
    <row r="732" spans="4:4" x14ac:dyDescent="0.2">
      <c r="D732" s="160"/>
    </row>
    <row r="733" spans="4:4" x14ac:dyDescent="0.2">
      <c r="D733" s="160"/>
    </row>
    <row r="734" spans="4:4" x14ac:dyDescent="0.2">
      <c r="D734" s="160"/>
    </row>
    <row r="735" spans="4:4" x14ac:dyDescent="0.2">
      <c r="D735" s="160"/>
    </row>
    <row r="736" spans="4:4" x14ac:dyDescent="0.2">
      <c r="D736" s="160"/>
    </row>
    <row r="737" spans="4:4" x14ac:dyDescent="0.2">
      <c r="D737" s="160"/>
    </row>
    <row r="738" spans="4:4" x14ac:dyDescent="0.2">
      <c r="D738" s="160"/>
    </row>
    <row r="739" spans="4:4" x14ac:dyDescent="0.2">
      <c r="D739" s="160"/>
    </row>
    <row r="740" spans="4:4" x14ac:dyDescent="0.2">
      <c r="D740" s="160"/>
    </row>
    <row r="741" spans="4:4" x14ac:dyDescent="0.2">
      <c r="D741" s="160"/>
    </row>
    <row r="742" spans="4:4" x14ac:dyDescent="0.2">
      <c r="D742" s="160"/>
    </row>
    <row r="743" spans="4:4" x14ac:dyDescent="0.2">
      <c r="D743" s="160"/>
    </row>
    <row r="744" spans="4:4" x14ac:dyDescent="0.2">
      <c r="D744" s="160"/>
    </row>
    <row r="745" spans="4:4" x14ac:dyDescent="0.2">
      <c r="D745" s="160"/>
    </row>
    <row r="746" spans="4:4" x14ac:dyDescent="0.2">
      <c r="D746" s="160"/>
    </row>
    <row r="747" spans="4:4" x14ac:dyDescent="0.2">
      <c r="D747" s="160"/>
    </row>
    <row r="748" spans="4:4" x14ac:dyDescent="0.2">
      <c r="D748" s="160"/>
    </row>
    <row r="749" spans="4:4" x14ac:dyDescent="0.2">
      <c r="D749" s="160"/>
    </row>
    <row r="750" spans="4:4" x14ac:dyDescent="0.2">
      <c r="D750" s="160"/>
    </row>
    <row r="751" spans="4:4" x14ac:dyDescent="0.2">
      <c r="D751" s="160"/>
    </row>
    <row r="752" spans="4:4" x14ac:dyDescent="0.2">
      <c r="D752" s="160"/>
    </row>
    <row r="753" spans="4:4" x14ac:dyDescent="0.2">
      <c r="D753" s="160"/>
    </row>
    <row r="754" spans="4:4" x14ac:dyDescent="0.2">
      <c r="D754" s="160"/>
    </row>
    <row r="755" spans="4:4" x14ac:dyDescent="0.2">
      <c r="D755" s="160"/>
    </row>
    <row r="756" spans="4:4" x14ac:dyDescent="0.2">
      <c r="D756" s="160"/>
    </row>
    <row r="757" spans="4:4" x14ac:dyDescent="0.2">
      <c r="D757" s="160"/>
    </row>
    <row r="758" spans="4:4" x14ac:dyDescent="0.2">
      <c r="D758" s="160"/>
    </row>
    <row r="759" spans="4:4" x14ac:dyDescent="0.2">
      <c r="D759" s="160"/>
    </row>
    <row r="760" spans="4:4" x14ac:dyDescent="0.2">
      <c r="D760" s="160"/>
    </row>
    <row r="761" spans="4:4" x14ac:dyDescent="0.2">
      <c r="D761" s="160"/>
    </row>
    <row r="762" spans="4:4" x14ac:dyDescent="0.2">
      <c r="D762" s="160"/>
    </row>
    <row r="763" spans="4:4" x14ac:dyDescent="0.2">
      <c r="D763" s="160"/>
    </row>
    <row r="764" spans="4:4" x14ac:dyDescent="0.2">
      <c r="D764" s="160"/>
    </row>
    <row r="765" spans="4:4" x14ac:dyDescent="0.2">
      <c r="D765" s="160"/>
    </row>
    <row r="766" spans="4:4" x14ac:dyDescent="0.2">
      <c r="D766" s="160"/>
    </row>
    <row r="767" spans="4:4" x14ac:dyDescent="0.2">
      <c r="D767" s="160"/>
    </row>
    <row r="768" spans="4:4" x14ac:dyDescent="0.2">
      <c r="D768" s="160"/>
    </row>
    <row r="769" spans="4:4" x14ac:dyDescent="0.2">
      <c r="D769" s="160"/>
    </row>
    <row r="770" spans="4:4" x14ac:dyDescent="0.2">
      <c r="D770" s="160"/>
    </row>
    <row r="771" spans="4:4" x14ac:dyDescent="0.2">
      <c r="D771" s="160"/>
    </row>
    <row r="772" spans="4:4" x14ac:dyDescent="0.2">
      <c r="D772" s="160"/>
    </row>
    <row r="773" spans="4:4" x14ac:dyDescent="0.2">
      <c r="D773" s="160"/>
    </row>
    <row r="774" spans="4:4" x14ac:dyDescent="0.2">
      <c r="D774" s="160"/>
    </row>
    <row r="775" spans="4:4" x14ac:dyDescent="0.2">
      <c r="D775" s="160"/>
    </row>
    <row r="776" spans="4:4" x14ac:dyDescent="0.2">
      <c r="D776" s="160"/>
    </row>
    <row r="777" spans="4:4" x14ac:dyDescent="0.2">
      <c r="D777" s="160"/>
    </row>
    <row r="778" spans="4:4" x14ac:dyDescent="0.2">
      <c r="D778" s="160"/>
    </row>
    <row r="779" spans="4:4" x14ac:dyDescent="0.2">
      <c r="D779" s="160"/>
    </row>
    <row r="780" spans="4:4" x14ac:dyDescent="0.2">
      <c r="D780" s="160"/>
    </row>
    <row r="781" spans="4:4" x14ac:dyDescent="0.2">
      <c r="D781" s="160"/>
    </row>
    <row r="782" spans="4:4" x14ac:dyDescent="0.2">
      <c r="D782" s="160"/>
    </row>
    <row r="783" spans="4:4" x14ac:dyDescent="0.2">
      <c r="D783" s="160"/>
    </row>
    <row r="784" spans="4:4" x14ac:dyDescent="0.2">
      <c r="D784" s="160"/>
    </row>
    <row r="785" spans="4:4" x14ac:dyDescent="0.2">
      <c r="D785" s="160"/>
    </row>
    <row r="786" spans="4:4" x14ac:dyDescent="0.2">
      <c r="D786" s="160"/>
    </row>
    <row r="787" spans="4:4" x14ac:dyDescent="0.2">
      <c r="D787" s="160"/>
    </row>
    <row r="788" spans="4:4" x14ac:dyDescent="0.2">
      <c r="D788" s="160"/>
    </row>
    <row r="789" spans="4:4" x14ac:dyDescent="0.2">
      <c r="D789" s="160"/>
    </row>
    <row r="790" spans="4:4" x14ac:dyDescent="0.2">
      <c r="D790" s="160"/>
    </row>
    <row r="791" spans="4:4" x14ac:dyDescent="0.2">
      <c r="D791" s="160"/>
    </row>
    <row r="792" spans="4:4" x14ac:dyDescent="0.2">
      <c r="D792" s="160"/>
    </row>
    <row r="793" spans="4:4" x14ac:dyDescent="0.2">
      <c r="D793" s="160"/>
    </row>
    <row r="794" spans="4:4" x14ac:dyDescent="0.2">
      <c r="D794" s="160"/>
    </row>
    <row r="795" spans="4:4" x14ac:dyDescent="0.2">
      <c r="D795" s="160"/>
    </row>
    <row r="796" spans="4:4" x14ac:dyDescent="0.2">
      <c r="D796" s="160"/>
    </row>
    <row r="797" spans="4:4" x14ac:dyDescent="0.2">
      <c r="D797" s="160"/>
    </row>
    <row r="798" spans="4:4" x14ac:dyDescent="0.2">
      <c r="D798" s="160"/>
    </row>
    <row r="799" spans="4:4" x14ac:dyDescent="0.2">
      <c r="D799" s="160"/>
    </row>
    <row r="800" spans="4:4" x14ac:dyDescent="0.2">
      <c r="D800" s="160"/>
    </row>
    <row r="801" spans="4:4" x14ac:dyDescent="0.2">
      <c r="D801" s="160"/>
    </row>
    <row r="802" spans="4:4" x14ac:dyDescent="0.2">
      <c r="D802" s="160"/>
    </row>
    <row r="803" spans="4:4" x14ac:dyDescent="0.2">
      <c r="D803" s="160"/>
    </row>
    <row r="804" spans="4:4" x14ac:dyDescent="0.2">
      <c r="D804" s="160"/>
    </row>
    <row r="805" spans="4:4" x14ac:dyDescent="0.2">
      <c r="D805" s="160"/>
    </row>
    <row r="806" spans="4:4" x14ac:dyDescent="0.2">
      <c r="D806" s="160"/>
    </row>
    <row r="807" spans="4:4" x14ac:dyDescent="0.2">
      <c r="D807" s="160"/>
    </row>
    <row r="808" spans="4:4" x14ac:dyDescent="0.2">
      <c r="D808" s="160"/>
    </row>
    <row r="809" spans="4:4" x14ac:dyDescent="0.2">
      <c r="D809" s="160"/>
    </row>
    <row r="810" spans="4:4" x14ac:dyDescent="0.2">
      <c r="D810" s="160"/>
    </row>
    <row r="811" spans="4:4" x14ac:dyDescent="0.2">
      <c r="D811" s="160"/>
    </row>
    <row r="812" spans="4:4" x14ac:dyDescent="0.2">
      <c r="D812" s="160"/>
    </row>
    <row r="813" spans="4:4" x14ac:dyDescent="0.2">
      <c r="D813" s="160"/>
    </row>
    <row r="814" spans="4:4" x14ac:dyDescent="0.2">
      <c r="D814" s="160"/>
    </row>
    <row r="815" spans="4:4" x14ac:dyDescent="0.2">
      <c r="D815" s="160"/>
    </row>
    <row r="816" spans="4:4" x14ac:dyDescent="0.2">
      <c r="D816" s="160"/>
    </row>
    <row r="817" spans="4:4" x14ac:dyDescent="0.2">
      <c r="D817" s="160"/>
    </row>
    <row r="818" spans="4:4" x14ac:dyDescent="0.2">
      <c r="D818" s="160"/>
    </row>
    <row r="819" spans="4:4" x14ac:dyDescent="0.2">
      <c r="D819" s="160"/>
    </row>
    <row r="820" spans="4:4" x14ac:dyDescent="0.2">
      <c r="D820" s="160"/>
    </row>
    <row r="821" spans="4:4" x14ac:dyDescent="0.2">
      <c r="D821" s="160"/>
    </row>
    <row r="822" spans="4:4" x14ac:dyDescent="0.2">
      <c r="D822" s="160"/>
    </row>
    <row r="823" spans="4:4" x14ac:dyDescent="0.2">
      <c r="D823" s="160"/>
    </row>
    <row r="824" spans="4:4" x14ac:dyDescent="0.2">
      <c r="D824" s="160"/>
    </row>
    <row r="825" spans="4:4" x14ac:dyDescent="0.2">
      <c r="D825" s="160"/>
    </row>
    <row r="826" spans="4:4" x14ac:dyDescent="0.2">
      <c r="D826" s="160"/>
    </row>
    <row r="827" spans="4:4" x14ac:dyDescent="0.2">
      <c r="D827" s="160"/>
    </row>
    <row r="828" spans="4:4" x14ac:dyDescent="0.2">
      <c r="D828" s="160"/>
    </row>
    <row r="829" spans="4:4" x14ac:dyDescent="0.2">
      <c r="D829" s="160"/>
    </row>
    <row r="830" spans="4:4" x14ac:dyDescent="0.2">
      <c r="D830" s="160"/>
    </row>
    <row r="831" spans="4:4" x14ac:dyDescent="0.2">
      <c r="D831" s="160"/>
    </row>
    <row r="832" spans="4:4" x14ac:dyDescent="0.2">
      <c r="D832" s="160"/>
    </row>
    <row r="833" spans="4:4" x14ac:dyDescent="0.2">
      <c r="D833" s="160"/>
    </row>
    <row r="834" spans="4:4" x14ac:dyDescent="0.2">
      <c r="D834" s="160"/>
    </row>
    <row r="835" spans="4:4" x14ac:dyDescent="0.2">
      <c r="D835" s="160"/>
    </row>
    <row r="836" spans="4:4" x14ac:dyDescent="0.2">
      <c r="D836" s="160"/>
    </row>
    <row r="837" spans="4:4" x14ac:dyDescent="0.2">
      <c r="D837" s="160"/>
    </row>
    <row r="838" spans="4:4" x14ac:dyDescent="0.2">
      <c r="D838" s="160"/>
    </row>
    <row r="839" spans="4:4" x14ac:dyDescent="0.2">
      <c r="D839" s="160"/>
    </row>
    <row r="840" spans="4:4" x14ac:dyDescent="0.2">
      <c r="D840" s="160"/>
    </row>
    <row r="841" spans="4:4" x14ac:dyDescent="0.2">
      <c r="D841" s="160"/>
    </row>
    <row r="842" spans="4:4" x14ac:dyDescent="0.2">
      <c r="D842" s="160"/>
    </row>
    <row r="843" spans="4:4" x14ac:dyDescent="0.2">
      <c r="D843" s="160"/>
    </row>
    <row r="844" spans="4:4" x14ac:dyDescent="0.2">
      <c r="D844" s="160"/>
    </row>
    <row r="845" spans="4:4" x14ac:dyDescent="0.2">
      <c r="D845" s="160"/>
    </row>
    <row r="846" spans="4:4" x14ac:dyDescent="0.2">
      <c r="D846" s="160"/>
    </row>
    <row r="847" spans="4:4" x14ac:dyDescent="0.2">
      <c r="D847" s="160"/>
    </row>
    <row r="848" spans="4:4" x14ac:dyDescent="0.2">
      <c r="D848" s="160"/>
    </row>
    <row r="849" spans="4:4" x14ac:dyDescent="0.2">
      <c r="D849" s="160"/>
    </row>
    <row r="850" spans="4:4" x14ac:dyDescent="0.2">
      <c r="D850" s="160"/>
    </row>
    <row r="851" spans="4:4" x14ac:dyDescent="0.2">
      <c r="D851" s="160"/>
    </row>
    <row r="852" spans="4:4" x14ac:dyDescent="0.2">
      <c r="D852" s="160"/>
    </row>
    <row r="853" spans="4:4" x14ac:dyDescent="0.2">
      <c r="D853" s="160"/>
    </row>
    <row r="854" spans="4:4" x14ac:dyDescent="0.2">
      <c r="D854" s="160"/>
    </row>
    <row r="855" spans="4:4" x14ac:dyDescent="0.2">
      <c r="D855" s="160"/>
    </row>
    <row r="856" spans="4:4" x14ac:dyDescent="0.2">
      <c r="D856" s="160"/>
    </row>
    <row r="857" spans="4:4" x14ac:dyDescent="0.2">
      <c r="D857" s="160"/>
    </row>
    <row r="858" spans="4:4" x14ac:dyDescent="0.2">
      <c r="D858" s="160"/>
    </row>
    <row r="859" spans="4:4" x14ac:dyDescent="0.2">
      <c r="D859" s="160"/>
    </row>
    <row r="860" spans="4:4" x14ac:dyDescent="0.2">
      <c r="D860" s="160"/>
    </row>
    <row r="861" spans="4:4" x14ac:dyDescent="0.2">
      <c r="D861" s="160"/>
    </row>
    <row r="862" spans="4:4" x14ac:dyDescent="0.2">
      <c r="D862" s="160"/>
    </row>
    <row r="863" spans="4:4" x14ac:dyDescent="0.2">
      <c r="D863" s="160"/>
    </row>
    <row r="864" spans="4:4" x14ac:dyDescent="0.2">
      <c r="D864" s="160"/>
    </row>
    <row r="865" spans="4:4" x14ac:dyDescent="0.2">
      <c r="D865" s="160"/>
    </row>
    <row r="866" spans="4:4" x14ac:dyDescent="0.2">
      <c r="D866" s="160"/>
    </row>
    <row r="867" spans="4:4" x14ac:dyDescent="0.2">
      <c r="D867" s="160"/>
    </row>
    <row r="868" spans="4:4" x14ac:dyDescent="0.2">
      <c r="D868" s="160"/>
    </row>
    <row r="869" spans="4:4" x14ac:dyDescent="0.2">
      <c r="D869" s="160"/>
    </row>
    <row r="870" spans="4:4" x14ac:dyDescent="0.2">
      <c r="D870" s="160"/>
    </row>
    <row r="871" spans="4:4" x14ac:dyDescent="0.2">
      <c r="D871" s="160"/>
    </row>
    <row r="872" spans="4:4" x14ac:dyDescent="0.2">
      <c r="D872" s="160"/>
    </row>
    <row r="873" spans="4:4" x14ac:dyDescent="0.2">
      <c r="D873" s="160"/>
    </row>
    <row r="874" spans="4:4" x14ac:dyDescent="0.2">
      <c r="D874" s="160"/>
    </row>
    <row r="875" spans="4:4" x14ac:dyDescent="0.2">
      <c r="D875" s="160"/>
    </row>
    <row r="876" spans="4:4" x14ac:dyDescent="0.2">
      <c r="D876" s="160"/>
    </row>
    <row r="877" spans="4:4" x14ac:dyDescent="0.2">
      <c r="D877" s="160"/>
    </row>
    <row r="878" spans="4:4" x14ac:dyDescent="0.2">
      <c r="D878" s="160"/>
    </row>
    <row r="879" spans="4:4" x14ac:dyDescent="0.2">
      <c r="D879" s="160"/>
    </row>
    <row r="880" spans="4:4" x14ac:dyDescent="0.2">
      <c r="D880" s="160"/>
    </row>
    <row r="881" spans="4:4" x14ac:dyDescent="0.2">
      <c r="D881" s="160"/>
    </row>
    <row r="882" spans="4:4" x14ac:dyDescent="0.2">
      <c r="D882" s="160"/>
    </row>
    <row r="883" spans="4:4" x14ac:dyDescent="0.2">
      <c r="D883" s="160"/>
    </row>
    <row r="884" spans="4:4" x14ac:dyDescent="0.2">
      <c r="D884" s="160"/>
    </row>
    <row r="885" spans="4:4" x14ac:dyDescent="0.2">
      <c r="D885" s="160"/>
    </row>
    <row r="886" spans="4:4" x14ac:dyDescent="0.2">
      <c r="D886" s="160"/>
    </row>
    <row r="887" spans="4:4" x14ac:dyDescent="0.2">
      <c r="D887" s="160"/>
    </row>
    <row r="888" spans="4:4" x14ac:dyDescent="0.2">
      <c r="D888" s="160"/>
    </row>
    <row r="889" spans="4:4" x14ac:dyDescent="0.2">
      <c r="D889" s="160"/>
    </row>
    <row r="890" spans="4:4" x14ac:dyDescent="0.2">
      <c r="D890" s="160"/>
    </row>
    <row r="891" spans="4:4" x14ac:dyDescent="0.2">
      <c r="D891" s="160"/>
    </row>
    <row r="892" spans="4:4" x14ac:dyDescent="0.2">
      <c r="D892" s="160"/>
    </row>
    <row r="893" spans="4:4" x14ac:dyDescent="0.2">
      <c r="D893" s="160"/>
    </row>
    <row r="894" spans="4:4" x14ac:dyDescent="0.2">
      <c r="D894" s="160"/>
    </row>
    <row r="895" spans="4:4" x14ac:dyDescent="0.2">
      <c r="D895" s="160"/>
    </row>
    <row r="896" spans="4:4" x14ac:dyDescent="0.2">
      <c r="D896" s="160"/>
    </row>
    <row r="897" spans="4:4" x14ac:dyDescent="0.2">
      <c r="D897" s="160"/>
    </row>
    <row r="898" spans="4:4" x14ac:dyDescent="0.2">
      <c r="D898" s="160"/>
    </row>
    <row r="899" spans="4:4" x14ac:dyDescent="0.2">
      <c r="D899" s="160"/>
    </row>
    <row r="900" spans="4:4" x14ac:dyDescent="0.2">
      <c r="D900" s="160"/>
    </row>
    <row r="901" spans="4:4" x14ac:dyDescent="0.2">
      <c r="D901" s="160"/>
    </row>
    <row r="902" spans="4:4" x14ac:dyDescent="0.2">
      <c r="D902" s="160"/>
    </row>
    <row r="903" spans="4:4" x14ac:dyDescent="0.2">
      <c r="D903" s="160"/>
    </row>
    <row r="904" spans="4:4" x14ac:dyDescent="0.2">
      <c r="D904" s="160"/>
    </row>
    <row r="905" spans="4:4" x14ac:dyDescent="0.2">
      <c r="D905" s="160"/>
    </row>
    <row r="906" spans="4:4" x14ac:dyDescent="0.2">
      <c r="D906" s="160"/>
    </row>
    <row r="907" spans="4:4" x14ac:dyDescent="0.2">
      <c r="D907" s="160"/>
    </row>
    <row r="908" spans="4:4" x14ac:dyDescent="0.2">
      <c r="D908" s="160"/>
    </row>
    <row r="909" spans="4:4" x14ac:dyDescent="0.2">
      <c r="D909" s="160"/>
    </row>
    <row r="910" spans="4:4" x14ac:dyDescent="0.2">
      <c r="D910" s="160"/>
    </row>
    <row r="911" spans="4:4" x14ac:dyDescent="0.2">
      <c r="D911" s="160"/>
    </row>
    <row r="912" spans="4:4" x14ac:dyDescent="0.2">
      <c r="D912" s="160"/>
    </row>
    <row r="913" spans="4:4" x14ac:dyDescent="0.2">
      <c r="D913" s="160"/>
    </row>
    <row r="914" spans="4:4" x14ac:dyDescent="0.2">
      <c r="D914" s="160"/>
    </row>
    <row r="915" spans="4:4" x14ac:dyDescent="0.2">
      <c r="D915" s="160"/>
    </row>
    <row r="916" spans="4:4" x14ac:dyDescent="0.2">
      <c r="D916" s="160"/>
    </row>
    <row r="917" spans="4:4" x14ac:dyDescent="0.2">
      <c r="D917" s="160"/>
    </row>
    <row r="918" spans="4:4" x14ac:dyDescent="0.2">
      <c r="D918" s="160"/>
    </row>
    <row r="919" spans="4:4" x14ac:dyDescent="0.2">
      <c r="D919" s="160"/>
    </row>
    <row r="920" spans="4:4" x14ac:dyDescent="0.2">
      <c r="D920" s="160"/>
    </row>
    <row r="921" spans="4:4" x14ac:dyDescent="0.2">
      <c r="D921" s="160"/>
    </row>
    <row r="922" spans="4:4" x14ac:dyDescent="0.2">
      <c r="D922" s="160"/>
    </row>
    <row r="923" spans="4:4" x14ac:dyDescent="0.2">
      <c r="D923" s="160"/>
    </row>
    <row r="924" spans="4:4" x14ac:dyDescent="0.2">
      <c r="D924" s="160"/>
    </row>
    <row r="925" spans="4:4" x14ac:dyDescent="0.2">
      <c r="D925" s="160"/>
    </row>
    <row r="926" spans="4:4" x14ac:dyDescent="0.2">
      <c r="D926" s="160"/>
    </row>
    <row r="927" spans="4:4" x14ac:dyDescent="0.2">
      <c r="D927" s="160"/>
    </row>
    <row r="928" spans="4:4" x14ac:dyDescent="0.2">
      <c r="D928" s="160"/>
    </row>
    <row r="929" spans="4:4" x14ac:dyDescent="0.2">
      <c r="D929" s="160"/>
    </row>
    <row r="930" spans="4:4" x14ac:dyDescent="0.2">
      <c r="D930" s="160"/>
    </row>
    <row r="931" spans="4:4" x14ac:dyDescent="0.2">
      <c r="D931" s="160"/>
    </row>
    <row r="932" spans="4:4" x14ac:dyDescent="0.2">
      <c r="D932" s="160"/>
    </row>
    <row r="933" spans="4:4" x14ac:dyDescent="0.2">
      <c r="D933" s="160"/>
    </row>
    <row r="934" spans="4:4" x14ac:dyDescent="0.2">
      <c r="D934" s="160"/>
    </row>
    <row r="935" spans="4:4" x14ac:dyDescent="0.2">
      <c r="D935" s="160"/>
    </row>
    <row r="936" spans="4:4" x14ac:dyDescent="0.2">
      <c r="D936" s="160"/>
    </row>
    <row r="937" spans="4:4" x14ac:dyDescent="0.2">
      <c r="D937" s="160"/>
    </row>
    <row r="938" spans="4:4" x14ac:dyDescent="0.2">
      <c r="D938" s="160"/>
    </row>
    <row r="939" spans="4:4" x14ac:dyDescent="0.2">
      <c r="D939" s="160"/>
    </row>
    <row r="940" spans="4:4" x14ac:dyDescent="0.2">
      <c r="D940" s="160"/>
    </row>
    <row r="941" spans="4:4" x14ac:dyDescent="0.2">
      <c r="D941" s="160"/>
    </row>
    <row r="942" spans="4:4" x14ac:dyDescent="0.2">
      <c r="D942" s="160"/>
    </row>
    <row r="943" spans="4:4" x14ac:dyDescent="0.2">
      <c r="D943" s="160"/>
    </row>
    <row r="944" spans="4:4" x14ac:dyDescent="0.2">
      <c r="D944" s="160"/>
    </row>
    <row r="945" spans="4:4" x14ac:dyDescent="0.2">
      <c r="D945" s="160"/>
    </row>
    <row r="946" spans="4:4" x14ac:dyDescent="0.2">
      <c r="D946" s="160"/>
    </row>
    <row r="947" spans="4:4" x14ac:dyDescent="0.2">
      <c r="D947" s="160"/>
    </row>
    <row r="948" spans="4:4" x14ac:dyDescent="0.2">
      <c r="D948" s="160"/>
    </row>
    <row r="949" spans="4:4" x14ac:dyDescent="0.2">
      <c r="D949" s="160"/>
    </row>
    <row r="950" spans="4:4" x14ac:dyDescent="0.2">
      <c r="D950" s="160"/>
    </row>
    <row r="951" spans="4:4" x14ac:dyDescent="0.2">
      <c r="D951" s="160"/>
    </row>
    <row r="952" spans="4:4" x14ac:dyDescent="0.2">
      <c r="D952" s="160"/>
    </row>
    <row r="953" spans="4:4" x14ac:dyDescent="0.2">
      <c r="D953" s="160"/>
    </row>
    <row r="954" spans="4:4" x14ac:dyDescent="0.2">
      <c r="D954" s="160"/>
    </row>
    <row r="955" spans="4:4" x14ac:dyDescent="0.2">
      <c r="D955" s="160"/>
    </row>
    <row r="956" spans="4:4" x14ac:dyDescent="0.2">
      <c r="D956" s="160"/>
    </row>
    <row r="957" spans="4:4" x14ac:dyDescent="0.2">
      <c r="D957" s="160"/>
    </row>
    <row r="958" spans="4:4" x14ac:dyDescent="0.2">
      <c r="D958" s="160"/>
    </row>
    <row r="959" spans="4:4" x14ac:dyDescent="0.2">
      <c r="D959" s="160"/>
    </row>
    <row r="960" spans="4:4" x14ac:dyDescent="0.2">
      <c r="D960" s="160"/>
    </row>
    <row r="961" spans="4:4" x14ac:dyDescent="0.2">
      <c r="D961" s="160"/>
    </row>
    <row r="962" spans="4:4" x14ac:dyDescent="0.2">
      <c r="D962" s="160"/>
    </row>
    <row r="963" spans="4:4" x14ac:dyDescent="0.2">
      <c r="D963" s="160"/>
    </row>
    <row r="964" spans="4:4" x14ac:dyDescent="0.2">
      <c r="D964" s="160"/>
    </row>
    <row r="965" spans="4:4" x14ac:dyDescent="0.2">
      <c r="D965" s="160"/>
    </row>
    <row r="966" spans="4:4" x14ac:dyDescent="0.2">
      <c r="D966" s="160"/>
    </row>
    <row r="967" spans="4:4" x14ac:dyDescent="0.2">
      <c r="D967" s="160"/>
    </row>
    <row r="968" spans="4:4" x14ac:dyDescent="0.2">
      <c r="D968" s="160"/>
    </row>
    <row r="969" spans="4:4" x14ac:dyDescent="0.2">
      <c r="D969" s="160"/>
    </row>
    <row r="970" spans="4:4" x14ac:dyDescent="0.2">
      <c r="D970" s="160"/>
    </row>
    <row r="971" spans="4:4" x14ac:dyDescent="0.2">
      <c r="D971" s="160"/>
    </row>
    <row r="972" spans="4:4" x14ac:dyDescent="0.2">
      <c r="D972" s="160"/>
    </row>
    <row r="973" spans="4:4" x14ac:dyDescent="0.2">
      <c r="D973" s="160"/>
    </row>
    <row r="974" spans="4:4" x14ac:dyDescent="0.2">
      <c r="D974" s="160"/>
    </row>
    <row r="975" spans="4:4" x14ac:dyDescent="0.2">
      <c r="D975" s="160"/>
    </row>
    <row r="976" spans="4:4" x14ac:dyDescent="0.2">
      <c r="D976" s="160"/>
    </row>
    <row r="977" spans="4:4" x14ac:dyDescent="0.2">
      <c r="D977" s="160"/>
    </row>
    <row r="978" spans="4:4" x14ac:dyDescent="0.2">
      <c r="D978" s="160"/>
    </row>
    <row r="979" spans="4:4" x14ac:dyDescent="0.2">
      <c r="D979" s="160"/>
    </row>
    <row r="980" spans="4:4" x14ac:dyDescent="0.2">
      <c r="D980" s="160"/>
    </row>
    <row r="981" spans="4:4" x14ac:dyDescent="0.2">
      <c r="D981" s="160"/>
    </row>
    <row r="982" spans="4:4" x14ac:dyDescent="0.2">
      <c r="D982" s="160"/>
    </row>
    <row r="983" spans="4:4" x14ac:dyDescent="0.2">
      <c r="D983" s="160"/>
    </row>
    <row r="984" spans="4:4" x14ac:dyDescent="0.2">
      <c r="D984" s="160"/>
    </row>
    <row r="985" spans="4:4" x14ac:dyDescent="0.2">
      <c r="D985" s="160"/>
    </row>
    <row r="986" spans="4:4" x14ac:dyDescent="0.2">
      <c r="D986" s="160"/>
    </row>
    <row r="987" spans="4:4" x14ac:dyDescent="0.2">
      <c r="D987" s="160"/>
    </row>
    <row r="988" spans="4:4" x14ac:dyDescent="0.2">
      <c r="D988" s="160"/>
    </row>
    <row r="989" spans="4:4" x14ac:dyDescent="0.2">
      <c r="D989" s="160"/>
    </row>
    <row r="990" spans="4:4" x14ac:dyDescent="0.2">
      <c r="D990" s="160"/>
    </row>
    <row r="991" spans="4:4" x14ac:dyDescent="0.2">
      <c r="D991" s="160"/>
    </row>
    <row r="992" spans="4:4" x14ac:dyDescent="0.2">
      <c r="D992" s="160"/>
    </row>
    <row r="993" spans="4:4" x14ac:dyDescent="0.2">
      <c r="D993" s="160"/>
    </row>
    <row r="994" spans="4:4" x14ac:dyDescent="0.2">
      <c r="D994" s="160"/>
    </row>
    <row r="995" spans="4:4" x14ac:dyDescent="0.2">
      <c r="D995" s="160"/>
    </row>
    <row r="996" spans="4:4" x14ac:dyDescent="0.2">
      <c r="D996" s="160"/>
    </row>
    <row r="997" spans="4:4" x14ac:dyDescent="0.2">
      <c r="D997" s="160"/>
    </row>
    <row r="998" spans="4:4" x14ac:dyDescent="0.2">
      <c r="D998" s="160"/>
    </row>
    <row r="999" spans="4:4" x14ac:dyDescent="0.2">
      <c r="D999" s="160"/>
    </row>
    <row r="1000" spans="4:4" x14ac:dyDescent="0.2">
      <c r="D1000" s="160"/>
    </row>
    <row r="1001" spans="4:4" x14ac:dyDescent="0.2">
      <c r="D1001" s="160"/>
    </row>
    <row r="1002" spans="4:4" x14ac:dyDescent="0.2">
      <c r="D1002" s="160"/>
    </row>
    <row r="1003" spans="4:4" x14ac:dyDescent="0.2">
      <c r="D1003" s="160"/>
    </row>
    <row r="1004" spans="4:4" x14ac:dyDescent="0.2">
      <c r="D1004" s="160"/>
    </row>
    <row r="1005" spans="4:4" x14ac:dyDescent="0.2">
      <c r="D1005" s="160"/>
    </row>
    <row r="1006" spans="4:4" x14ac:dyDescent="0.2">
      <c r="D1006" s="160"/>
    </row>
    <row r="1007" spans="4:4" x14ac:dyDescent="0.2">
      <c r="D1007" s="160"/>
    </row>
    <row r="1008" spans="4:4" x14ac:dyDescent="0.2">
      <c r="D1008" s="160"/>
    </row>
    <row r="1009" spans="4:4" x14ac:dyDescent="0.2">
      <c r="D1009" s="160"/>
    </row>
    <row r="1010" spans="4:4" x14ac:dyDescent="0.2">
      <c r="D1010" s="160"/>
    </row>
    <row r="1011" spans="4:4" x14ac:dyDescent="0.2">
      <c r="D1011" s="160"/>
    </row>
    <row r="1012" spans="4:4" x14ac:dyDescent="0.2">
      <c r="D1012" s="160"/>
    </row>
    <row r="1013" spans="4:4" x14ac:dyDescent="0.2">
      <c r="D1013" s="160"/>
    </row>
    <row r="1014" spans="4:4" x14ac:dyDescent="0.2">
      <c r="D1014" s="160"/>
    </row>
    <row r="1015" spans="4:4" x14ac:dyDescent="0.2">
      <c r="D1015" s="160"/>
    </row>
    <row r="1016" spans="4:4" x14ac:dyDescent="0.2">
      <c r="D1016" s="160"/>
    </row>
    <row r="1017" spans="4:4" x14ac:dyDescent="0.2">
      <c r="D1017" s="160"/>
    </row>
    <row r="1018" spans="4:4" x14ac:dyDescent="0.2">
      <c r="D1018" s="160"/>
    </row>
    <row r="1019" spans="4:4" x14ac:dyDescent="0.2">
      <c r="D1019" s="160"/>
    </row>
    <row r="1020" spans="4:4" x14ac:dyDescent="0.2">
      <c r="D1020" s="160"/>
    </row>
    <row r="1021" spans="4:4" x14ac:dyDescent="0.2">
      <c r="D1021" s="160"/>
    </row>
    <row r="1022" spans="4:4" x14ac:dyDescent="0.2">
      <c r="D1022" s="160"/>
    </row>
    <row r="1023" spans="4:4" x14ac:dyDescent="0.2">
      <c r="D1023" s="160"/>
    </row>
    <row r="1024" spans="4:4" x14ac:dyDescent="0.2">
      <c r="D1024" s="160"/>
    </row>
    <row r="1025" spans="4:4" x14ac:dyDescent="0.2">
      <c r="D1025" s="160"/>
    </row>
    <row r="1026" spans="4:4" x14ac:dyDescent="0.2">
      <c r="D1026" s="160"/>
    </row>
    <row r="1027" spans="4:4" x14ac:dyDescent="0.2">
      <c r="D1027" s="160"/>
    </row>
    <row r="1028" spans="4:4" x14ac:dyDescent="0.2">
      <c r="D1028" s="160"/>
    </row>
    <row r="1029" spans="4:4" x14ac:dyDescent="0.2">
      <c r="D1029" s="160"/>
    </row>
    <row r="1030" spans="4:4" x14ac:dyDescent="0.2">
      <c r="D1030" s="160"/>
    </row>
    <row r="1031" spans="4:4" x14ac:dyDescent="0.2">
      <c r="D1031" s="160"/>
    </row>
    <row r="1032" spans="4:4" x14ac:dyDescent="0.2">
      <c r="D1032" s="160"/>
    </row>
    <row r="1033" spans="4:4" x14ac:dyDescent="0.2">
      <c r="D1033" s="160"/>
    </row>
    <row r="1034" spans="4:4" x14ac:dyDescent="0.2">
      <c r="D1034" s="160"/>
    </row>
    <row r="1035" spans="4:4" x14ac:dyDescent="0.2">
      <c r="D1035" s="160"/>
    </row>
    <row r="1036" spans="4:4" x14ac:dyDescent="0.2">
      <c r="D1036" s="160"/>
    </row>
    <row r="1037" spans="4:4" x14ac:dyDescent="0.2">
      <c r="D1037" s="160"/>
    </row>
    <row r="1038" spans="4:4" x14ac:dyDescent="0.2">
      <c r="D1038" s="160"/>
    </row>
    <row r="1039" spans="4:4" x14ac:dyDescent="0.2">
      <c r="D1039" s="160"/>
    </row>
    <row r="1040" spans="4:4" x14ac:dyDescent="0.2">
      <c r="D1040" s="160"/>
    </row>
    <row r="1041" spans="4:4" x14ac:dyDescent="0.2">
      <c r="D1041" s="160"/>
    </row>
    <row r="1042" spans="4:4" x14ac:dyDescent="0.2">
      <c r="D1042" s="160"/>
    </row>
    <row r="1043" spans="4:4" x14ac:dyDescent="0.2">
      <c r="D1043" s="160"/>
    </row>
    <row r="1044" spans="4:4" x14ac:dyDescent="0.2">
      <c r="D1044" s="160"/>
    </row>
    <row r="1045" spans="4:4" x14ac:dyDescent="0.2">
      <c r="D1045" s="160"/>
    </row>
    <row r="1046" spans="4:4" x14ac:dyDescent="0.2">
      <c r="D1046" s="160"/>
    </row>
    <row r="1047" spans="4:4" x14ac:dyDescent="0.2">
      <c r="D1047" s="160"/>
    </row>
    <row r="1048" spans="4:4" x14ac:dyDescent="0.2">
      <c r="D1048" s="160"/>
    </row>
    <row r="1049" spans="4:4" x14ac:dyDescent="0.2">
      <c r="D1049" s="160"/>
    </row>
    <row r="1050" spans="4:4" x14ac:dyDescent="0.2">
      <c r="D1050" s="160"/>
    </row>
    <row r="1051" spans="4:4" x14ac:dyDescent="0.2">
      <c r="D1051" s="160"/>
    </row>
    <row r="1052" spans="4:4" x14ac:dyDescent="0.2">
      <c r="D1052" s="160"/>
    </row>
    <row r="1053" spans="4:4" x14ac:dyDescent="0.2">
      <c r="D1053" s="160"/>
    </row>
    <row r="1054" spans="4:4" x14ac:dyDescent="0.2">
      <c r="D1054" s="160"/>
    </row>
    <row r="1055" spans="4:4" x14ac:dyDescent="0.2">
      <c r="D1055" s="160"/>
    </row>
    <row r="1056" spans="4:4" x14ac:dyDescent="0.2">
      <c r="D1056" s="160"/>
    </row>
    <row r="1057" spans="4:4" x14ac:dyDescent="0.2">
      <c r="D1057" s="160"/>
    </row>
    <row r="1058" spans="4:4" x14ac:dyDescent="0.2">
      <c r="D1058" s="160"/>
    </row>
    <row r="1059" spans="4:4" x14ac:dyDescent="0.2">
      <c r="D1059" s="160"/>
    </row>
    <row r="1060" spans="4:4" x14ac:dyDescent="0.2">
      <c r="D1060" s="160"/>
    </row>
    <row r="1061" spans="4:4" x14ac:dyDescent="0.2">
      <c r="D1061" s="160"/>
    </row>
    <row r="1062" spans="4:4" x14ac:dyDescent="0.2">
      <c r="D1062" s="160"/>
    </row>
    <row r="1063" spans="4:4" x14ac:dyDescent="0.2">
      <c r="D1063" s="160"/>
    </row>
    <row r="1064" spans="4:4" x14ac:dyDescent="0.2">
      <c r="D1064" s="160"/>
    </row>
    <row r="1065" spans="4:4" x14ac:dyDescent="0.2">
      <c r="D1065" s="160"/>
    </row>
    <row r="1066" spans="4:4" x14ac:dyDescent="0.2">
      <c r="D1066" s="160"/>
    </row>
    <row r="1067" spans="4:4" x14ac:dyDescent="0.2">
      <c r="D1067" s="160"/>
    </row>
    <row r="1068" spans="4:4" x14ac:dyDescent="0.2">
      <c r="D1068" s="160"/>
    </row>
    <row r="1069" spans="4:4" x14ac:dyDescent="0.2">
      <c r="D1069" s="160"/>
    </row>
    <row r="1070" spans="4:4" x14ac:dyDescent="0.2">
      <c r="D1070" s="160"/>
    </row>
    <row r="1071" spans="4:4" x14ac:dyDescent="0.2">
      <c r="D1071" s="160"/>
    </row>
    <row r="1072" spans="4:4" x14ac:dyDescent="0.2">
      <c r="D1072" s="160"/>
    </row>
    <row r="1073" spans="4:4" x14ac:dyDescent="0.2">
      <c r="D1073" s="160"/>
    </row>
    <row r="1074" spans="4:4" x14ac:dyDescent="0.2">
      <c r="D1074" s="160"/>
    </row>
    <row r="1075" spans="4:4" x14ac:dyDescent="0.2">
      <c r="D1075" s="160"/>
    </row>
    <row r="1076" spans="4:4" x14ac:dyDescent="0.2">
      <c r="D1076" s="160"/>
    </row>
    <row r="1077" spans="4:4" x14ac:dyDescent="0.2">
      <c r="D1077" s="160"/>
    </row>
    <row r="1078" spans="4:4" x14ac:dyDescent="0.2">
      <c r="D1078" s="160"/>
    </row>
    <row r="1079" spans="4:4" x14ac:dyDescent="0.2">
      <c r="D1079" s="160"/>
    </row>
    <row r="1080" spans="4:4" x14ac:dyDescent="0.2">
      <c r="D1080" s="160"/>
    </row>
    <row r="1081" spans="4:4" x14ac:dyDescent="0.2">
      <c r="D1081" s="160"/>
    </row>
    <row r="1082" spans="4:4" x14ac:dyDescent="0.2">
      <c r="D1082" s="160"/>
    </row>
    <row r="1083" spans="4:4" x14ac:dyDescent="0.2">
      <c r="D1083" s="160"/>
    </row>
    <row r="1084" spans="4:4" x14ac:dyDescent="0.2">
      <c r="D1084" s="160"/>
    </row>
    <row r="1085" spans="4:4" x14ac:dyDescent="0.2">
      <c r="D1085" s="160"/>
    </row>
    <row r="1086" spans="4:4" x14ac:dyDescent="0.2">
      <c r="D1086" s="160"/>
    </row>
    <row r="1087" spans="4:4" x14ac:dyDescent="0.2">
      <c r="D1087" s="160"/>
    </row>
    <row r="1088" spans="4:4" x14ac:dyDescent="0.2">
      <c r="D1088" s="160"/>
    </row>
    <row r="1089" spans="4:4" x14ac:dyDescent="0.2">
      <c r="D1089" s="160"/>
    </row>
    <row r="1090" spans="4:4" x14ac:dyDescent="0.2">
      <c r="D1090" s="160"/>
    </row>
    <row r="1091" spans="4:4" x14ac:dyDescent="0.2">
      <c r="D1091" s="160"/>
    </row>
    <row r="1092" spans="4:4" x14ac:dyDescent="0.2">
      <c r="D1092" s="160"/>
    </row>
    <row r="1093" spans="4:4" x14ac:dyDescent="0.2">
      <c r="D1093" s="160"/>
    </row>
    <row r="1094" spans="4:4" x14ac:dyDescent="0.2">
      <c r="D1094" s="160"/>
    </row>
    <row r="1095" spans="4:4" x14ac:dyDescent="0.2">
      <c r="D1095" s="160"/>
    </row>
    <row r="1096" spans="4:4" x14ac:dyDescent="0.2">
      <c r="D1096" s="160"/>
    </row>
    <row r="1097" spans="4:4" x14ac:dyDescent="0.2">
      <c r="D1097" s="160"/>
    </row>
    <row r="1098" spans="4:4" x14ac:dyDescent="0.2">
      <c r="D1098" s="160"/>
    </row>
    <row r="1099" spans="4:4" x14ac:dyDescent="0.2">
      <c r="D1099" s="160"/>
    </row>
    <row r="1100" spans="4:4" x14ac:dyDescent="0.2">
      <c r="D1100" s="160"/>
    </row>
    <row r="1101" spans="4:4" x14ac:dyDescent="0.2">
      <c r="D1101" s="160"/>
    </row>
    <row r="1102" spans="4:4" x14ac:dyDescent="0.2">
      <c r="D1102" s="160"/>
    </row>
    <row r="1103" spans="4:4" x14ac:dyDescent="0.2">
      <c r="D1103" s="160"/>
    </row>
    <row r="1104" spans="4:4" x14ac:dyDescent="0.2">
      <c r="D1104" s="160"/>
    </row>
    <row r="1105" spans="4:4" x14ac:dyDescent="0.2">
      <c r="D1105" s="160"/>
    </row>
    <row r="1106" spans="4:4" x14ac:dyDescent="0.2">
      <c r="D1106" s="160"/>
    </row>
    <row r="1107" spans="4:4" x14ac:dyDescent="0.2">
      <c r="D1107" s="160"/>
    </row>
    <row r="1108" spans="4:4" x14ac:dyDescent="0.2">
      <c r="D1108" s="160"/>
    </row>
    <row r="1109" spans="4:4" x14ac:dyDescent="0.2">
      <c r="D1109" s="160"/>
    </row>
    <row r="1110" spans="4:4" x14ac:dyDescent="0.2">
      <c r="D1110" s="160"/>
    </row>
    <row r="1111" spans="4:4" x14ac:dyDescent="0.2">
      <c r="D1111" s="160"/>
    </row>
    <row r="1112" spans="4:4" x14ac:dyDescent="0.2">
      <c r="D1112" s="160"/>
    </row>
    <row r="1113" spans="4:4" x14ac:dyDescent="0.2">
      <c r="D1113" s="160"/>
    </row>
    <row r="1114" spans="4:4" x14ac:dyDescent="0.2">
      <c r="D1114" s="160"/>
    </row>
    <row r="1115" spans="4:4" x14ac:dyDescent="0.2">
      <c r="D1115" s="160"/>
    </row>
    <row r="1116" spans="4:4" x14ac:dyDescent="0.2">
      <c r="D1116" s="160"/>
    </row>
    <row r="1117" spans="4:4" x14ac:dyDescent="0.2">
      <c r="D1117" s="160"/>
    </row>
    <row r="1118" spans="4:4" x14ac:dyDescent="0.2">
      <c r="D1118" s="160"/>
    </row>
    <row r="1119" spans="4:4" x14ac:dyDescent="0.2">
      <c r="D1119" s="160"/>
    </row>
    <row r="1120" spans="4:4" x14ac:dyDescent="0.2">
      <c r="D1120" s="160"/>
    </row>
    <row r="1121" spans="4:4" x14ac:dyDescent="0.2">
      <c r="D1121" s="160"/>
    </row>
    <row r="1122" spans="4:4" x14ac:dyDescent="0.2">
      <c r="D1122" s="160"/>
    </row>
    <row r="1123" spans="4:4" x14ac:dyDescent="0.2">
      <c r="D1123" s="160"/>
    </row>
    <row r="1124" spans="4:4" x14ac:dyDescent="0.2">
      <c r="D1124" s="160"/>
    </row>
    <row r="1125" spans="4:4" x14ac:dyDescent="0.2">
      <c r="D1125" s="160"/>
    </row>
    <row r="1126" spans="4:4" x14ac:dyDescent="0.2">
      <c r="D1126" s="160"/>
    </row>
    <row r="1127" spans="4:4" x14ac:dyDescent="0.2">
      <c r="D1127" s="160"/>
    </row>
    <row r="1128" spans="4:4" x14ac:dyDescent="0.2">
      <c r="D1128" s="160"/>
    </row>
    <row r="1129" spans="4:4" x14ac:dyDescent="0.2">
      <c r="D1129" s="160"/>
    </row>
    <row r="1130" spans="4:4" x14ac:dyDescent="0.2">
      <c r="D1130" s="160"/>
    </row>
    <row r="1131" spans="4:4" x14ac:dyDescent="0.2">
      <c r="D1131" s="160"/>
    </row>
    <row r="1132" spans="4:4" x14ac:dyDescent="0.2">
      <c r="D1132" s="160"/>
    </row>
    <row r="1133" spans="4:4" x14ac:dyDescent="0.2">
      <c r="D1133" s="160"/>
    </row>
    <row r="1134" spans="4:4" x14ac:dyDescent="0.2">
      <c r="D1134" s="160"/>
    </row>
    <row r="1135" spans="4:4" x14ac:dyDescent="0.2">
      <c r="D1135" s="160"/>
    </row>
    <row r="1136" spans="4:4" x14ac:dyDescent="0.2">
      <c r="D1136" s="160"/>
    </row>
    <row r="1137" spans="4:4" x14ac:dyDescent="0.2">
      <c r="D1137" s="160"/>
    </row>
    <row r="1138" spans="4:4" x14ac:dyDescent="0.2">
      <c r="D1138" s="160"/>
    </row>
    <row r="1139" spans="4:4" x14ac:dyDescent="0.2">
      <c r="D1139" s="160"/>
    </row>
    <row r="1140" spans="4:4" x14ac:dyDescent="0.2">
      <c r="D1140" s="160"/>
    </row>
    <row r="1141" spans="4:4" x14ac:dyDescent="0.2">
      <c r="D1141" s="160"/>
    </row>
    <row r="1142" spans="4:4" x14ac:dyDescent="0.2">
      <c r="D1142" s="160"/>
    </row>
    <row r="1143" spans="4:4" x14ac:dyDescent="0.2">
      <c r="D1143" s="160"/>
    </row>
    <row r="1144" spans="4:4" x14ac:dyDescent="0.2">
      <c r="D1144" s="160"/>
    </row>
    <row r="1145" spans="4:4" x14ac:dyDescent="0.2">
      <c r="D1145" s="160"/>
    </row>
    <row r="1146" spans="4:4" x14ac:dyDescent="0.2">
      <c r="D1146" s="160"/>
    </row>
    <row r="1147" spans="4:4" x14ac:dyDescent="0.2">
      <c r="D1147" s="160"/>
    </row>
    <row r="1148" spans="4:4" x14ac:dyDescent="0.2">
      <c r="D1148" s="160"/>
    </row>
    <row r="1149" spans="4:4" x14ac:dyDescent="0.2">
      <c r="D1149" s="160"/>
    </row>
    <row r="1150" spans="4:4" x14ac:dyDescent="0.2">
      <c r="D1150" s="160"/>
    </row>
    <row r="1151" spans="4:4" x14ac:dyDescent="0.2">
      <c r="D1151" s="160"/>
    </row>
    <row r="1152" spans="4:4" x14ac:dyDescent="0.2">
      <c r="D1152" s="160"/>
    </row>
    <row r="1153" spans="4:4" x14ac:dyDescent="0.2">
      <c r="D1153" s="160"/>
    </row>
    <row r="1154" spans="4:4" x14ac:dyDescent="0.2">
      <c r="D1154" s="160"/>
    </row>
    <row r="1155" spans="4:4" x14ac:dyDescent="0.2">
      <c r="D1155" s="160"/>
    </row>
    <row r="1156" spans="4:4" x14ac:dyDescent="0.2">
      <c r="D1156" s="160"/>
    </row>
    <row r="1157" spans="4:4" x14ac:dyDescent="0.2">
      <c r="D1157" s="160"/>
    </row>
    <row r="1158" spans="4:4" x14ac:dyDescent="0.2">
      <c r="D1158" s="160"/>
    </row>
    <row r="1159" spans="4:4" x14ac:dyDescent="0.2">
      <c r="D1159" s="160"/>
    </row>
    <row r="1160" spans="4:4" x14ac:dyDescent="0.2">
      <c r="D1160" s="160"/>
    </row>
    <row r="1161" spans="4:4" x14ac:dyDescent="0.2">
      <c r="D1161" s="160"/>
    </row>
    <row r="1162" spans="4:4" x14ac:dyDescent="0.2">
      <c r="D1162" s="160"/>
    </row>
    <row r="1163" spans="4:4" x14ac:dyDescent="0.2">
      <c r="D1163" s="160"/>
    </row>
    <row r="1164" spans="4:4" x14ac:dyDescent="0.2">
      <c r="D1164" s="160"/>
    </row>
    <row r="1165" spans="4:4" x14ac:dyDescent="0.2">
      <c r="D1165" s="160"/>
    </row>
    <row r="1166" spans="4:4" x14ac:dyDescent="0.2">
      <c r="D1166" s="160"/>
    </row>
    <row r="1167" spans="4:4" x14ac:dyDescent="0.2">
      <c r="D1167" s="160"/>
    </row>
    <row r="1168" spans="4:4" x14ac:dyDescent="0.2">
      <c r="D1168" s="160"/>
    </row>
    <row r="1169" spans="4:4" x14ac:dyDescent="0.2">
      <c r="D1169" s="160"/>
    </row>
    <row r="1170" spans="4:4" x14ac:dyDescent="0.2">
      <c r="D1170" s="160"/>
    </row>
    <row r="1171" spans="4:4" x14ac:dyDescent="0.2">
      <c r="D1171" s="160"/>
    </row>
    <row r="1172" spans="4:4" x14ac:dyDescent="0.2">
      <c r="D1172" s="160"/>
    </row>
    <row r="1173" spans="4:4" x14ac:dyDescent="0.2">
      <c r="D1173" s="160"/>
    </row>
    <row r="1174" spans="4:4" x14ac:dyDescent="0.2">
      <c r="D1174" s="160"/>
    </row>
    <row r="1175" spans="4:4" x14ac:dyDescent="0.2">
      <c r="D1175" s="160"/>
    </row>
    <row r="1176" spans="4:4" x14ac:dyDescent="0.2">
      <c r="D1176" s="160"/>
    </row>
    <row r="1177" spans="4:4" x14ac:dyDescent="0.2">
      <c r="D1177" s="160"/>
    </row>
    <row r="1178" spans="4:4" x14ac:dyDescent="0.2">
      <c r="D1178" s="160"/>
    </row>
    <row r="1179" spans="4:4" x14ac:dyDescent="0.2">
      <c r="D1179" s="160"/>
    </row>
    <row r="1180" spans="4:4" x14ac:dyDescent="0.2">
      <c r="D1180" s="160"/>
    </row>
    <row r="1181" spans="4:4" x14ac:dyDescent="0.2">
      <c r="D1181" s="160"/>
    </row>
    <row r="1182" spans="4:4" x14ac:dyDescent="0.2">
      <c r="D1182" s="160"/>
    </row>
    <row r="1183" spans="4:4" x14ac:dyDescent="0.2">
      <c r="D1183" s="160"/>
    </row>
    <row r="1184" spans="4:4" x14ac:dyDescent="0.2">
      <c r="D1184" s="160"/>
    </row>
    <row r="1185" spans="4:4" x14ac:dyDescent="0.2">
      <c r="D1185" s="160"/>
    </row>
    <row r="1186" spans="4:4" x14ac:dyDescent="0.2">
      <c r="D1186" s="160"/>
    </row>
    <row r="1187" spans="4:4" x14ac:dyDescent="0.2">
      <c r="D1187" s="160"/>
    </row>
    <row r="1188" spans="4:4" x14ac:dyDescent="0.2">
      <c r="D1188" s="160"/>
    </row>
    <row r="1189" spans="4:4" x14ac:dyDescent="0.2">
      <c r="D1189" s="160"/>
    </row>
    <row r="1190" spans="4:4" x14ac:dyDescent="0.2">
      <c r="D1190" s="160"/>
    </row>
    <row r="1191" spans="4:4" x14ac:dyDescent="0.2">
      <c r="D1191" s="160"/>
    </row>
    <row r="1192" spans="4:4" x14ac:dyDescent="0.2">
      <c r="D1192" s="160"/>
    </row>
    <row r="1193" spans="4:4" x14ac:dyDescent="0.2">
      <c r="D1193" s="160"/>
    </row>
    <row r="1194" spans="4:4" x14ac:dyDescent="0.2">
      <c r="D1194" s="160"/>
    </row>
    <row r="1195" spans="4:4" x14ac:dyDescent="0.2">
      <c r="D1195" s="160"/>
    </row>
    <row r="1196" spans="4:4" x14ac:dyDescent="0.2">
      <c r="D1196" s="160"/>
    </row>
    <row r="1197" spans="4:4" x14ac:dyDescent="0.2">
      <c r="D1197" s="160"/>
    </row>
    <row r="1198" spans="4:4" x14ac:dyDescent="0.2">
      <c r="D1198" s="160"/>
    </row>
    <row r="1199" spans="4:4" x14ac:dyDescent="0.2">
      <c r="D1199" s="160"/>
    </row>
    <row r="1200" spans="4:4" x14ac:dyDescent="0.2">
      <c r="D1200" s="160"/>
    </row>
    <row r="1201" spans="4:4" x14ac:dyDescent="0.2">
      <c r="D1201" s="160"/>
    </row>
    <row r="1202" spans="4:4" x14ac:dyDescent="0.2">
      <c r="D1202" s="160"/>
    </row>
    <row r="1203" spans="4:4" x14ac:dyDescent="0.2">
      <c r="D1203" s="160"/>
    </row>
    <row r="1204" spans="4:4" x14ac:dyDescent="0.2">
      <c r="D1204" s="160"/>
    </row>
    <row r="1205" spans="4:4" x14ac:dyDescent="0.2">
      <c r="D1205" s="160"/>
    </row>
    <row r="1206" spans="4:4" x14ac:dyDescent="0.2">
      <c r="D1206" s="160"/>
    </row>
    <row r="1207" spans="4:4" x14ac:dyDescent="0.2">
      <c r="D1207" s="160"/>
    </row>
    <row r="1208" spans="4:4" x14ac:dyDescent="0.2">
      <c r="D1208" s="160"/>
    </row>
    <row r="1209" spans="4:4" x14ac:dyDescent="0.2">
      <c r="D1209" s="160"/>
    </row>
    <row r="1210" spans="4:4" x14ac:dyDescent="0.2">
      <c r="D1210" s="160"/>
    </row>
    <row r="1211" spans="4:4" x14ac:dyDescent="0.2">
      <c r="D1211" s="160"/>
    </row>
    <row r="1212" spans="4:4" x14ac:dyDescent="0.2">
      <c r="D1212" s="160"/>
    </row>
    <row r="1213" spans="4:4" x14ac:dyDescent="0.2">
      <c r="D1213" s="160"/>
    </row>
    <row r="1214" spans="4:4" x14ac:dyDescent="0.2">
      <c r="D1214" s="160"/>
    </row>
    <row r="1215" spans="4:4" x14ac:dyDescent="0.2">
      <c r="D1215" s="160"/>
    </row>
    <row r="1216" spans="4:4" x14ac:dyDescent="0.2">
      <c r="D1216" s="160"/>
    </row>
    <row r="1217" spans="4:4" x14ac:dyDescent="0.2">
      <c r="D1217" s="160"/>
    </row>
    <row r="1218" spans="4:4" x14ac:dyDescent="0.2">
      <c r="D1218" s="160"/>
    </row>
    <row r="1219" spans="4:4" x14ac:dyDescent="0.2">
      <c r="D1219" s="160"/>
    </row>
    <row r="1220" spans="4:4" x14ac:dyDescent="0.2">
      <c r="D1220" s="160"/>
    </row>
    <row r="1221" spans="4:4" x14ac:dyDescent="0.2">
      <c r="D1221" s="160"/>
    </row>
    <row r="1222" spans="4:4" x14ac:dyDescent="0.2">
      <c r="D1222" s="160"/>
    </row>
    <row r="1223" spans="4:4" x14ac:dyDescent="0.2">
      <c r="D1223" s="160"/>
    </row>
    <row r="1224" spans="4:4" x14ac:dyDescent="0.2">
      <c r="D1224" s="160"/>
    </row>
    <row r="1225" spans="4:4" x14ac:dyDescent="0.2">
      <c r="D1225" s="160"/>
    </row>
    <row r="1226" spans="4:4" x14ac:dyDescent="0.2">
      <c r="D1226" s="160"/>
    </row>
    <row r="1227" spans="4:4" x14ac:dyDescent="0.2">
      <c r="D1227" s="160"/>
    </row>
    <row r="1228" spans="4:4" x14ac:dyDescent="0.2">
      <c r="D1228" s="160"/>
    </row>
    <row r="1229" spans="4:4" x14ac:dyDescent="0.2">
      <c r="D1229" s="160"/>
    </row>
    <row r="1230" spans="4:4" x14ac:dyDescent="0.2">
      <c r="D1230" s="160"/>
    </row>
    <row r="1231" spans="4:4" x14ac:dyDescent="0.2">
      <c r="D1231" s="160"/>
    </row>
    <row r="1232" spans="4:4" x14ac:dyDescent="0.2">
      <c r="D1232" s="160"/>
    </row>
    <row r="1233" spans="4:4" x14ac:dyDescent="0.2">
      <c r="D1233" s="160"/>
    </row>
    <row r="1234" spans="4:4" x14ac:dyDescent="0.2">
      <c r="D1234" s="160"/>
    </row>
    <row r="1235" spans="4:4" x14ac:dyDescent="0.2">
      <c r="D1235" s="160"/>
    </row>
    <row r="1236" spans="4:4" x14ac:dyDescent="0.2">
      <c r="D1236" s="160"/>
    </row>
    <row r="1237" spans="4:4" x14ac:dyDescent="0.2">
      <c r="D1237" s="160"/>
    </row>
    <row r="1238" spans="4:4" x14ac:dyDescent="0.2">
      <c r="D1238" s="160"/>
    </row>
    <row r="1239" spans="4:4" x14ac:dyDescent="0.2">
      <c r="D1239" s="160"/>
    </row>
    <row r="1240" spans="4:4" x14ac:dyDescent="0.2">
      <c r="D1240" s="160"/>
    </row>
    <row r="1241" spans="4:4" x14ac:dyDescent="0.2">
      <c r="D1241" s="160"/>
    </row>
    <row r="1242" spans="4:4" x14ac:dyDescent="0.2">
      <c r="D1242" s="160"/>
    </row>
    <row r="1243" spans="4:4" x14ac:dyDescent="0.2">
      <c r="D1243" s="160"/>
    </row>
    <row r="1244" spans="4:4" x14ac:dyDescent="0.2">
      <c r="D1244" s="160"/>
    </row>
    <row r="1245" spans="4:4" x14ac:dyDescent="0.2">
      <c r="D1245" s="160"/>
    </row>
    <row r="1246" spans="4:4" x14ac:dyDescent="0.2">
      <c r="D1246" s="160"/>
    </row>
    <row r="1247" spans="4:4" x14ac:dyDescent="0.2">
      <c r="D1247" s="160"/>
    </row>
    <row r="1248" spans="4:4" x14ac:dyDescent="0.2">
      <c r="D1248" s="160"/>
    </row>
    <row r="1249" spans="4:4" x14ac:dyDescent="0.2">
      <c r="D1249" s="160"/>
    </row>
    <row r="1250" spans="4:4" x14ac:dyDescent="0.2">
      <c r="D1250" s="160"/>
    </row>
    <row r="1251" spans="4:4" x14ac:dyDescent="0.2">
      <c r="D1251" s="160"/>
    </row>
    <row r="1252" spans="4:4" x14ac:dyDescent="0.2">
      <c r="D1252" s="160"/>
    </row>
    <row r="1253" spans="4:4" x14ac:dyDescent="0.2">
      <c r="D1253" s="160"/>
    </row>
    <row r="1254" spans="4:4" x14ac:dyDescent="0.2">
      <c r="D1254" s="160"/>
    </row>
    <row r="1255" spans="4:4" x14ac:dyDescent="0.2">
      <c r="D1255" s="160"/>
    </row>
    <row r="1256" spans="4:4" x14ac:dyDescent="0.2">
      <c r="D1256" s="160"/>
    </row>
    <row r="1257" spans="4:4" x14ac:dyDescent="0.2">
      <c r="D1257" s="160"/>
    </row>
    <row r="1258" spans="4:4" x14ac:dyDescent="0.2">
      <c r="D1258" s="160"/>
    </row>
    <row r="1259" spans="4:4" x14ac:dyDescent="0.2">
      <c r="D1259" s="160"/>
    </row>
    <row r="1260" spans="4:4" x14ac:dyDescent="0.2">
      <c r="D1260" s="160"/>
    </row>
    <row r="1261" spans="4:4" x14ac:dyDescent="0.2">
      <c r="D1261" s="160"/>
    </row>
    <row r="1262" spans="4:4" x14ac:dyDescent="0.2">
      <c r="D1262" s="160"/>
    </row>
    <row r="1263" spans="4:4" x14ac:dyDescent="0.2">
      <c r="D1263" s="160"/>
    </row>
    <row r="1264" spans="4:4" x14ac:dyDescent="0.2">
      <c r="D1264" s="160"/>
    </row>
    <row r="1265" spans="4:4" x14ac:dyDescent="0.2">
      <c r="D1265" s="160"/>
    </row>
    <row r="1266" spans="4:4" x14ac:dyDescent="0.2">
      <c r="D1266" s="160"/>
    </row>
    <row r="1267" spans="4:4" x14ac:dyDescent="0.2">
      <c r="D1267" s="160"/>
    </row>
    <row r="1268" spans="4:4" x14ac:dyDescent="0.2">
      <c r="D1268" s="160"/>
    </row>
    <row r="1269" spans="4:4" x14ac:dyDescent="0.2">
      <c r="D1269" s="160"/>
    </row>
    <row r="1270" spans="4:4" x14ac:dyDescent="0.2">
      <c r="D1270" s="160"/>
    </row>
    <row r="1271" spans="4:4" x14ac:dyDescent="0.2">
      <c r="D1271" s="160"/>
    </row>
    <row r="1272" spans="4:4" x14ac:dyDescent="0.2">
      <c r="D1272" s="160"/>
    </row>
    <row r="1273" spans="4:4" x14ac:dyDescent="0.2">
      <c r="D1273" s="160"/>
    </row>
    <row r="1274" spans="4:4" x14ac:dyDescent="0.2">
      <c r="D1274" s="160"/>
    </row>
    <row r="1275" spans="4:4" x14ac:dyDescent="0.2">
      <c r="D1275" s="160"/>
    </row>
    <row r="1276" spans="4:4" x14ac:dyDescent="0.2">
      <c r="D1276" s="160"/>
    </row>
    <row r="1277" spans="4:4" x14ac:dyDescent="0.2">
      <c r="D1277" s="160"/>
    </row>
    <row r="1278" spans="4:4" x14ac:dyDescent="0.2">
      <c r="D1278" s="160"/>
    </row>
    <row r="1279" spans="4:4" x14ac:dyDescent="0.2">
      <c r="D1279" s="160"/>
    </row>
    <row r="1280" spans="4:4" x14ac:dyDescent="0.2">
      <c r="D1280" s="160"/>
    </row>
    <row r="1281" spans="4:4" x14ac:dyDescent="0.2">
      <c r="D1281" s="160"/>
    </row>
    <row r="1282" spans="4:4" x14ac:dyDescent="0.2">
      <c r="D1282" s="160"/>
    </row>
    <row r="1283" spans="4:4" x14ac:dyDescent="0.2">
      <c r="D1283" s="160"/>
    </row>
    <row r="1284" spans="4:4" x14ac:dyDescent="0.2">
      <c r="D1284" s="160"/>
    </row>
    <row r="1285" spans="4:4" x14ac:dyDescent="0.2">
      <c r="D1285" s="160"/>
    </row>
    <row r="1286" spans="4:4" x14ac:dyDescent="0.2">
      <c r="D1286" s="160"/>
    </row>
    <row r="1287" spans="4:4" x14ac:dyDescent="0.2">
      <c r="D1287" s="160"/>
    </row>
    <row r="1288" spans="4:4" x14ac:dyDescent="0.2">
      <c r="D1288" s="160"/>
    </row>
    <row r="1289" spans="4:4" x14ac:dyDescent="0.2">
      <c r="D1289" s="160"/>
    </row>
    <row r="1290" spans="4:4" x14ac:dyDescent="0.2">
      <c r="D1290" s="160"/>
    </row>
    <row r="1291" spans="4:4" x14ac:dyDescent="0.2">
      <c r="D1291" s="160"/>
    </row>
    <row r="1292" spans="4:4" x14ac:dyDescent="0.2">
      <c r="D1292" s="160"/>
    </row>
    <row r="1293" spans="4:4" x14ac:dyDescent="0.2">
      <c r="D1293" s="160"/>
    </row>
    <row r="1294" spans="4:4" x14ac:dyDescent="0.2">
      <c r="D1294" s="160"/>
    </row>
    <row r="1295" spans="4:4" x14ac:dyDescent="0.2">
      <c r="D1295" s="160"/>
    </row>
    <row r="1296" spans="4:4" x14ac:dyDescent="0.2">
      <c r="D1296" s="160"/>
    </row>
    <row r="1297" spans="4:4" x14ac:dyDescent="0.2">
      <c r="D1297" s="160"/>
    </row>
    <row r="1298" spans="4:4" x14ac:dyDescent="0.2">
      <c r="D1298" s="160"/>
    </row>
    <row r="1299" spans="4:4" x14ac:dyDescent="0.2">
      <c r="D1299" s="160"/>
    </row>
    <row r="1300" spans="4:4" x14ac:dyDescent="0.2">
      <c r="D1300" s="160"/>
    </row>
    <row r="1301" spans="4:4" x14ac:dyDescent="0.2">
      <c r="D1301" s="160"/>
    </row>
    <row r="1302" spans="4:4" x14ac:dyDescent="0.2">
      <c r="D1302" s="160"/>
    </row>
    <row r="1303" spans="4:4" x14ac:dyDescent="0.2">
      <c r="D1303" s="160"/>
    </row>
    <row r="1304" spans="4:4" x14ac:dyDescent="0.2">
      <c r="D1304" s="160"/>
    </row>
    <row r="1305" spans="4:4" x14ac:dyDescent="0.2">
      <c r="D1305" s="160"/>
    </row>
    <row r="1306" spans="4:4" x14ac:dyDescent="0.2">
      <c r="D1306" s="160"/>
    </row>
    <row r="1307" spans="4:4" x14ac:dyDescent="0.2">
      <c r="D1307" s="160"/>
    </row>
    <row r="1308" spans="4:4" x14ac:dyDescent="0.2">
      <c r="D1308" s="160"/>
    </row>
    <row r="1309" spans="4:4" x14ac:dyDescent="0.2">
      <c r="D1309" s="160"/>
    </row>
    <row r="1310" spans="4:4" x14ac:dyDescent="0.2">
      <c r="D1310" s="160"/>
    </row>
    <row r="1311" spans="4:4" x14ac:dyDescent="0.2">
      <c r="D1311" s="160"/>
    </row>
    <row r="1312" spans="4:4" x14ac:dyDescent="0.2">
      <c r="D1312" s="160"/>
    </row>
    <row r="1313" spans="4:4" x14ac:dyDescent="0.2">
      <c r="D1313" s="160"/>
    </row>
    <row r="1314" spans="4:4" x14ac:dyDescent="0.2">
      <c r="D1314" s="160"/>
    </row>
    <row r="1315" spans="4:4" x14ac:dyDescent="0.2">
      <c r="D1315" s="160"/>
    </row>
    <row r="1316" spans="4:4" x14ac:dyDescent="0.2">
      <c r="D1316" s="160"/>
    </row>
    <row r="1317" spans="4:4" x14ac:dyDescent="0.2">
      <c r="D1317" s="160"/>
    </row>
    <row r="1318" spans="4:4" x14ac:dyDescent="0.2">
      <c r="D1318" s="160"/>
    </row>
    <row r="1319" spans="4:4" x14ac:dyDescent="0.2">
      <c r="D1319" s="160"/>
    </row>
    <row r="1320" spans="4:4" x14ac:dyDescent="0.2">
      <c r="D1320" s="160"/>
    </row>
    <row r="1321" spans="4:4" x14ac:dyDescent="0.2">
      <c r="D1321" s="160"/>
    </row>
    <row r="1322" spans="4:4" x14ac:dyDescent="0.2">
      <c r="D1322" s="160"/>
    </row>
    <row r="1323" spans="4:4" x14ac:dyDescent="0.2">
      <c r="D1323" s="160"/>
    </row>
    <row r="1324" spans="4:4" x14ac:dyDescent="0.2">
      <c r="D1324" s="160"/>
    </row>
    <row r="1325" spans="4:4" x14ac:dyDescent="0.2">
      <c r="D1325" s="160"/>
    </row>
    <row r="1326" spans="4:4" x14ac:dyDescent="0.2">
      <c r="D1326" s="160"/>
    </row>
    <row r="1327" spans="4:4" x14ac:dyDescent="0.2">
      <c r="D1327" s="160"/>
    </row>
    <row r="1328" spans="4:4" x14ac:dyDescent="0.2">
      <c r="D1328" s="160"/>
    </row>
    <row r="1329" spans="4:4" x14ac:dyDescent="0.2">
      <c r="D1329" s="160"/>
    </row>
    <row r="1330" spans="4:4" x14ac:dyDescent="0.2">
      <c r="D1330" s="160"/>
    </row>
    <row r="1331" spans="4:4" x14ac:dyDescent="0.2">
      <c r="D1331" s="160"/>
    </row>
    <row r="1332" spans="4:4" x14ac:dyDescent="0.2">
      <c r="D1332" s="160"/>
    </row>
    <row r="1333" spans="4:4" x14ac:dyDescent="0.2">
      <c r="D1333" s="160"/>
    </row>
    <row r="1334" spans="4:4" x14ac:dyDescent="0.2">
      <c r="D1334" s="160"/>
    </row>
    <row r="1335" spans="4:4" x14ac:dyDescent="0.2">
      <c r="D1335" s="160"/>
    </row>
    <row r="1336" spans="4:4" x14ac:dyDescent="0.2">
      <c r="D1336" s="160"/>
    </row>
    <row r="1337" spans="4:4" x14ac:dyDescent="0.2">
      <c r="D1337" s="160"/>
    </row>
    <row r="1338" spans="4:4" x14ac:dyDescent="0.2">
      <c r="D1338" s="160"/>
    </row>
    <row r="1339" spans="4:4" x14ac:dyDescent="0.2">
      <c r="D1339" s="160"/>
    </row>
    <row r="1340" spans="4:4" x14ac:dyDescent="0.2">
      <c r="D1340" s="160"/>
    </row>
    <row r="1341" spans="4:4" x14ac:dyDescent="0.2">
      <c r="D1341" s="160"/>
    </row>
    <row r="1342" spans="4:4" x14ac:dyDescent="0.2">
      <c r="D1342" s="160"/>
    </row>
    <row r="1343" spans="4:4" x14ac:dyDescent="0.2">
      <c r="D1343" s="160"/>
    </row>
    <row r="1344" spans="4:4" x14ac:dyDescent="0.2">
      <c r="D1344" s="160"/>
    </row>
    <row r="1345" spans="4:4" x14ac:dyDescent="0.2">
      <c r="D1345" s="160"/>
    </row>
    <row r="1346" spans="4:4" x14ac:dyDescent="0.2">
      <c r="D1346" s="160"/>
    </row>
    <row r="1347" spans="4:4" x14ac:dyDescent="0.2">
      <c r="D1347" s="160"/>
    </row>
    <row r="1348" spans="4:4" x14ac:dyDescent="0.2">
      <c r="D1348" s="160"/>
    </row>
    <row r="1349" spans="4:4" x14ac:dyDescent="0.2">
      <c r="D1349" s="160"/>
    </row>
    <row r="1350" spans="4:4" x14ac:dyDescent="0.2">
      <c r="D1350" s="160"/>
    </row>
    <row r="1351" spans="4:4" x14ac:dyDescent="0.2">
      <c r="D1351" s="160"/>
    </row>
    <row r="1352" spans="4:4" x14ac:dyDescent="0.2">
      <c r="D1352" s="160"/>
    </row>
    <row r="1353" spans="4:4" x14ac:dyDescent="0.2">
      <c r="D1353" s="160"/>
    </row>
    <row r="1354" spans="4:4" x14ac:dyDescent="0.2">
      <c r="D1354" s="160"/>
    </row>
    <row r="1355" spans="4:4" x14ac:dyDescent="0.2">
      <c r="D1355" s="160"/>
    </row>
    <row r="1356" spans="4:4" x14ac:dyDescent="0.2">
      <c r="D1356" s="160"/>
    </row>
    <row r="1357" spans="4:4" x14ac:dyDescent="0.2">
      <c r="D1357" s="160"/>
    </row>
    <row r="1358" spans="4:4" x14ac:dyDescent="0.2">
      <c r="D1358" s="160"/>
    </row>
    <row r="1359" spans="4:4" x14ac:dyDescent="0.2">
      <c r="D1359" s="160"/>
    </row>
    <row r="1360" spans="4:4" x14ac:dyDescent="0.2">
      <c r="D1360" s="160"/>
    </row>
    <row r="1361" spans="4:4" x14ac:dyDescent="0.2">
      <c r="D1361" s="160"/>
    </row>
    <row r="1362" spans="4:4" x14ac:dyDescent="0.2">
      <c r="D1362" s="160"/>
    </row>
    <row r="1363" spans="4:4" x14ac:dyDescent="0.2">
      <c r="D1363" s="160"/>
    </row>
    <row r="1364" spans="4:4" x14ac:dyDescent="0.2">
      <c r="D1364" s="160"/>
    </row>
    <row r="1365" spans="4:4" x14ac:dyDescent="0.2">
      <c r="D1365" s="160"/>
    </row>
    <row r="1366" spans="4:4" x14ac:dyDescent="0.2">
      <c r="D1366" s="160"/>
    </row>
    <row r="1367" spans="4:4" x14ac:dyDescent="0.2">
      <c r="D1367" s="160"/>
    </row>
    <row r="1368" spans="4:4" x14ac:dyDescent="0.2">
      <c r="D1368" s="160"/>
    </row>
    <row r="1369" spans="4:4" x14ac:dyDescent="0.2">
      <c r="D1369" s="160"/>
    </row>
    <row r="1370" spans="4:4" x14ac:dyDescent="0.2">
      <c r="D1370" s="160"/>
    </row>
    <row r="1371" spans="4:4" x14ac:dyDescent="0.2">
      <c r="D1371" s="160"/>
    </row>
    <row r="1372" spans="4:4" x14ac:dyDescent="0.2">
      <c r="D1372" s="160"/>
    </row>
    <row r="1373" spans="4:4" x14ac:dyDescent="0.2">
      <c r="D1373" s="160"/>
    </row>
    <row r="1374" spans="4:4" x14ac:dyDescent="0.2">
      <c r="D1374" s="160"/>
    </row>
    <row r="1375" spans="4:4" x14ac:dyDescent="0.2">
      <c r="D1375" s="160"/>
    </row>
    <row r="1376" spans="4:4" x14ac:dyDescent="0.2">
      <c r="D1376" s="160"/>
    </row>
    <row r="1377" spans="4:4" x14ac:dyDescent="0.2">
      <c r="D1377" s="160"/>
    </row>
    <row r="1378" spans="4:4" x14ac:dyDescent="0.2">
      <c r="D1378" s="160"/>
    </row>
    <row r="1379" spans="4:4" x14ac:dyDescent="0.2">
      <c r="D1379" s="160"/>
    </row>
    <row r="1380" spans="4:4" x14ac:dyDescent="0.2">
      <c r="D1380" s="160"/>
    </row>
    <row r="1381" spans="4:4" x14ac:dyDescent="0.2">
      <c r="D1381" s="160"/>
    </row>
    <row r="1382" spans="4:4" x14ac:dyDescent="0.2">
      <c r="D1382" s="160"/>
    </row>
    <row r="1383" spans="4:4" x14ac:dyDescent="0.2">
      <c r="D1383" s="160"/>
    </row>
    <row r="1384" spans="4:4" x14ac:dyDescent="0.2">
      <c r="D1384" s="160"/>
    </row>
    <row r="1385" spans="4:4" x14ac:dyDescent="0.2">
      <c r="D1385" s="160"/>
    </row>
    <row r="1386" spans="4:4" x14ac:dyDescent="0.2">
      <c r="D1386" s="160"/>
    </row>
    <row r="1387" spans="4:4" x14ac:dyDescent="0.2">
      <c r="D1387" s="160"/>
    </row>
    <row r="1388" spans="4:4" x14ac:dyDescent="0.2">
      <c r="D1388" s="160"/>
    </row>
    <row r="1389" spans="4:4" x14ac:dyDescent="0.2">
      <c r="D1389" s="160"/>
    </row>
    <row r="1390" spans="4:4" x14ac:dyDescent="0.2">
      <c r="D1390" s="160"/>
    </row>
    <row r="1391" spans="4:4" x14ac:dyDescent="0.2">
      <c r="D1391" s="160"/>
    </row>
    <row r="1392" spans="4:4" x14ac:dyDescent="0.2">
      <c r="D1392" s="160"/>
    </row>
    <row r="1393" spans="4:4" x14ac:dyDescent="0.2">
      <c r="D1393" s="160"/>
    </row>
    <row r="1394" spans="4:4" x14ac:dyDescent="0.2">
      <c r="D1394" s="160"/>
    </row>
    <row r="1395" spans="4:4" x14ac:dyDescent="0.2">
      <c r="D1395" s="160"/>
    </row>
    <row r="1396" spans="4:4" x14ac:dyDescent="0.2">
      <c r="D1396" s="160"/>
    </row>
    <row r="1397" spans="4:4" x14ac:dyDescent="0.2">
      <c r="D1397" s="160"/>
    </row>
    <row r="1398" spans="4:4" x14ac:dyDescent="0.2">
      <c r="D1398" s="160"/>
    </row>
    <row r="1399" spans="4:4" x14ac:dyDescent="0.2">
      <c r="D1399" s="160"/>
    </row>
    <row r="1400" spans="4:4" x14ac:dyDescent="0.2">
      <c r="D1400" s="160"/>
    </row>
    <row r="1401" spans="4:4" x14ac:dyDescent="0.2">
      <c r="D1401" s="160"/>
    </row>
    <row r="1402" spans="4:4" x14ac:dyDescent="0.2">
      <c r="D1402" s="160"/>
    </row>
    <row r="1403" spans="4:4" x14ac:dyDescent="0.2">
      <c r="D1403" s="160"/>
    </row>
    <row r="1404" spans="4:4" x14ac:dyDescent="0.2">
      <c r="D1404" s="160"/>
    </row>
    <row r="1405" spans="4:4" x14ac:dyDescent="0.2">
      <c r="D1405" s="160"/>
    </row>
    <row r="1406" spans="4:4" x14ac:dyDescent="0.2">
      <c r="D1406" s="160"/>
    </row>
    <row r="1407" spans="4:4" x14ac:dyDescent="0.2">
      <c r="D1407" s="160"/>
    </row>
    <row r="1408" spans="4:4" x14ac:dyDescent="0.2">
      <c r="D1408" s="160"/>
    </row>
    <row r="1409" spans="4:4" x14ac:dyDescent="0.2">
      <c r="D1409" s="160"/>
    </row>
    <row r="1410" spans="4:4" x14ac:dyDescent="0.2">
      <c r="D1410" s="160"/>
    </row>
    <row r="1411" spans="4:4" x14ac:dyDescent="0.2">
      <c r="D1411" s="160"/>
    </row>
    <row r="1412" spans="4:4" x14ac:dyDescent="0.2">
      <c r="D1412" s="160"/>
    </row>
    <row r="1413" spans="4:4" x14ac:dyDescent="0.2">
      <c r="D1413" s="160"/>
    </row>
    <row r="1414" spans="4:4" x14ac:dyDescent="0.2">
      <c r="D1414" s="160"/>
    </row>
    <row r="1415" spans="4:4" x14ac:dyDescent="0.2">
      <c r="D1415" s="160"/>
    </row>
    <row r="1416" spans="4:4" x14ac:dyDescent="0.2">
      <c r="D1416" s="160"/>
    </row>
    <row r="1417" spans="4:4" x14ac:dyDescent="0.2">
      <c r="D1417" s="160"/>
    </row>
    <row r="1418" spans="4:4" x14ac:dyDescent="0.2">
      <c r="D1418" s="160"/>
    </row>
    <row r="1419" spans="4:4" x14ac:dyDescent="0.2">
      <c r="D1419" s="160"/>
    </row>
    <row r="1420" spans="4:4" x14ac:dyDescent="0.2">
      <c r="D1420" s="160"/>
    </row>
    <row r="1421" spans="4:4" x14ac:dyDescent="0.2">
      <c r="D1421" s="160"/>
    </row>
    <row r="1422" spans="4:4" x14ac:dyDescent="0.2">
      <c r="D1422" s="160"/>
    </row>
    <row r="1423" spans="4:4" x14ac:dyDescent="0.2">
      <c r="D1423" s="160"/>
    </row>
    <row r="1424" spans="4:4" x14ac:dyDescent="0.2">
      <c r="D1424" s="160"/>
    </row>
    <row r="1425" spans="4:4" x14ac:dyDescent="0.2">
      <c r="D1425" s="160"/>
    </row>
    <row r="1426" spans="4:4" x14ac:dyDescent="0.2">
      <c r="D1426" s="160"/>
    </row>
    <row r="1427" spans="4:4" x14ac:dyDescent="0.2">
      <c r="D1427" s="160"/>
    </row>
    <row r="1428" spans="4:4" x14ac:dyDescent="0.2">
      <c r="D1428" s="160"/>
    </row>
    <row r="1429" spans="4:4" x14ac:dyDescent="0.2">
      <c r="D1429" s="160"/>
    </row>
    <row r="1430" spans="4:4" x14ac:dyDescent="0.2">
      <c r="D1430" s="160"/>
    </row>
    <row r="1431" spans="4:4" x14ac:dyDescent="0.2">
      <c r="D1431" s="160"/>
    </row>
    <row r="1432" spans="4:4" x14ac:dyDescent="0.2">
      <c r="D1432" s="160"/>
    </row>
    <row r="1433" spans="4:4" x14ac:dyDescent="0.2">
      <c r="D1433" s="160"/>
    </row>
    <row r="1434" spans="4:4" x14ac:dyDescent="0.2">
      <c r="D1434" s="160"/>
    </row>
    <row r="1435" spans="4:4" x14ac:dyDescent="0.2">
      <c r="D1435" s="160"/>
    </row>
    <row r="1436" spans="4:4" x14ac:dyDescent="0.2">
      <c r="D1436" s="160"/>
    </row>
    <row r="1437" spans="4:4" x14ac:dyDescent="0.2">
      <c r="D1437" s="160"/>
    </row>
    <row r="1438" spans="4:4" x14ac:dyDescent="0.2">
      <c r="D1438" s="160"/>
    </row>
    <row r="1439" spans="4:4" x14ac:dyDescent="0.2">
      <c r="D1439" s="160"/>
    </row>
    <row r="1440" spans="4:4" x14ac:dyDescent="0.2">
      <c r="D1440" s="160"/>
    </row>
    <row r="1441" spans="4:4" x14ac:dyDescent="0.2">
      <c r="D1441" s="160"/>
    </row>
    <row r="1442" spans="4:4" x14ac:dyDescent="0.2">
      <c r="D1442" s="160"/>
    </row>
    <row r="1443" spans="4:4" x14ac:dyDescent="0.2">
      <c r="D1443" s="160"/>
    </row>
    <row r="1444" spans="4:4" x14ac:dyDescent="0.2">
      <c r="D1444" s="160"/>
    </row>
    <row r="1445" spans="4:4" x14ac:dyDescent="0.2">
      <c r="D1445" s="160"/>
    </row>
    <row r="1446" spans="4:4" x14ac:dyDescent="0.2">
      <c r="D1446" s="160"/>
    </row>
    <row r="1447" spans="4:4" x14ac:dyDescent="0.2">
      <c r="D1447" s="160"/>
    </row>
    <row r="1448" spans="4:4" x14ac:dyDescent="0.2">
      <c r="D1448" s="160"/>
    </row>
    <row r="1449" spans="4:4" x14ac:dyDescent="0.2">
      <c r="D1449" s="160"/>
    </row>
    <row r="1450" spans="4:4" x14ac:dyDescent="0.2">
      <c r="D1450" s="160"/>
    </row>
    <row r="1451" spans="4:4" x14ac:dyDescent="0.2">
      <c r="D1451" s="160"/>
    </row>
    <row r="1452" spans="4:4" x14ac:dyDescent="0.2">
      <c r="D1452" s="160"/>
    </row>
    <row r="1453" spans="4:4" x14ac:dyDescent="0.2">
      <c r="D1453" s="160"/>
    </row>
    <row r="1454" spans="4:4" x14ac:dyDescent="0.2">
      <c r="D1454" s="160"/>
    </row>
    <row r="1455" spans="4:4" x14ac:dyDescent="0.2">
      <c r="D1455" s="160"/>
    </row>
    <row r="1456" spans="4:4" x14ac:dyDescent="0.2">
      <c r="D1456" s="160"/>
    </row>
    <row r="1457" spans="4:4" x14ac:dyDescent="0.2">
      <c r="D1457" s="160"/>
    </row>
    <row r="1458" spans="4:4" x14ac:dyDescent="0.2">
      <c r="D1458" s="160"/>
    </row>
    <row r="1459" spans="4:4" x14ac:dyDescent="0.2">
      <c r="D1459" s="160"/>
    </row>
    <row r="1460" spans="4:4" x14ac:dyDescent="0.2">
      <c r="D1460" s="160"/>
    </row>
    <row r="1461" spans="4:4" x14ac:dyDescent="0.2">
      <c r="D1461" s="160"/>
    </row>
    <row r="1462" spans="4:4" x14ac:dyDescent="0.2">
      <c r="D1462" s="160"/>
    </row>
    <row r="1463" spans="4:4" x14ac:dyDescent="0.2">
      <c r="D1463" s="160"/>
    </row>
    <row r="1464" spans="4:4" x14ac:dyDescent="0.2">
      <c r="D1464" s="160"/>
    </row>
    <row r="1465" spans="4:4" x14ac:dyDescent="0.2">
      <c r="D1465" s="160"/>
    </row>
    <row r="1466" spans="4:4" x14ac:dyDescent="0.2">
      <c r="D1466" s="160"/>
    </row>
    <row r="1467" spans="4:4" x14ac:dyDescent="0.2">
      <c r="D1467" s="160"/>
    </row>
    <row r="1468" spans="4:4" x14ac:dyDescent="0.2">
      <c r="D1468" s="160"/>
    </row>
    <row r="1469" spans="4:4" x14ac:dyDescent="0.2">
      <c r="D1469" s="160"/>
    </row>
    <row r="1470" spans="4:4" x14ac:dyDescent="0.2">
      <c r="D1470" s="160"/>
    </row>
    <row r="1471" spans="4:4" x14ac:dyDescent="0.2">
      <c r="D1471" s="160"/>
    </row>
    <row r="1472" spans="4:4" x14ac:dyDescent="0.2">
      <c r="D1472" s="160"/>
    </row>
    <row r="1473" spans="4:4" x14ac:dyDescent="0.2">
      <c r="D1473" s="160"/>
    </row>
    <row r="1474" spans="4:4" x14ac:dyDescent="0.2">
      <c r="D1474" s="160"/>
    </row>
    <row r="1475" spans="4:4" x14ac:dyDescent="0.2">
      <c r="D1475" s="160"/>
    </row>
    <row r="1476" spans="4:4" x14ac:dyDescent="0.2">
      <c r="D1476" s="160"/>
    </row>
    <row r="1477" spans="4:4" x14ac:dyDescent="0.2">
      <c r="D1477" s="160"/>
    </row>
    <row r="1478" spans="4:4" x14ac:dyDescent="0.2">
      <c r="D1478" s="160"/>
    </row>
    <row r="1479" spans="4:4" x14ac:dyDescent="0.2">
      <c r="D1479" s="160"/>
    </row>
    <row r="1480" spans="4:4" x14ac:dyDescent="0.2">
      <c r="D1480" s="160"/>
    </row>
    <row r="1481" spans="4:4" x14ac:dyDescent="0.2">
      <c r="D1481" s="160"/>
    </row>
    <row r="1482" spans="4:4" x14ac:dyDescent="0.2">
      <c r="D1482" s="160"/>
    </row>
    <row r="1483" spans="4:4" x14ac:dyDescent="0.2">
      <c r="D1483" s="160"/>
    </row>
    <row r="1484" spans="4:4" x14ac:dyDescent="0.2">
      <c r="D1484" s="160"/>
    </row>
    <row r="1485" spans="4:4" x14ac:dyDescent="0.2">
      <c r="D1485" s="160"/>
    </row>
    <row r="1486" spans="4:4" x14ac:dyDescent="0.2">
      <c r="D1486" s="160"/>
    </row>
    <row r="1487" spans="4:4" x14ac:dyDescent="0.2">
      <c r="D1487" s="160"/>
    </row>
    <row r="1488" spans="4:4" x14ac:dyDescent="0.2">
      <c r="D1488" s="160"/>
    </row>
    <row r="1489" spans="4:4" x14ac:dyDescent="0.2">
      <c r="D1489" s="160"/>
    </row>
    <row r="1490" spans="4:4" x14ac:dyDescent="0.2">
      <c r="D1490" s="160"/>
    </row>
    <row r="1491" spans="4:4" x14ac:dyDescent="0.2">
      <c r="D1491" s="160"/>
    </row>
    <row r="1492" spans="4:4" x14ac:dyDescent="0.2">
      <c r="D1492" s="160"/>
    </row>
    <row r="1493" spans="4:4" x14ac:dyDescent="0.2">
      <c r="D1493" s="160"/>
    </row>
    <row r="1494" spans="4:4" x14ac:dyDescent="0.2">
      <c r="D1494" s="160"/>
    </row>
    <row r="1495" spans="4:4" x14ac:dyDescent="0.2">
      <c r="D1495" s="160"/>
    </row>
    <row r="1496" spans="4:4" x14ac:dyDescent="0.2">
      <c r="D1496" s="160"/>
    </row>
    <row r="1497" spans="4:4" x14ac:dyDescent="0.2">
      <c r="D1497" s="160"/>
    </row>
    <row r="1498" spans="4:4" x14ac:dyDescent="0.2">
      <c r="D1498" s="160"/>
    </row>
    <row r="1499" spans="4:4" x14ac:dyDescent="0.2">
      <c r="D1499" s="160"/>
    </row>
    <row r="1500" spans="4:4" x14ac:dyDescent="0.2">
      <c r="D1500" s="160"/>
    </row>
    <row r="1501" spans="4:4" x14ac:dyDescent="0.2">
      <c r="D1501" s="160"/>
    </row>
    <row r="1502" spans="4:4" x14ac:dyDescent="0.2">
      <c r="D1502" s="160"/>
    </row>
    <row r="1503" spans="4:4" x14ac:dyDescent="0.2">
      <c r="D1503" s="160"/>
    </row>
    <row r="1504" spans="4:4" x14ac:dyDescent="0.2">
      <c r="D1504" s="160"/>
    </row>
    <row r="1505" spans="4:4" x14ac:dyDescent="0.2">
      <c r="D1505" s="160"/>
    </row>
    <row r="1506" spans="4:4" x14ac:dyDescent="0.2">
      <c r="D1506" s="160"/>
    </row>
    <row r="1507" spans="4:4" x14ac:dyDescent="0.2">
      <c r="D1507" s="160"/>
    </row>
    <row r="1508" spans="4:4" x14ac:dyDescent="0.2">
      <c r="D1508" s="160"/>
    </row>
    <row r="1509" spans="4:4" x14ac:dyDescent="0.2">
      <c r="D1509" s="160"/>
    </row>
    <row r="1510" spans="4:4" x14ac:dyDescent="0.2">
      <c r="D1510" s="160"/>
    </row>
    <row r="1511" spans="4:4" x14ac:dyDescent="0.2">
      <c r="D1511" s="160"/>
    </row>
    <row r="1512" spans="4:4" x14ac:dyDescent="0.2">
      <c r="D1512" s="160"/>
    </row>
    <row r="1513" spans="4:4" x14ac:dyDescent="0.2">
      <c r="D1513" s="160"/>
    </row>
    <row r="1514" spans="4:4" x14ac:dyDescent="0.2">
      <c r="D1514" s="160"/>
    </row>
    <row r="1515" spans="4:4" x14ac:dyDescent="0.2">
      <c r="D1515" s="160"/>
    </row>
    <row r="1516" spans="4:4" x14ac:dyDescent="0.2">
      <c r="D1516" s="160"/>
    </row>
    <row r="1517" spans="4:4" x14ac:dyDescent="0.2">
      <c r="D1517" s="160"/>
    </row>
    <row r="1518" spans="4:4" x14ac:dyDescent="0.2">
      <c r="D1518" s="160"/>
    </row>
    <row r="1519" spans="4:4" x14ac:dyDescent="0.2">
      <c r="D1519" s="160"/>
    </row>
    <row r="1520" spans="4:4" x14ac:dyDescent="0.2">
      <c r="D1520" s="160"/>
    </row>
    <row r="1521" spans="4:4" x14ac:dyDescent="0.2">
      <c r="D1521" s="160"/>
    </row>
    <row r="1522" spans="4:4" x14ac:dyDescent="0.2">
      <c r="D1522" s="160"/>
    </row>
    <row r="1523" spans="4:4" x14ac:dyDescent="0.2">
      <c r="D1523" s="160"/>
    </row>
    <row r="1524" spans="4:4" x14ac:dyDescent="0.2">
      <c r="D1524" s="160"/>
    </row>
    <row r="1525" spans="4:4" x14ac:dyDescent="0.2">
      <c r="D1525" s="160"/>
    </row>
    <row r="1526" spans="4:4" x14ac:dyDescent="0.2">
      <c r="D1526" s="160"/>
    </row>
    <row r="1527" spans="4:4" x14ac:dyDescent="0.2">
      <c r="D1527" s="160"/>
    </row>
    <row r="1528" spans="4:4" x14ac:dyDescent="0.2">
      <c r="D1528" s="160"/>
    </row>
    <row r="1529" spans="4:4" x14ac:dyDescent="0.2">
      <c r="D1529" s="160"/>
    </row>
    <row r="1530" spans="4:4" x14ac:dyDescent="0.2">
      <c r="D1530" s="160"/>
    </row>
    <row r="1531" spans="4:4" x14ac:dyDescent="0.2">
      <c r="D1531" s="160"/>
    </row>
    <row r="1532" spans="4:4" x14ac:dyDescent="0.2">
      <c r="D1532" s="160"/>
    </row>
    <row r="1533" spans="4:4" x14ac:dyDescent="0.2">
      <c r="D1533" s="160"/>
    </row>
    <row r="1534" spans="4:4" x14ac:dyDescent="0.2">
      <c r="D1534" s="160"/>
    </row>
    <row r="1535" spans="4:4" x14ac:dyDescent="0.2">
      <c r="D1535" s="160"/>
    </row>
    <row r="1536" spans="4:4" x14ac:dyDescent="0.2">
      <c r="D1536" s="160"/>
    </row>
    <row r="1537" spans="4:4" x14ac:dyDescent="0.2">
      <c r="D1537" s="160"/>
    </row>
    <row r="1538" spans="4:4" x14ac:dyDescent="0.2">
      <c r="D1538" s="160"/>
    </row>
    <row r="1539" spans="4:4" x14ac:dyDescent="0.2">
      <c r="D1539" s="160"/>
    </row>
    <row r="1540" spans="4:4" x14ac:dyDescent="0.2">
      <c r="D1540" s="160"/>
    </row>
    <row r="1541" spans="4:4" x14ac:dyDescent="0.2">
      <c r="D1541" s="160"/>
    </row>
    <row r="1542" spans="4:4" x14ac:dyDescent="0.2">
      <c r="D1542" s="160"/>
    </row>
    <row r="1543" spans="4:4" x14ac:dyDescent="0.2">
      <c r="D1543" s="160"/>
    </row>
    <row r="1544" spans="4:4" x14ac:dyDescent="0.2">
      <c r="D1544" s="160"/>
    </row>
    <row r="1545" spans="4:4" x14ac:dyDescent="0.2">
      <c r="D1545" s="160"/>
    </row>
    <row r="1546" spans="4:4" x14ac:dyDescent="0.2">
      <c r="D1546" s="160"/>
    </row>
    <row r="1547" spans="4:4" x14ac:dyDescent="0.2">
      <c r="D1547" s="160"/>
    </row>
    <row r="1548" spans="4:4" x14ac:dyDescent="0.2">
      <c r="D1548" s="160"/>
    </row>
    <row r="1549" spans="4:4" x14ac:dyDescent="0.2">
      <c r="D1549" s="160"/>
    </row>
    <row r="1550" spans="4:4" x14ac:dyDescent="0.2">
      <c r="D1550" s="160"/>
    </row>
    <row r="1551" spans="4:4" x14ac:dyDescent="0.2">
      <c r="D1551" s="160"/>
    </row>
    <row r="1552" spans="4:4" x14ac:dyDescent="0.2">
      <c r="D1552" s="160"/>
    </row>
    <row r="1553" spans="4:4" x14ac:dyDescent="0.2">
      <c r="D1553" s="160"/>
    </row>
    <row r="1554" spans="4:4" x14ac:dyDescent="0.2">
      <c r="D1554" s="160"/>
    </row>
    <row r="1555" spans="4:4" x14ac:dyDescent="0.2">
      <c r="D1555" s="160"/>
    </row>
    <row r="1556" spans="4:4" x14ac:dyDescent="0.2">
      <c r="D1556" s="160"/>
    </row>
    <row r="1557" spans="4:4" x14ac:dyDescent="0.2">
      <c r="D1557" s="160"/>
    </row>
    <row r="1558" spans="4:4" x14ac:dyDescent="0.2">
      <c r="D1558" s="160"/>
    </row>
    <row r="1559" spans="4:4" x14ac:dyDescent="0.2">
      <c r="D1559" s="160"/>
    </row>
    <row r="1560" spans="4:4" x14ac:dyDescent="0.2">
      <c r="D1560" s="160"/>
    </row>
    <row r="1561" spans="4:4" x14ac:dyDescent="0.2">
      <c r="D1561" s="160"/>
    </row>
    <row r="1562" spans="4:4" x14ac:dyDescent="0.2">
      <c r="D1562" s="160"/>
    </row>
    <row r="1563" spans="4:4" x14ac:dyDescent="0.2">
      <c r="D1563" s="160"/>
    </row>
    <row r="1564" spans="4:4" x14ac:dyDescent="0.2">
      <c r="D1564" s="160"/>
    </row>
    <row r="1565" spans="4:4" x14ac:dyDescent="0.2">
      <c r="D1565" s="160"/>
    </row>
    <row r="1566" spans="4:4" x14ac:dyDescent="0.2">
      <c r="D1566" s="160"/>
    </row>
    <row r="1567" spans="4:4" x14ac:dyDescent="0.2">
      <c r="D1567" s="160"/>
    </row>
    <row r="1568" spans="4:4" x14ac:dyDescent="0.2">
      <c r="D1568" s="160"/>
    </row>
    <row r="1569" spans="4:4" x14ac:dyDescent="0.2">
      <c r="D1569" s="160"/>
    </row>
    <row r="1570" spans="4:4" x14ac:dyDescent="0.2">
      <c r="D1570" s="160"/>
    </row>
    <row r="1571" spans="4:4" x14ac:dyDescent="0.2">
      <c r="D1571" s="160"/>
    </row>
    <row r="1572" spans="4:4" x14ac:dyDescent="0.2">
      <c r="D1572" s="160"/>
    </row>
    <row r="1573" spans="4:4" x14ac:dyDescent="0.2">
      <c r="D1573" s="160"/>
    </row>
    <row r="1574" spans="4:4" x14ac:dyDescent="0.2">
      <c r="D1574" s="160"/>
    </row>
    <row r="1575" spans="4:4" x14ac:dyDescent="0.2">
      <c r="D1575" s="160"/>
    </row>
    <row r="1576" spans="4:4" x14ac:dyDescent="0.2">
      <c r="D1576" s="160"/>
    </row>
    <row r="1577" spans="4:4" x14ac:dyDescent="0.2">
      <c r="D1577" s="160"/>
    </row>
    <row r="1578" spans="4:4" x14ac:dyDescent="0.2">
      <c r="D1578" s="160"/>
    </row>
    <row r="1579" spans="4:4" x14ac:dyDescent="0.2">
      <c r="D1579" s="160"/>
    </row>
    <row r="1580" spans="4:4" x14ac:dyDescent="0.2">
      <c r="D1580" s="160"/>
    </row>
    <row r="1581" spans="4:4" x14ac:dyDescent="0.2">
      <c r="D1581" s="160"/>
    </row>
    <row r="1582" spans="4:4" x14ac:dyDescent="0.2">
      <c r="D1582" s="160"/>
    </row>
    <row r="1583" spans="4:4" x14ac:dyDescent="0.2">
      <c r="D1583" s="160"/>
    </row>
    <row r="1584" spans="4:4" x14ac:dyDescent="0.2">
      <c r="D1584" s="160"/>
    </row>
    <row r="1585" spans="4:4" x14ac:dyDescent="0.2">
      <c r="D1585" s="160"/>
    </row>
    <row r="1586" spans="4:4" x14ac:dyDescent="0.2">
      <c r="D1586" s="160"/>
    </row>
    <row r="1587" spans="4:4" x14ac:dyDescent="0.2">
      <c r="D1587" s="160"/>
    </row>
    <row r="1588" spans="4:4" x14ac:dyDescent="0.2">
      <c r="D1588" s="160"/>
    </row>
    <row r="1589" spans="4:4" x14ac:dyDescent="0.2">
      <c r="D1589" s="160"/>
    </row>
    <row r="1590" spans="4:4" x14ac:dyDescent="0.2">
      <c r="D1590" s="160"/>
    </row>
    <row r="1591" spans="4:4" x14ac:dyDescent="0.2">
      <c r="D1591" s="160"/>
    </row>
    <row r="1592" spans="4:4" x14ac:dyDescent="0.2">
      <c r="D1592" s="160"/>
    </row>
    <row r="1593" spans="4:4" x14ac:dyDescent="0.2">
      <c r="D1593" s="160"/>
    </row>
    <row r="1594" spans="4:4" x14ac:dyDescent="0.2">
      <c r="D1594" s="160"/>
    </row>
    <row r="1595" spans="4:4" x14ac:dyDescent="0.2">
      <c r="D1595" s="160"/>
    </row>
    <row r="1596" spans="4:4" x14ac:dyDescent="0.2">
      <c r="D1596" s="160"/>
    </row>
    <row r="1597" spans="4:4" x14ac:dyDescent="0.2">
      <c r="D1597" s="160"/>
    </row>
    <row r="1598" spans="4:4" x14ac:dyDescent="0.2">
      <c r="D1598" s="160"/>
    </row>
    <row r="1599" spans="4:4" x14ac:dyDescent="0.2">
      <c r="D1599" s="160"/>
    </row>
    <row r="1600" spans="4:4" x14ac:dyDescent="0.2">
      <c r="D1600" s="160"/>
    </row>
    <row r="1601" spans="4:4" x14ac:dyDescent="0.2">
      <c r="D1601" s="160"/>
    </row>
    <row r="1602" spans="4:4" x14ac:dyDescent="0.2">
      <c r="D1602" s="160"/>
    </row>
    <row r="1603" spans="4:4" x14ac:dyDescent="0.2">
      <c r="D1603" s="160"/>
    </row>
    <row r="1604" spans="4:4" x14ac:dyDescent="0.2">
      <c r="D1604" s="160"/>
    </row>
    <row r="1605" spans="4:4" x14ac:dyDescent="0.2">
      <c r="D1605" s="160"/>
    </row>
    <row r="1606" spans="4:4" x14ac:dyDescent="0.2">
      <c r="D1606" s="160"/>
    </row>
    <row r="1607" spans="4:4" x14ac:dyDescent="0.2">
      <c r="D1607" s="160"/>
    </row>
    <row r="1608" spans="4:4" x14ac:dyDescent="0.2">
      <c r="D1608" s="160"/>
    </row>
    <row r="1609" spans="4:4" x14ac:dyDescent="0.2">
      <c r="D1609" s="160"/>
    </row>
    <row r="1610" spans="4:4" x14ac:dyDescent="0.2">
      <c r="D1610" s="160"/>
    </row>
    <row r="1611" spans="4:4" x14ac:dyDescent="0.2">
      <c r="D1611" s="160"/>
    </row>
    <row r="1612" spans="4:4" x14ac:dyDescent="0.2">
      <c r="D1612" s="160"/>
    </row>
    <row r="1613" spans="4:4" x14ac:dyDescent="0.2">
      <c r="D1613" s="160"/>
    </row>
    <row r="1614" spans="4:4" x14ac:dyDescent="0.2">
      <c r="D1614" s="160"/>
    </row>
    <row r="1615" spans="4:4" x14ac:dyDescent="0.2">
      <c r="D1615" s="160"/>
    </row>
    <row r="1616" spans="4:4" x14ac:dyDescent="0.2">
      <c r="D1616" s="160"/>
    </row>
    <row r="1617" spans="4:4" x14ac:dyDescent="0.2">
      <c r="D1617" s="160"/>
    </row>
    <row r="1618" spans="4:4" x14ac:dyDescent="0.2">
      <c r="D1618" s="160"/>
    </row>
    <row r="1619" spans="4:4" x14ac:dyDescent="0.2">
      <c r="D1619" s="160"/>
    </row>
    <row r="1620" spans="4:4" x14ac:dyDescent="0.2">
      <c r="D1620" s="160"/>
    </row>
    <row r="1621" spans="4:4" x14ac:dyDescent="0.2">
      <c r="D1621" s="160"/>
    </row>
    <row r="1622" spans="4:4" x14ac:dyDescent="0.2">
      <c r="D1622" s="160"/>
    </row>
    <row r="1623" spans="4:4" x14ac:dyDescent="0.2">
      <c r="D1623" s="160"/>
    </row>
    <row r="1624" spans="4:4" x14ac:dyDescent="0.2">
      <c r="D1624" s="160"/>
    </row>
    <row r="1625" spans="4:4" x14ac:dyDescent="0.2">
      <c r="D1625" s="160"/>
    </row>
    <row r="1626" spans="4:4" x14ac:dyDescent="0.2">
      <c r="D1626" s="160"/>
    </row>
    <row r="1627" spans="4:4" x14ac:dyDescent="0.2">
      <c r="D1627" s="160"/>
    </row>
    <row r="1628" spans="4:4" x14ac:dyDescent="0.2">
      <c r="D1628" s="160"/>
    </row>
    <row r="1629" spans="4:4" x14ac:dyDescent="0.2">
      <c r="D1629" s="160"/>
    </row>
    <row r="1630" spans="4:4" x14ac:dyDescent="0.2">
      <c r="D1630" s="160"/>
    </row>
    <row r="1631" spans="4:4" x14ac:dyDescent="0.2">
      <c r="D1631" s="160"/>
    </row>
    <row r="1632" spans="4:4" x14ac:dyDescent="0.2">
      <c r="D1632" s="160"/>
    </row>
    <row r="1633" spans="4:4" x14ac:dyDescent="0.2">
      <c r="D1633" s="160"/>
    </row>
    <row r="1634" spans="4:4" x14ac:dyDescent="0.2">
      <c r="D1634" s="160"/>
    </row>
    <row r="1635" spans="4:4" x14ac:dyDescent="0.2">
      <c r="D1635" s="160"/>
    </row>
    <row r="1636" spans="4:4" x14ac:dyDescent="0.2">
      <c r="D1636" s="160"/>
    </row>
    <row r="1637" spans="4:4" x14ac:dyDescent="0.2">
      <c r="D1637" s="160"/>
    </row>
    <row r="1638" spans="4:4" x14ac:dyDescent="0.2">
      <c r="D1638" s="160"/>
    </row>
    <row r="1639" spans="4:4" x14ac:dyDescent="0.2">
      <c r="D1639" s="160"/>
    </row>
    <row r="1640" spans="4:4" x14ac:dyDescent="0.2">
      <c r="D1640" s="160"/>
    </row>
    <row r="1641" spans="4:4" x14ac:dyDescent="0.2">
      <c r="D1641" s="160"/>
    </row>
    <row r="1642" spans="4:4" x14ac:dyDescent="0.2">
      <c r="D1642" s="160"/>
    </row>
    <row r="1643" spans="4:4" x14ac:dyDescent="0.2">
      <c r="D1643" s="160"/>
    </row>
    <row r="1644" spans="4:4" x14ac:dyDescent="0.2">
      <c r="D1644" s="160"/>
    </row>
    <row r="1645" spans="4:4" x14ac:dyDescent="0.2">
      <c r="D1645" s="160"/>
    </row>
    <row r="1646" spans="4:4" x14ac:dyDescent="0.2">
      <c r="D1646" s="160"/>
    </row>
    <row r="1647" spans="4:4" x14ac:dyDescent="0.2">
      <c r="D1647" s="160"/>
    </row>
    <row r="1648" spans="4:4" x14ac:dyDescent="0.2">
      <c r="D1648" s="160"/>
    </row>
    <row r="1649" spans="4:4" x14ac:dyDescent="0.2">
      <c r="D1649" s="160"/>
    </row>
    <row r="1650" spans="4:4" x14ac:dyDescent="0.2">
      <c r="D1650" s="160"/>
    </row>
    <row r="1651" spans="4:4" x14ac:dyDescent="0.2">
      <c r="D1651" s="160"/>
    </row>
    <row r="1652" spans="4:4" x14ac:dyDescent="0.2">
      <c r="D1652" s="160"/>
    </row>
    <row r="1653" spans="4:4" x14ac:dyDescent="0.2">
      <c r="D1653" s="160"/>
    </row>
    <row r="1654" spans="4:4" x14ac:dyDescent="0.2">
      <c r="D1654" s="160"/>
    </row>
    <row r="1655" spans="4:4" x14ac:dyDescent="0.2">
      <c r="D1655" s="160"/>
    </row>
    <row r="1656" spans="4:4" x14ac:dyDescent="0.2">
      <c r="D1656" s="160"/>
    </row>
    <row r="1657" spans="4:4" x14ac:dyDescent="0.2">
      <c r="D1657" s="160"/>
    </row>
    <row r="1658" spans="4:4" x14ac:dyDescent="0.2">
      <c r="D1658" s="160"/>
    </row>
    <row r="1659" spans="4:4" x14ac:dyDescent="0.2">
      <c r="D1659" s="160"/>
    </row>
    <row r="1660" spans="4:4" x14ac:dyDescent="0.2">
      <c r="D1660" s="160"/>
    </row>
    <row r="1661" spans="4:4" x14ac:dyDescent="0.2">
      <c r="D1661" s="160"/>
    </row>
    <row r="1662" spans="4:4" x14ac:dyDescent="0.2">
      <c r="D1662" s="160"/>
    </row>
    <row r="1663" spans="4:4" x14ac:dyDescent="0.2">
      <c r="D1663" s="160"/>
    </row>
    <row r="1664" spans="4:4" x14ac:dyDescent="0.2">
      <c r="D1664" s="160"/>
    </row>
    <row r="1665" spans="4:4" x14ac:dyDescent="0.2">
      <c r="D1665" s="160"/>
    </row>
    <row r="1666" spans="4:4" x14ac:dyDescent="0.2">
      <c r="D1666" s="160"/>
    </row>
    <row r="1667" spans="4:4" x14ac:dyDescent="0.2">
      <c r="D1667" s="160"/>
    </row>
    <row r="1668" spans="4:4" x14ac:dyDescent="0.2">
      <c r="D1668" s="160"/>
    </row>
    <row r="1669" spans="4:4" x14ac:dyDescent="0.2">
      <c r="D1669" s="160"/>
    </row>
    <row r="1670" spans="4:4" x14ac:dyDescent="0.2">
      <c r="D1670" s="160"/>
    </row>
    <row r="1671" spans="4:4" x14ac:dyDescent="0.2">
      <c r="D1671" s="160"/>
    </row>
    <row r="1672" spans="4:4" x14ac:dyDescent="0.2">
      <c r="D1672" s="160"/>
    </row>
    <row r="1673" spans="4:4" x14ac:dyDescent="0.2">
      <c r="D1673" s="160"/>
    </row>
    <row r="1674" spans="4:4" x14ac:dyDescent="0.2">
      <c r="D1674" s="160"/>
    </row>
    <row r="1675" spans="4:4" x14ac:dyDescent="0.2">
      <c r="D1675" s="160"/>
    </row>
    <row r="1676" spans="4:4" x14ac:dyDescent="0.2">
      <c r="D1676" s="160"/>
    </row>
    <row r="1677" spans="4:4" x14ac:dyDescent="0.2">
      <c r="D1677" s="160"/>
    </row>
    <row r="1678" spans="4:4" x14ac:dyDescent="0.2">
      <c r="D1678" s="160"/>
    </row>
    <row r="1679" spans="4:4" x14ac:dyDescent="0.2">
      <c r="D1679" s="160"/>
    </row>
    <row r="1680" spans="4:4" x14ac:dyDescent="0.2">
      <c r="D1680" s="160"/>
    </row>
    <row r="1681" spans="4:4" x14ac:dyDescent="0.2">
      <c r="D1681" s="160"/>
    </row>
    <row r="1682" spans="4:4" x14ac:dyDescent="0.2">
      <c r="D1682" s="160"/>
    </row>
    <row r="1683" spans="4:4" x14ac:dyDescent="0.2">
      <c r="D1683" s="160"/>
    </row>
    <row r="1684" spans="4:4" x14ac:dyDescent="0.2">
      <c r="D1684" s="160"/>
    </row>
    <row r="1685" spans="4:4" x14ac:dyDescent="0.2">
      <c r="D1685" s="160"/>
    </row>
    <row r="1686" spans="4:4" x14ac:dyDescent="0.2">
      <c r="D1686" s="160"/>
    </row>
    <row r="1687" spans="4:4" x14ac:dyDescent="0.2">
      <c r="D1687" s="160"/>
    </row>
    <row r="1688" spans="4:4" x14ac:dyDescent="0.2">
      <c r="D1688" s="160"/>
    </row>
    <row r="1689" spans="4:4" x14ac:dyDescent="0.2">
      <c r="D1689" s="160"/>
    </row>
    <row r="1690" spans="4:4" x14ac:dyDescent="0.2">
      <c r="D1690" s="160"/>
    </row>
    <row r="1691" spans="4:4" x14ac:dyDescent="0.2">
      <c r="D1691" s="160"/>
    </row>
    <row r="1692" spans="4:4" x14ac:dyDescent="0.2">
      <c r="D1692" s="160"/>
    </row>
    <row r="1693" spans="4:4" x14ac:dyDescent="0.2">
      <c r="D1693" s="160"/>
    </row>
    <row r="1694" spans="4:4" x14ac:dyDescent="0.2">
      <c r="D1694" s="160"/>
    </row>
    <row r="1695" spans="4:4" x14ac:dyDescent="0.2">
      <c r="D1695" s="160"/>
    </row>
    <row r="1696" spans="4:4" x14ac:dyDescent="0.2">
      <c r="D1696" s="160"/>
    </row>
    <row r="1697" spans="4:4" x14ac:dyDescent="0.2">
      <c r="D1697" s="160"/>
    </row>
    <row r="1698" spans="4:4" x14ac:dyDescent="0.2">
      <c r="D1698" s="160"/>
    </row>
    <row r="1699" spans="4:4" x14ac:dyDescent="0.2">
      <c r="D1699" s="160"/>
    </row>
    <row r="1700" spans="4:4" x14ac:dyDescent="0.2">
      <c r="D1700" s="160"/>
    </row>
    <row r="1701" spans="4:4" x14ac:dyDescent="0.2">
      <c r="D1701" s="160"/>
    </row>
    <row r="1702" spans="4:4" x14ac:dyDescent="0.2">
      <c r="D1702" s="160"/>
    </row>
    <row r="1703" spans="4:4" x14ac:dyDescent="0.2">
      <c r="D1703" s="160"/>
    </row>
    <row r="1704" spans="4:4" x14ac:dyDescent="0.2">
      <c r="D1704" s="160"/>
    </row>
    <row r="1705" spans="4:4" x14ac:dyDescent="0.2">
      <c r="D1705" s="160"/>
    </row>
    <row r="1706" spans="4:4" x14ac:dyDescent="0.2">
      <c r="D1706" s="160"/>
    </row>
    <row r="1707" spans="4:4" x14ac:dyDescent="0.2">
      <c r="D1707" s="160"/>
    </row>
    <row r="1708" spans="4:4" x14ac:dyDescent="0.2">
      <c r="D1708" s="160"/>
    </row>
    <row r="1709" spans="4:4" x14ac:dyDescent="0.2">
      <c r="D1709" s="160"/>
    </row>
    <row r="1710" spans="4:4" x14ac:dyDescent="0.2">
      <c r="D1710" s="160"/>
    </row>
    <row r="1711" spans="4:4" x14ac:dyDescent="0.2">
      <c r="D1711" s="160"/>
    </row>
    <row r="1712" spans="4:4" x14ac:dyDescent="0.2">
      <c r="D1712" s="160"/>
    </row>
    <row r="1713" spans="4:4" x14ac:dyDescent="0.2">
      <c r="D1713" s="160"/>
    </row>
    <row r="1714" spans="4:4" x14ac:dyDescent="0.2">
      <c r="D1714" s="160"/>
    </row>
    <row r="1715" spans="4:4" x14ac:dyDescent="0.2">
      <c r="D1715" s="160"/>
    </row>
    <row r="1716" spans="4:4" x14ac:dyDescent="0.2">
      <c r="D1716" s="160"/>
    </row>
    <row r="1717" spans="4:4" x14ac:dyDescent="0.2">
      <c r="D1717" s="160"/>
    </row>
    <row r="1718" spans="4:4" x14ac:dyDescent="0.2">
      <c r="D1718" s="160"/>
    </row>
    <row r="1719" spans="4:4" x14ac:dyDescent="0.2">
      <c r="D1719" s="160"/>
    </row>
    <row r="1720" spans="4:4" x14ac:dyDescent="0.2">
      <c r="D1720" s="160"/>
    </row>
    <row r="1721" spans="4:4" x14ac:dyDescent="0.2">
      <c r="D1721" s="160"/>
    </row>
    <row r="1722" spans="4:4" x14ac:dyDescent="0.2">
      <c r="D1722" s="160"/>
    </row>
    <row r="1723" spans="4:4" x14ac:dyDescent="0.2">
      <c r="D1723" s="160"/>
    </row>
    <row r="1724" spans="4:4" x14ac:dyDescent="0.2">
      <c r="D1724" s="160"/>
    </row>
    <row r="1725" spans="4:4" x14ac:dyDescent="0.2">
      <c r="D1725" s="160"/>
    </row>
    <row r="1726" spans="4:4" x14ac:dyDescent="0.2">
      <c r="D1726" s="160"/>
    </row>
    <row r="1727" spans="4:4" x14ac:dyDescent="0.2">
      <c r="D1727" s="160"/>
    </row>
    <row r="1728" spans="4:4" x14ac:dyDescent="0.2">
      <c r="D1728" s="160"/>
    </row>
    <row r="1729" spans="4:4" x14ac:dyDescent="0.2">
      <c r="D1729" s="160"/>
    </row>
    <row r="1730" spans="4:4" x14ac:dyDescent="0.2">
      <c r="D1730" s="160"/>
    </row>
    <row r="1731" spans="4:4" x14ac:dyDescent="0.2">
      <c r="D1731" s="160"/>
    </row>
    <row r="1732" spans="4:4" x14ac:dyDescent="0.2">
      <c r="D1732" s="160"/>
    </row>
    <row r="1733" spans="4:4" x14ac:dyDescent="0.2">
      <c r="D1733" s="160"/>
    </row>
    <row r="1734" spans="4:4" x14ac:dyDescent="0.2">
      <c r="D1734" s="160"/>
    </row>
    <row r="1735" spans="4:4" x14ac:dyDescent="0.2">
      <c r="D1735" s="160"/>
    </row>
    <row r="1736" spans="4:4" x14ac:dyDescent="0.2">
      <c r="D1736" s="160"/>
    </row>
    <row r="1737" spans="4:4" x14ac:dyDescent="0.2">
      <c r="D1737" s="160"/>
    </row>
    <row r="1738" spans="4:4" x14ac:dyDescent="0.2">
      <c r="D1738" s="160"/>
    </row>
    <row r="1739" spans="4:4" x14ac:dyDescent="0.2">
      <c r="D1739" s="160"/>
    </row>
    <row r="1740" spans="4:4" x14ac:dyDescent="0.2">
      <c r="D1740" s="160"/>
    </row>
    <row r="1741" spans="4:4" x14ac:dyDescent="0.2">
      <c r="D1741" s="160"/>
    </row>
    <row r="1742" spans="4:4" x14ac:dyDescent="0.2">
      <c r="D1742" s="160"/>
    </row>
    <row r="1743" spans="4:4" x14ac:dyDescent="0.2">
      <c r="D1743" s="160"/>
    </row>
    <row r="1744" spans="4:4" x14ac:dyDescent="0.2">
      <c r="D1744" s="160"/>
    </row>
    <row r="1745" spans="4:4" x14ac:dyDescent="0.2">
      <c r="D1745" s="160"/>
    </row>
    <row r="1746" spans="4:4" x14ac:dyDescent="0.2">
      <c r="D1746" s="160"/>
    </row>
    <row r="1747" spans="4:4" x14ac:dyDescent="0.2">
      <c r="D1747" s="160"/>
    </row>
    <row r="1748" spans="4:4" x14ac:dyDescent="0.2">
      <c r="D1748" s="160"/>
    </row>
    <row r="1749" spans="4:4" x14ac:dyDescent="0.2">
      <c r="D1749" s="160"/>
    </row>
    <row r="1750" spans="4:4" x14ac:dyDescent="0.2">
      <c r="D1750" s="160"/>
    </row>
    <row r="1751" spans="4:4" x14ac:dyDescent="0.2">
      <c r="D1751" s="160"/>
    </row>
    <row r="1752" spans="4:4" x14ac:dyDescent="0.2">
      <c r="D1752" s="160"/>
    </row>
    <row r="1753" spans="4:4" x14ac:dyDescent="0.2">
      <c r="D1753" s="160"/>
    </row>
    <row r="1754" spans="4:4" x14ac:dyDescent="0.2">
      <c r="D1754" s="160"/>
    </row>
    <row r="1755" spans="4:4" x14ac:dyDescent="0.2">
      <c r="D1755" s="160"/>
    </row>
    <row r="1756" spans="4:4" x14ac:dyDescent="0.2">
      <c r="D1756" s="160"/>
    </row>
    <row r="1757" spans="4:4" x14ac:dyDescent="0.2">
      <c r="D1757" s="160"/>
    </row>
    <row r="1758" spans="4:4" x14ac:dyDescent="0.2">
      <c r="D1758" s="160"/>
    </row>
    <row r="1759" spans="4:4" x14ac:dyDescent="0.2">
      <c r="D1759" s="160"/>
    </row>
    <row r="1760" spans="4:4" x14ac:dyDescent="0.2">
      <c r="D1760" s="160"/>
    </row>
    <row r="1761" spans="4:4" x14ac:dyDescent="0.2">
      <c r="D1761" s="160"/>
    </row>
    <row r="1762" spans="4:4" x14ac:dyDescent="0.2">
      <c r="D1762" s="160"/>
    </row>
    <row r="1763" spans="4:4" x14ac:dyDescent="0.2">
      <c r="D1763" s="160"/>
    </row>
    <row r="1764" spans="4:4" x14ac:dyDescent="0.2">
      <c r="D1764" s="160"/>
    </row>
    <row r="1765" spans="4:4" x14ac:dyDescent="0.2">
      <c r="D1765" s="160"/>
    </row>
    <row r="1766" spans="4:4" x14ac:dyDescent="0.2">
      <c r="D1766" s="160"/>
    </row>
    <row r="1767" spans="4:4" x14ac:dyDescent="0.2">
      <c r="D1767" s="160"/>
    </row>
    <row r="1768" spans="4:4" x14ac:dyDescent="0.2">
      <c r="D1768" s="160"/>
    </row>
    <row r="1769" spans="4:4" x14ac:dyDescent="0.2">
      <c r="D1769" s="160"/>
    </row>
    <row r="1770" spans="4:4" x14ac:dyDescent="0.2">
      <c r="D1770" s="160"/>
    </row>
    <row r="1771" spans="4:4" x14ac:dyDescent="0.2">
      <c r="D1771" s="160"/>
    </row>
    <row r="1772" spans="4:4" x14ac:dyDescent="0.2">
      <c r="D1772" s="160"/>
    </row>
    <row r="1773" spans="4:4" x14ac:dyDescent="0.2">
      <c r="D1773" s="160"/>
    </row>
    <row r="1774" spans="4:4" x14ac:dyDescent="0.2">
      <c r="D1774" s="160"/>
    </row>
    <row r="1775" spans="4:4" x14ac:dyDescent="0.2">
      <c r="D1775" s="160"/>
    </row>
    <row r="1776" spans="4:4" x14ac:dyDescent="0.2">
      <c r="D1776" s="160"/>
    </row>
    <row r="1777" spans="4:4" x14ac:dyDescent="0.2">
      <c r="D1777" s="160"/>
    </row>
    <row r="1778" spans="4:4" x14ac:dyDescent="0.2">
      <c r="D1778" s="160"/>
    </row>
    <row r="1779" spans="4:4" x14ac:dyDescent="0.2">
      <c r="D1779" s="160"/>
    </row>
    <row r="1780" spans="4:4" x14ac:dyDescent="0.2">
      <c r="D1780" s="160"/>
    </row>
    <row r="1781" spans="4:4" x14ac:dyDescent="0.2">
      <c r="D1781" s="160"/>
    </row>
    <row r="1782" spans="4:4" x14ac:dyDescent="0.2">
      <c r="D1782" s="160"/>
    </row>
    <row r="1783" spans="4:4" x14ac:dyDescent="0.2">
      <c r="D1783" s="160"/>
    </row>
    <row r="1784" spans="4:4" x14ac:dyDescent="0.2">
      <c r="D1784" s="160"/>
    </row>
    <row r="1785" spans="4:4" x14ac:dyDescent="0.2">
      <c r="D1785" s="160"/>
    </row>
    <row r="1786" spans="4:4" x14ac:dyDescent="0.2">
      <c r="D1786" s="160"/>
    </row>
    <row r="1787" spans="4:4" x14ac:dyDescent="0.2">
      <c r="D1787" s="160"/>
    </row>
    <row r="1788" spans="4:4" x14ac:dyDescent="0.2">
      <c r="D1788" s="160"/>
    </row>
    <row r="1789" spans="4:4" x14ac:dyDescent="0.2">
      <c r="D1789" s="160"/>
    </row>
    <row r="1790" spans="4:4" x14ac:dyDescent="0.2">
      <c r="D1790" s="160"/>
    </row>
    <row r="1791" spans="4:4" x14ac:dyDescent="0.2">
      <c r="D1791" s="160"/>
    </row>
    <row r="1792" spans="4:4" x14ac:dyDescent="0.2">
      <c r="D1792" s="160"/>
    </row>
    <row r="1793" spans="4:4" x14ac:dyDescent="0.2">
      <c r="D1793" s="160"/>
    </row>
    <row r="1794" spans="4:4" x14ac:dyDescent="0.2">
      <c r="D1794" s="160"/>
    </row>
    <row r="1795" spans="4:4" x14ac:dyDescent="0.2">
      <c r="D1795" s="160"/>
    </row>
    <row r="1796" spans="4:4" x14ac:dyDescent="0.2">
      <c r="D1796" s="160"/>
    </row>
    <row r="1797" spans="4:4" x14ac:dyDescent="0.2">
      <c r="D1797" s="160"/>
    </row>
    <row r="1798" spans="4:4" x14ac:dyDescent="0.2">
      <c r="D1798" s="160"/>
    </row>
    <row r="1799" spans="4:4" x14ac:dyDescent="0.2">
      <c r="D1799" s="160"/>
    </row>
    <row r="1800" spans="4:4" x14ac:dyDescent="0.2">
      <c r="D1800" s="160"/>
    </row>
    <row r="1801" spans="4:4" x14ac:dyDescent="0.2">
      <c r="D1801" s="160"/>
    </row>
    <row r="1802" spans="4:4" x14ac:dyDescent="0.2">
      <c r="D1802" s="160"/>
    </row>
    <row r="1803" spans="4:4" x14ac:dyDescent="0.2">
      <c r="D1803" s="160"/>
    </row>
    <row r="1804" spans="4:4" x14ac:dyDescent="0.2">
      <c r="D1804" s="160"/>
    </row>
    <row r="1805" spans="4:4" x14ac:dyDescent="0.2">
      <c r="D1805" s="160"/>
    </row>
    <row r="1806" spans="4:4" x14ac:dyDescent="0.2">
      <c r="D1806" s="160"/>
    </row>
    <row r="1807" spans="4:4" x14ac:dyDescent="0.2">
      <c r="D1807" s="160"/>
    </row>
    <row r="1808" spans="4:4" x14ac:dyDescent="0.2">
      <c r="D1808" s="160"/>
    </row>
    <row r="1809" spans="4:4" x14ac:dyDescent="0.2">
      <c r="D1809" s="160"/>
    </row>
    <row r="1810" spans="4:4" x14ac:dyDescent="0.2">
      <c r="D1810" s="160"/>
    </row>
    <row r="1811" spans="4:4" x14ac:dyDescent="0.2">
      <c r="D1811" s="160"/>
    </row>
    <row r="1812" spans="4:4" x14ac:dyDescent="0.2">
      <c r="D1812" s="160"/>
    </row>
    <row r="1813" spans="4:4" x14ac:dyDescent="0.2">
      <c r="D1813" s="160"/>
    </row>
    <row r="1814" spans="4:4" x14ac:dyDescent="0.2">
      <c r="D1814" s="160"/>
    </row>
    <row r="1815" spans="4:4" x14ac:dyDescent="0.2">
      <c r="D1815" s="160"/>
    </row>
    <row r="1816" spans="4:4" x14ac:dyDescent="0.2">
      <c r="D1816" s="160"/>
    </row>
    <row r="1817" spans="4:4" x14ac:dyDescent="0.2">
      <c r="D1817" s="160"/>
    </row>
    <row r="1818" spans="4:4" x14ac:dyDescent="0.2">
      <c r="D1818" s="160"/>
    </row>
    <row r="1819" spans="4:4" x14ac:dyDescent="0.2">
      <c r="D1819" s="160"/>
    </row>
    <row r="1820" spans="4:4" x14ac:dyDescent="0.2">
      <c r="D1820" s="160"/>
    </row>
    <row r="1821" spans="4:4" x14ac:dyDescent="0.2">
      <c r="D1821" s="160"/>
    </row>
    <row r="1822" spans="4:4" x14ac:dyDescent="0.2">
      <c r="D1822" s="160"/>
    </row>
    <row r="1823" spans="4:4" x14ac:dyDescent="0.2">
      <c r="D1823" s="160"/>
    </row>
    <row r="1824" spans="4:4" x14ac:dyDescent="0.2">
      <c r="D1824" s="160"/>
    </row>
    <row r="1825" spans="4:4" x14ac:dyDescent="0.2">
      <c r="D1825" s="160"/>
    </row>
    <row r="1826" spans="4:4" x14ac:dyDescent="0.2">
      <c r="D1826" s="160"/>
    </row>
    <row r="1827" spans="4:4" x14ac:dyDescent="0.2">
      <c r="D1827" s="160"/>
    </row>
    <row r="1828" spans="4:4" x14ac:dyDescent="0.2">
      <c r="D1828" s="160"/>
    </row>
    <row r="1829" spans="4:4" x14ac:dyDescent="0.2">
      <c r="D1829" s="160"/>
    </row>
    <row r="1830" spans="4:4" x14ac:dyDescent="0.2">
      <c r="D1830" s="160"/>
    </row>
    <row r="1831" spans="4:4" x14ac:dyDescent="0.2">
      <c r="D1831" s="160"/>
    </row>
    <row r="1832" spans="4:4" x14ac:dyDescent="0.2">
      <c r="D1832" s="160"/>
    </row>
    <row r="1833" spans="4:4" x14ac:dyDescent="0.2">
      <c r="D1833" s="160"/>
    </row>
    <row r="1834" spans="4:4" x14ac:dyDescent="0.2">
      <c r="D1834" s="160"/>
    </row>
    <row r="1835" spans="4:4" x14ac:dyDescent="0.2">
      <c r="D1835" s="160"/>
    </row>
    <row r="1836" spans="4:4" x14ac:dyDescent="0.2">
      <c r="D1836" s="160"/>
    </row>
    <row r="1837" spans="4:4" x14ac:dyDescent="0.2">
      <c r="D1837" s="160"/>
    </row>
    <row r="1838" spans="4:4" x14ac:dyDescent="0.2">
      <c r="D1838" s="160"/>
    </row>
    <row r="1839" spans="4:4" x14ac:dyDescent="0.2">
      <c r="D1839" s="160"/>
    </row>
    <row r="1840" spans="4:4" x14ac:dyDescent="0.2">
      <c r="D1840" s="160"/>
    </row>
    <row r="1841" spans="4:4" x14ac:dyDescent="0.2">
      <c r="D1841" s="160"/>
    </row>
    <row r="1842" spans="4:4" x14ac:dyDescent="0.2">
      <c r="D1842" s="160"/>
    </row>
    <row r="1843" spans="4:4" x14ac:dyDescent="0.2">
      <c r="D1843" s="160"/>
    </row>
    <row r="1844" spans="4:4" x14ac:dyDescent="0.2">
      <c r="D1844" s="160"/>
    </row>
    <row r="1845" spans="4:4" x14ac:dyDescent="0.2">
      <c r="D1845" s="160"/>
    </row>
    <row r="1846" spans="4:4" x14ac:dyDescent="0.2">
      <c r="D1846" s="160"/>
    </row>
    <row r="1847" spans="4:4" x14ac:dyDescent="0.2">
      <c r="D1847" s="160"/>
    </row>
    <row r="1848" spans="4:4" x14ac:dyDescent="0.2">
      <c r="D1848" s="160"/>
    </row>
    <row r="1849" spans="4:4" x14ac:dyDescent="0.2">
      <c r="D1849" s="160"/>
    </row>
    <row r="1850" spans="4:4" x14ac:dyDescent="0.2">
      <c r="D1850" s="160"/>
    </row>
    <row r="1851" spans="4:4" x14ac:dyDescent="0.2">
      <c r="D1851" s="160"/>
    </row>
    <row r="1852" spans="4:4" x14ac:dyDescent="0.2">
      <c r="D1852" s="160"/>
    </row>
    <row r="1853" spans="4:4" x14ac:dyDescent="0.2">
      <c r="D1853" s="160"/>
    </row>
    <row r="1854" spans="4:4" x14ac:dyDescent="0.2">
      <c r="D1854" s="160"/>
    </row>
    <row r="1855" spans="4:4" x14ac:dyDescent="0.2">
      <c r="D1855" s="160"/>
    </row>
    <row r="1856" spans="4:4" x14ac:dyDescent="0.2">
      <c r="D1856" s="160"/>
    </row>
    <row r="1857" spans="4:4" x14ac:dyDescent="0.2">
      <c r="D1857" s="160"/>
    </row>
    <row r="1858" spans="4:4" x14ac:dyDescent="0.2">
      <c r="D1858" s="160"/>
    </row>
    <row r="1859" spans="4:4" x14ac:dyDescent="0.2">
      <c r="D1859" s="160"/>
    </row>
    <row r="1860" spans="4:4" x14ac:dyDescent="0.2">
      <c r="D1860" s="160"/>
    </row>
    <row r="1861" spans="4:4" x14ac:dyDescent="0.2">
      <c r="D1861" s="160"/>
    </row>
    <row r="1862" spans="4:4" x14ac:dyDescent="0.2">
      <c r="D1862" s="160"/>
    </row>
    <row r="1863" spans="4:4" x14ac:dyDescent="0.2">
      <c r="D1863" s="160"/>
    </row>
    <row r="1864" spans="4:4" x14ac:dyDescent="0.2">
      <c r="D1864" s="160"/>
    </row>
    <row r="1865" spans="4:4" x14ac:dyDescent="0.2">
      <c r="D1865" s="160"/>
    </row>
    <row r="1866" spans="4:4" x14ac:dyDescent="0.2">
      <c r="D1866" s="160"/>
    </row>
    <row r="1867" spans="4:4" x14ac:dyDescent="0.2">
      <c r="D1867" s="160"/>
    </row>
    <row r="1868" spans="4:4" x14ac:dyDescent="0.2">
      <c r="D1868" s="160"/>
    </row>
    <row r="1869" spans="4:4" x14ac:dyDescent="0.2">
      <c r="D1869" s="160"/>
    </row>
    <row r="1870" spans="4:4" x14ac:dyDescent="0.2">
      <c r="D1870" s="160"/>
    </row>
    <row r="1871" spans="4:4" x14ac:dyDescent="0.2">
      <c r="D1871" s="160"/>
    </row>
    <row r="1872" spans="4:4" x14ac:dyDescent="0.2">
      <c r="D1872" s="160"/>
    </row>
    <row r="1873" spans="4:4" x14ac:dyDescent="0.2">
      <c r="D1873" s="160"/>
    </row>
    <row r="1874" spans="4:4" x14ac:dyDescent="0.2">
      <c r="D1874" s="160"/>
    </row>
    <row r="1875" spans="4:4" x14ac:dyDescent="0.2">
      <c r="D1875" s="160"/>
    </row>
    <row r="1876" spans="4:4" x14ac:dyDescent="0.2">
      <c r="D1876" s="160"/>
    </row>
    <row r="1877" spans="4:4" x14ac:dyDescent="0.2">
      <c r="D1877" s="160"/>
    </row>
    <row r="1878" spans="4:4" x14ac:dyDescent="0.2">
      <c r="D1878" s="160"/>
    </row>
    <row r="1879" spans="4:4" x14ac:dyDescent="0.2">
      <c r="D1879" s="160"/>
    </row>
    <row r="1880" spans="4:4" x14ac:dyDescent="0.2">
      <c r="D1880" s="160"/>
    </row>
    <row r="1881" spans="4:4" x14ac:dyDescent="0.2">
      <c r="D1881" s="160"/>
    </row>
    <row r="1882" spans="4:4" x14ac:dyDescent="0.2">
      <c r="D1882" s="160"/>
    </row>
    <row r="1883" spans="4:4" x14ac:dyDescent="0.2">
      <c r="D1883" s="160"/>
    </row>
    <row r="1884" spans="4:4" x14ac:dyDescent="0.2">
      <c r="D1884" s="160"/>
    </row>
    <row r="1885" spans="4:4" x14ac:dyDescent="0.2">
      <c r="D1885" s="160"/>
    </row>
    <row r="1886" spans="4:4" x14ac:dyDescent="0.2">
      <c r="D1886" s="160"/>
    </row>
    <row r="1887" spans="4:4" x14ac:dyDescent="0.2">
      <c r="D1887" s="160"/>
    </row>
    <row r="1888" spans="4:4" x14ac:dyDescent="0.2">
      <c r="D1888" s="160"/>
    </row>
    <row r="1889" spans="4:4" x14ac:dyDescent="0.2">
      <c r="D1889" s="160"/>
    </row>
    <row r="1890" spans="4:4" x14ac:dyDescent="0.2">
      <c r="D1890" s="160"/>
    </row>
    <row r="1891" spans="4:4" x14ac:dyDescent="0.2">
      <c r="D1891" s="160"/>
    </row>
    <row r="1892" spans="4:4" x14ac:dyDescent="0.2">
      <c r="D1892" s="160"/>
    </row>
    <row r="1893" spans="4:4" x14ac:dyDescent="0.2">
      <c r="D1893" s="160"/>
    </row>
    <row r="1894" spans="4:4" x14ac:dyDescent="0.2">
      <c r="D1894" s="160"/>
    </row>
    <row r="1895" spans="4:4" x14ac:dyDescent="0.2">
      <c r="D1895" s="160"/>
    </row>
    <row r="1896" spans="4:4" x14ac:dyDescent="0.2">
      <c r="D1896" s="160"/>
    </row>
    <row r="1897" spans="4:4" x14ac:dyDescent="0.2">
      <c r="D1897" s="160"/>
    </row>
    <row r="1898" spans="4:4" x14ac:dyDescent="0.2">
      <c r="D1898" s="160"/>
    </row>
    <row r="1899" spans="4:4" x14ac:dyDescent="0.2">
      <c r="D1899" s="160"/>
    </row>
    <row r="1900" spans="4:4" x14ac:dyDescent="0.2">
      <c r="D1900" s="160"/>
    </row>
    <row r="1901" spans="4:4" x14ac:dyDescent="0.2">
      <c r="D1901" s="160"/>
    </row>
    <row r="1902" spans="4:4" x14ac:dyDescent="0.2">
      <c r="D1902" s="160"/>
    </row>
    <row r="1903" spans="4:4" x14ac:dyDescent="0.2">
      <c r="D1903" s="160"/>
    </row>
    <row r="1904" spans="4:4" x14ac:dyDescent="0.2">
      <c r="D1904" s="160"/>
    </row>
    <row r="1905" spans="4:4" x14ac:dyDescent="0.2">
      <c r="D1905" s="160"/>
    </row>
    <row r="1906" spans="4:4" x14ac:dyDescent="0.2">
      <c r="D1906" s="160"/>
    </row>
    <row r="1907" spans="4:4" x14ac:dyDescent="0.2">
      <c r="D1907" s="160"/>
    </row>
    <row r="1908" spans="4:4" x14ac:dyDescent="0.2">
      <c r="D1908" s="160"/>
    </row>
    <row r="1909" spans="4:4" x14ac:dyDescent="0.2">
      <c r="D1909" s="160"/>
    </row>
    <row r="1910" spans="4:4" x14ac:dyDescent="0.2">
      <c r="D1910" s="160"/>
    </row>
    <row r="1911" spans="4:4" x14ac:dyDescent="0.2">
      <c r="D1911" s="160"/>
    </row>
    <row r="1912" spans="4:4" x14ac:dyDescent="0.2">
      <c r="D1912" s="160"/>
    </row>
    <row r="1913" spans="4:4" x14ac:dyDescent="0.2">
      <c r="D1913" s="160"/>
    </row>
    <row r="1914" spans="4:4" x14ac:dyDescent="0.2">
      <c r="D1914" s="160"/>
    </row>
    <row r="1915" spans="4:4" x14ac:dyDescent="0.2">
      <c r="D1915" s="160"/>
    </row>
    <row r="1916" spans="4:4" x14ac:dyDescent="0.2">
      <c r="D1916" s="160"/>
    </row>
    <row r="1917" spans="4:4" x14ac:dyDescent="0.2">
      <c r="D1917" s="160"/>
    </row>
    <row r="1918" spans="4:4" x14ac:dyDescent="0.2">
      <c r="D1918" s="160"/>
    </row>
    <row r="1919" spans="4:4" x14ac:dyDescent="0.2">
      <c r="D1919" s="160"/>
    </row>
    <row r="1920" spans="4:4" x14ac:dyDescent="0.2">
      <c r="D1920" s="160"/>
    </row>
    <row r="1921" spans="4:4" x14ac:dyDescent="0.2">
      <c r="D1921" s="160"/>
    </row>
    <row r="1922" spans="4:4" x14ac:dyDescent="0.2">
      <c r="D1922" s="160"/>
    </row>
    <row r="1923" spans="4:4" x14ac:dyDescent="0.2">
      <c r="D1923" s="160"/>
    </row>
    <row r="1924" spans="4:4" x14ac:dyDescent="0.2">
      <c r="D1924" s="160"/>
    </row>
    <row r="1925" spans="4:4" x14ac:dyDescent="0.2">
      <c r="D1925" s="160"/>
    </row>
    <row r="1926" spans="4:4" x14ac:dyDescent="0.2">
      <c r="D1926" s="160"/>
    </row>
    <row r="1927" spans="4:4" x14ac:dyDescent="0.2">
      <c r="D1927" s="160"/>
    </row>
    <row r="1928" spans="4:4" x14ac:dyDescent="0.2">
      <c r="D1928" s="160"/>
    </row>
    <row r="1929" spans="4:4" x14ac:dyDescent="0.2">
      <c r="D1929" s="160"/>
    </row>
    <row r="1930" spans="4:4" x14ac:dyDescent="0.2">
      <c r="D1930" s="160"/>
    </row>
    <row r="1931" spans="4:4" x14ac:dyDescent="0.2">
      <c r="D1931" s="160"/>
    </row>
    <row r="1932" spans="4:4" x14ac:dyDescent="0.2">
      <c r="D1932" s="160"/>
    </row>
    <row r="1933" spans="4:4" x14ac:dyDescent="0.2">
      <c r="D1933" s="160"/>
    </row>
    <row r="1934" spans="4:4" x14ac:dyDescent="0.2">
      <c r="D1934" s="160"/>
    </row>
    <row r="1935" spans="4:4" x14ac:dyDescent="0.2">
      <c r="D1935" s="160"/>
    </row>
    <row r="1936" spans="4:4" x14ac:dyDescent="0.2">
      <c r="D1936" s="160"/>
    </row>
    <row r="1937" spans="4:4" x14ac:dyDescent="0.2">
      <c r="D1937" s="160"/>
    </row>
    <row r="1938" spans="4:4" x14ac:dyDescent="0.2">
      <c r="D1938" s="160"/>
    </row>
    <row r="1939" spans="4:4" x14ac:dyDescent="0.2">
      <c r="D1939" s="160"/>
    </row>
    <row r="1940" spans="4:4" x14ac:dyDescent="0.2">
      <c r="D1940" s="160"/>
    </row>
    <row r="1941" spans="4:4" x14ac:dyDescent="0.2">
      <c r="D1941" s="160"/>
    </row>
    <row r="1942" spans="4:4" x14ac:dyDescent="0.2">
      <c r="D1942" s="160"/>
    </row>
    <row r="1943" spans="4:4" x14ac:dyDescent="0.2">
      <c r="D1943" s="160"/>
    </row>
    <row r="1944" spans="4:4" x14ac:dyDescent="0.2">
      <c r="D1944" s="160"/>
    </row>
    <row r="1945" spans="4:4" x14ac:dyDescent="0.2">
      <c r="D1945" s="160"/>
    </row>
    <row r="1946" spans="4:4" x14ac:dyDescent="0.2">
      <c r="D1946" s="160"/>
    </row>
    <row r="1947" spans="4:4" x14ac:dyDescent="0.2">
      <c r="D1947" s="160"/>
    </row>
    <row r="1948" spans="4:4" x14ac:dyDescent="0.2">
      <c r="D1948" s="160"/>
    </row>
    <row r="1949" spans="4:4" x14ac:dyDescent="0.2">
      <c r="D1949" s="160"/>
    </row>
    <row r="1950" spans="4:4" x14ac:dyDescent="0.2">
      <c r="D1950" s="160"/>
    </row>
    <row r="1951" spans="4:4" x14ac:dyDescent="0.2">
      <c r="D1951" s="160"/>
    </row>
    <row r="1952" spans="4:4" x14ac:dyDescent="0.2">
      <c r="D1952" s="160"/>
    </row>
    <row r="1953" spans="4:4" x14ac:dyDescent="0.2">
      <c r="D1953" s="160"/>
    </row>
    <row r="1954" spans="4:4" x14ac:dyDescent="0.2">
      <c r="D1954" s="160"/>
    </row>
    <row r="1955" spans="4:4" x14ac:dyDescent="0.2">
      <c r="D1955" s="160"/>
    </row>
    <row r="1956" spans="4:4" x14ac:dyDescent="0.2">
      <c r="D1956" s="160"/>
    </row>
    <row r="1957" spans="4:4" x14ac:dyDescent="0.2">
      <c r="D1957" s="160"/>
    </row>
    <row r="1958" spans="4:4" x14ac:dyDescent="0.2">
      <c r="D1958" s="160"/>
    </row>
    <row r="1959" spans="4:4" x14ac:dyDescent="0.2">
      <c r="D1959" s="160"/>
    </row>
    <row r="1960" spans="4:4" x14ac:dyDescent="0.2">
      <c r="D1960" s="160"/>
    </row>
    <row r="1961" spans="4:4" x14ac:dyDescent="0.2">
      <c r="D1961" s="160"/>
    </row>
    <row r="1962" spans="4:4" x14ac:dyDescent="0.2">
      <c r="D1962" s="160"/>
    </row>
    <row r="1963" spans="4:4" x14ac:dyDescent="0.2">
      <c r="D1963" s="160"/>
    </row>
    <row r="1964" spans="4:4" x14ac:dyDescent="0.2">
      <c r="D1964" s="160"/>
    </row>
    <row r="1965" spans="4:4" x14ac:dyDescent="0.2">
      <c r="D1965" s="160"/>
    </row>
    <row r="1966" spans="4:4" x14ac:dyDescent="0.2">
      <c r="D1966" s="160"/>
    </row>
    <row r="1967" spans="4:4" x14ac:dyDescent="0.2">
      <c r="D1967" s="160"/>
    </row>
    <row r="1968" spans="4:4" x14ac:dyDescent="0.2">
      <c r="D1968" s="160"/>
    </row>
    <row r="1969" spans="4:4" x14ac:dyDescent="0.2">
      <c r="D1969" s="160"/>
    </row>
    <row r="1970" spans="4:4" x14ac:dyDescent="0.2">
      <c r="D1970" s="160"/>
    </row>
    <row r="1971" spans="4:4" x14ac:dyDescent="0.2">
      <c r="D1971" s="160"/>
    </row>
    <row r="1972" spans="4:4" x14ac:dyDescent="0.2">
      <c r="D1972" s="160"/>
    </row>
    <row r="1973" spans="4:4" x14ac:dyDescent="0.2">
      <c r="D1973" s="160"/>
    </row>
    <row r="1974" spans="4:4" x14ac:dyDescent="0.2">
      <c r="D1974" s="160"/>
    </row>
    <row r="1975" spans="4:4" x14ac:dyDescent="0.2">
      <c r="D1975" s="160"/>
    </row>
    <row r="1976" spans="4:4" x14ac:dyDescent="0.2">
      <c r="D1976" s="160"/>
    </row>
    <row r="1977" spans="4:4" x14ac:dyDescent="0.2">
      <c r="D1977" s="160"/>
    </row>
    <row r="1978" spans="4:4" x14ac:dyDescent="0.2">
      <c r="D1978" s="160"/>
    </row>
    <row r="1979" spans="4:4" x14ac:dyDescent="0.2">
      <c r="D1979" s="160"/>
    </row>
    <row r="1980" spans="4:4" x14ac:dyDescent="0.2">
      <c r="D1980" s="160"/>
    </row>
    <row r="1981" spans="4:4" x14ac:dyDescent="0.2">
      <c r="D1981" s="160"/>
    </row>
    <row r="1982" spans="4:4" x14ac:dyDescent="0.2">
      <c r="D1982" s="160"/>
    </row>
    <row r="1983" spans="4:4" x14ac:dyDescent="0.2">
      <c r="D1983" s="160"/>
    </row>
    <row r="1984" spans="4:4" x14ac:dyDescent="0.2">
      <c r="D1984" s="160"/>
    </row>
    <row r="1985" spans="4:4" x14ac:dyDescent="0.2">
      <c r="D1985" s="160"/>
    </row>
    <row r="1986" spans="4:4" x14ac:dyDescent="0.2">
      <c r="D1986" s="160"/>
    </row>
    <row r="1987" spans="4:4" x14ac:dyDescent="0.2">
      <c r="D1987" s="160"/>
    </row>
    <row r="1988" spans="4:4" x14ac:dyDescent="0.2">
      <c r="D1988" s="160"/>
    </row>
    <row r="1989" spans="4:4" x14ac:dyDescent="0.2">
      <c r="D1989" s="160"/>
    </row>
    <row r="1990" spans="4:4" x14ac:dyDescent="0.2">
      <c r="D1990" s="160"/>
    </row>
    <row r="1991" spans="4:4" x14ac:dyDescent="0.2">
      <c r="D1991" s="160"/>
    </row>
    <row r="1992" spans="4:4" x14ac:dyDescent="0.2">
      <c r="D1992" s="160"/>
    </row>
    <row r="1993" spans="4:4" x14ac:dyDescent="0.2">
      <c r="D1993" s="160"/>
    </row>
    <row r="1994" spans="4:4" x14ac:dyDescent="0.2">
      <c r="D1994" s="160"/>
    </row>
    <row r="1995" spans="4:4" x14ac:dyDescent="0.2">
      <c r="D1995" s="160"/>
    </row>
    <row r="1996" spans="4:4" x14ac:dyDescent="0.2">
      <c r="D1996" s="160"/>
    </row>
    <row r="1997" spans="4:4" x14ac:dyDescent="0.2">
      <c r="D1997" s="160"/>
    </row>
    <row r="1998" spans="4:4" x14ac:dyDescent="0.2">
      <c r="D1998" s="160"/>
    </row>
    <row r="1999" spans="4:4" x14ac:dyDescent="0.2">
      <c r="D1999" s="160"/>
    </row>
    <row r="2000" spans="4:4" x14ac:dyDescent="0.2">
      <c r="D2000" s="160"/>
    </row>
    <row r="2001" spans="4:4" x14ac:dyDescent="0.2">
      <c r="D2001" s="160"/>
    </row>
    <row r="2002" spans="4:4" x14ac:dyDescent="0.2">
      <c r="D2002" s="160"/>
    </row>
    <row r="2003" spans="4:4" x14ac:dyDescent="0.2">
      <c r="D2003" s="160"/>
    </row>
    <row r="2004" spans="4:4" x14ac:dyDescent="0.2">
      <c r="D2004" s="160"/>
    </row>
    <row r="2005" spans="4:4" x14ac:dyDescent="0.2">
      <c r="D2005" s="160"/>
    </row>
    <row r="2006" spans="4:4" x14ac:dyDescent="0.2">
      <c r="D2006" s="160"/>
    </row>
    <row r="2007" spans="4:4" x14ac:dyDescent="0.2">
      <c r="D2007" s="160"/>
    </row>
    <row r="2008" spans="4:4" x14ac:dyDescent="0.2">
      <c r="D2008" s="160"/>
    </row>
    <row r="2009" spans="4:4" x14ac:dyDescent="0.2">
      <c r="D2009" s="160"/>
    </row>
    <row r="2010" spans="4:4" x14ac:dyDescent="0.2">
      <c r="D2010" s="160"/>
    </row>
    <row r="2011" spans="4:4" x14ac:dyDescent="0.2">
      <c r="D2011" s="160"/>
    </row>
    <row r="2012" spans="4:4" x14ac:dyDescent="0.2">
      <c r="D2012" s="160"/>
    </row>
    <row r="2013" spans="4:4" x14ac:dyDescent="0.2">
      <c r="D2013" s="160"/>
    </row>
    <row r="2014" spans="4:4" x14ac:dyDescent="0.2">
      <c r="D2014" s="160"/>
    </row>
    <row r="2015" spans="4:4" x14ac:dyDescent="0.2">
      <c r="D2015" s="160"/>
    </row>
    <row r="2016" spans="4:4" x14ac:dyDescent="0.2">
      <c r="D2016" s="160"/>
    </row>
    <row r="2017" spans="4:4" x14ac:dyDescent="0.2">
      <c r="D2017" s="160"/>
    </row>
    <row r="2018" spans="4:4" x14ac:dyDescent="0.2">
      <c r="D2018" s="160"/>
    </row>
    <row r="2019" spans="4:4" x14ac:dyDescent="0.2">
      <c r="D2019" s="160"/>
    </row>
    <row r="2020" spans="4:4" x14ac:dyDescent="0.2">
      <c r="D2020" s="160"/>
    </row>
    <row r="2021" spans="4:4" x14ac:dyDescent="0.2">
      <c r="D2021" s="160"/>
    </row>
    <row r="2022" spans="4:4" x14ac:dyDescent="0.2">
      <c r="D2022" s="160"/>
    </row>
    <row r="2023" spans="4:4" x14ac:dyDescent="0.2">
      <c r="D2023" s="160"/>
    </row>
    <row r="2024" spans="4:4" x14ac:dyDescent="0.2">
      <c r="D2024" s="160"/>
    </row>
    <row r="2025" spans="4:4" x14ac:dyDescent="0.2">
      <c r="D2025" s="160"/>
    </row>
    <row r="2026" spans="4:4" x14ac:dyDescent="0.2">
      <c r="D2026" s="160"/>
    </row>
    <row r="2027" spans="4:4" x14ac:dyDescent="0.2">
      <c r="D2027" s="160"/>
    </row>
    <row r="2028" spans="4:4" x14ac:dyDescent="0.2">
      <c r="D2028" s="160"/>
    </row>
    <row r="2029" spans="4:4" x14ac:dyDescent="0.2">
      <c r="D2029" s="160"/>
    </row>
    <row r="2030" spans="4:4" x14ac:dyDescent="0.2">
      <c r="D2030" s="160"/>
    </row>
    <row r="2031" spans="4:4" x14ac:dyDescent="0.2">
      <c r="D2031" s="160"/>
    </row>
    <row r="2032" spans="4:4" x14ac:dyDescent="0.2">
      <c r="D2032" s="160"/>
    </row>
    <row r="2033" spans="4:4" x14ac:dyDescent="0.2">
      <c r="D2033" s="160"/>
    </row>
    <row r="2034" spans="4:4" x14ac:dyDescent="0.2">
      <c r="D2034" s="160"/>
    </row>
    <row r="2035" spans="4:4" x14ac:dyDescent="0.2">
      <c r="D2035" s="160"/>
    </row>
    <row r="2036" spans="4:4" x14ac:dyDescent="0.2">
      <c r="D2036" s="160"/>
    </row>
    <row r="2037" spans="4:4" x14ac:dyDescent="0.2">
      <c r="D2037" s="160"/>
    </row>
    <row r="2038" spans="4:4" x14ac:dyDescent="0.2">
      <c r="D2038" s="160"/>
    </row>
    <row r="2039" spans="4:4" x14ac:dyDescent="0.2">
      <c r="D2039" s="160"/>
    </row>
    <row r="2040" spans="4:4" x14ac:dyDescent="0.2">
      <c r="D2040" s="160"/>
    </row>
    <row r="2041" spans="4:4" x14ac:dyDescent="0.2">
      <c r="D2041" s="160"/>
    </row>
    <row r="2042" spans="4:4" x14ac:dyDescent="0.2">
      <c r="D2042" s="160"/>
    </row>
    <row r="2043" spans="4:4" x14ac:dyDescent="0.2">
      <c r="D2043" s="160"/>
    </row>
    <row r="2044" spans="4:4" x14ac:dyDescent="0.2">
      <c r="D2044" s="160"/>
    </row>
    <row r="2045" spans="4:4" x14ac:dyDescent="0.2">
      <c r="D2045" s="160"/>
    </row>
    <row r="2046" spans="4:4" x14ac:dyDescent="0.2">
      <c r="D2046" s="160"/>
    </row>
    <row r="2047" spans="4:4" x14ac:dyDescent="0.2">
      <c r="D2047" s="160"/>
    </row>
    <row r="2048" spans="4:4" x14ac:dyDescent="0.2">
      <c r="D2048" s="160"/>
    </row>
    <row r="2049" spans="4:4" x14ac:dyDescent="0.2">
      <c r="D2049" s="160"/>
    </row>
    <row r="2050" spans="4:4" x14ac:dyDescent="0.2">
      <c r="D2050" s="160"/>
    </row>
    <row r="2051" spans="4:4" x14ac:dyDescent="0.2">
      <c r="D2051" s="160"/>
    </row>
    <row r="2052" spans="4:4" x14ac:dyDescent="0.2">
      <c r="D2052" s="160"/>
    </row>
    <row r="2053" spans="4:4" x14ac:dyDescent="0.2">
      <c r="D2053" s="160"/>
    </row>
    <row r="2054" spans="4:4" x14ac:dyDescent="0.2">
      <c r="D2054" s="160"/>
    </row>
    <row r="2055" spans="4:4" x14ac:dyDescent="0.2">
      <c r="D2055" s="160"/>
    </row>
    <row r="2056" spans="4:4" x14ac:dyDescent="0.2">
      <c r="D2056" s="160"/>
    </row>
    <row r="2057" spans="4:4" x14ac:dyDescent="0.2">
      <c r="D2057" s="160"/>
    </row>
    <row r="2058" spans="4:4" x14ac:dyDescent="0.2">
      <c r="D2058" s="160"/>
    </row>
    <row r="2059" spans="4:4" x14ac:dyDescent="0.2">
      <c r="D2059" s="160"/>
    </row>
    <row r="2060" spans="4:4" x14ac:dyDescent="0.2">
      <c r="D2060" s="160"/>
    </row>
    <row r="2061" spans="4:4" x14ac:dyDescent="0.2">
      <c r="D2061" s="160"/>
    </row>
    <row r="2062" spans="4:4" x14ac:dyDescent="0.2">
      <c r="D2062" s="160"/>
    </row>
    <row r="2063" spans="4:4" x14ac:dyDescent="0.2">
      <c r="D2063" s="160"/>
    </row>
    <row r="2064" spans="4:4" x14ac:dyDescent="0.2">
      <c r="D2064" s="160"/>
    </row>
    <row r="2065" spans="4:4" x14ac:dyDescent="0.2">
      <c r="D2065" s="160"/>
    </row>
    <row r="2066" spans="4:4" x14ac:dyDescent="0.2">
      <c r="D2066" s="160"/>
    </row>
    <row r="2067" spans="4:4" x14ac:dyDescent="0.2">
      <c r="D2067" s="160"/>
    </row>
    <row r="2068" spans="4:4" x14ac:dyDescent="0.2">
      <c r="D2068" s="160"/>
    </row>
    <row r="2069" spans="4:4" x14ac:dyDescent="0.2">
      <c r="D2069" s="160"/>
    </row>
    <row r="2070" spans="4:4" x14ac:dyDescent="0.2">
      <c r="D2070" s="160"/>
    </row>
    <row r="2071" spans="4:4" x14ac:dyDescent="0.2">
      <c r="D2071" s="160"/>
    </row>
    <row r="2072" spans="4:4" x14ac:dyDescent="0.2">
      <c r="D2072" s="160"/>
    </row>
    <row r="2073" spans="4:4" x14ac:dyDescent="0.2">
      <c r="D2073" s="160"/>
    </row>
    <row r="2074" spans="4:4" x14ac:dyDescent="0.2">
      <c r="D2074" s="160"/>
    </row>
    <row r="2075" spans="4:4" x14ac:dyDescent="0.2">
      <c r="D2075" s="160"/>
    </row>
    <row r="2076" spans="4:4" x14ac:dyDescent="0.2">
      <c r="D2076" s="160"/>
    </row>
    <row r="2077" spans="4:4" x14ac:dyDescent="0.2">
      <c r="D2077" s="160"/>
    </row>
    <row r="2078" spans="4:4" x14ac:dyDescent="0.2">
      <c r="D2078" s="160"/>
    </row>
    <row r="2079" spans="4:4" x14ac:dyDescent="0.2">
      <c r="D2079" s="160"/>
    </row>
    <row r="2080" spans="4:4" x14ac:dyDescent="0.2">
      <c r="D2080" s="160"/>
    </row>
    <row r="2081" spans="4:4" x14ac:dyDescent="0.2">
      <c r="D2081" s="160"/>
    </row>
    <row r="2082" spans="4:4" x14ac:dyDescent="0.2">
      <c r="D2082" s="160"/>
    </row>
    <row r="2083" spans="4:4" x14ac:dyDescent="0.2">
      <c r="D2083" s="160"/>
    </row>
    <row r="2084" spans="4:4" x14ac:dyDescent="0.2">
      <c r="D2084" s="160"/>
    </row>
    <row r="2085" spans="4:4" x14ac:dyDescent="0.2">
      <c r="D2085" s="160"/>
    </row>
    <row r="2086" spans="4:4" x14ac:dyDescent="0.2">
      <c r="D2086" s="160"/>
    </row>
    <row r="2087" spans="4:4" x14ac:dyDescent="0.2">
      <c r="D2087" s="160"/>
    </row>
    <row r="2088" spans="4:4" x14ac:dyDescent="0.2">
      <c r="D2088" s="160"/>
    </row>
    <row r="2089" spans="4:4" x14ac:dyDescent="0.2">
      <c r="D2089" s="160"/>
    </row>
    <row r="2090" spans="4:4" x14ac:dyDescent="0.2">
      <c r="D2090" s="160"/>
    </row>
    <row r="2091" spans="4:4" x14ac:dyDescent="0.2">
      <c r="D2091" s="160"/>
    </row>
    <row r="2092" spans="4:4" x14ac:dyDescent="0.2">
      <c r="D2092" s="160"/>
    </row>
    <row r="2093" spans="4:4" x14ac:dyDescent="0.2">
      <c r="D2093" s="160"/>
    </row>
    <row r="2094" spans="4:4" x14ac:dyDescent="0.2">
      <c r="D2094" s="160"/>
    </row>
    <row r="2095" spans="4:4" x14ac:dyDescent="0.2">
      <c r="D2095" s="160"/>
    </row>
    <row r="2096" spans="4:4" x14ac:dyDescent="0.2">
      <c r="D2096" s="160"/>
    </row>
    <row r="2097" spans="4:4" x14ac:dyDescent="0.2">
      <c r="D2097" s="160"/>
    </row>
    <row r="2098" spans="4:4" x14ac:dyDescent="0.2">
      <c r="D2098" s="160"/>
    </row>
    <row r="2099" spans="4:4" x14ac:dyDescent="0.2">
      <c r="D2099" s="160"/>
    </row>
    <row r="2100" spans="4:4" x14ac:dyDescent="0.2">
      <c r="D2100" s="160"/>
    </row>
    <row r="2101" spans="4:4" x14ac:dyDescent="0.2">
      <c r="D2101" s="160"/>
    </row>
    <row r="2102" spans="4:4" x14ac:dyDescent="0.2">
      <c r="D2102" s="160"/>
    </row>
    <row r="2103" spans="4:4" x14ac:dyDescent="0.2">
      <c r="D2103" s="160"/>
    </row>
    <row r="2104" spans="4:4" x14ac:dyDescent="0.2">
      <c r="D2104" s="160"/>
    </row>
    <row r="2105" spans="4:4" x14ac:dyDescent="0.2">
      <c r="D2105" s="160"/>
    </row>
    <row r="2106" spans="4:4" x14ac:dyDescent="0.2">
      <c r="D2106" s="160"/>
    </row>
    <row r="2107" spans="4:4" x14ac:dyDescent="0.2">
      <c r="D2107" s="160"/>
    </row>
    <row r="2108" spans="4:4" x14ac:dyDescent="0.2">
      <c r="D2108" s="160"/>
    </row>
    <row r="2109" spans="4:4" x14ac:dyDescent="0.2">
      <c r="D2109" s="160"/>
    </row>
    <row r="2110" spans="4:4" x14ac:dyDescent="0.2">
      <c r="D2110" s="160"/>
    </row>
    <row r="2111" spans="4:4" x14ac:dyDescent="0.2">
      <c r="D2111" s="160"/>
    </row>
    <row r="2112" spans="4:4" x14ac:dyDescent="0.2">
      <c r="D2112" s="160"/>
    </row>
    <row r="2113" spans="4:4" x14ac:dyDescent="0.2">
      <c r="D2113" s="160"/>
    </row>
    <row r="2114" spans="4:4" x14ac:dyDescent="0.2">
      <c r="D2114" s="160"/>
    </row>
    <row r="2115" spans="4:4" x14ac:dyDescent="0.2">
      <c r="D2115" s="160"/>
    </row>
    <row r="2116" spans="4:4" x14ac:dyDescent="0.2">
      <c r="D2116" s="160"/>
    </row>
    <row r="2117" spans="4:4" x14ac:dyDescent="0.2">
      <c r="D2117" s="160"/>
    </row>
    <row r="2118" spans="4:4" x14ac:dyDescent="0.2">
      <c r="D2118" s="160"/>
    </row>
    <row r="2119" spans="4:4" x14ac:dyDescent="0.2">
      <c r="D2119" s="160"/>
    </row>
    <row r="2120" spans="4:4" x14ac:dyDescent="0.2">
      <c r="D2120" s="160"/>
    </row>
    <row r="2121" spans="4:4" x14ac:dyDescent="0.2">
      <c r="D2121" s="160"/>
    </row>
    <row r="2122" spans="4:4" x14ac:dyDescent="0.2">
      <c r="D2122" s="160"/>
    </row>
    <row r="2123" spans="4:4" x14ac:dyDescent="0.2">
      <c r="D2123" s="160"/>
    </row>
    <row r="2124" spans="4:4" x14ac:dyDescent="0.2">
      <c r="D2124" s="160"/>
    </row>
    <row r="2125" spans="4:4" x14ac:dyDescent="0.2">
      <c r="D2125" s="160"/>
    </row>
    <row r="2126" spans="4:4" x14ac:dyDescent="0.2">
      <c r="D2126" s="160"/>
    </row>
    <row r="2127" spans="4:4" x14ac:dyDescent="0.2">
      <c r="D2127" s="160"/>
    </row>
    <row r="2128" spans="4:4" x14ac:dyDescent="0.2">
      <c r="D2128" s="160"/>
    </row>
    <row r="2129" spans="4:4" x14ac:dyDescent="0.2">
      <c r="D2129" s="160"/>
    </row>
    <row r="2130" spans="4:4" x14ac:dyDescent="0.2">
      <c r="D2130" s="160"/>
    </row>
    <row r="2131" spans="4:4" x14ac:dyDescent="0.2">
      <c r="D2131" s="160"/>
    </row>
    <row r="2132" spans="4:4" x14ac:dyDescent="0.2">
      <c r="D2132" s="160"/>
    </row>
    <row r="2133" spans="4:4" x14ac:dyDescent="0.2">
      <c r="D2133" s="160"/>
    </row>
    <row r="2134" spans="4:4" x14ac:dyDescent="0.2">
      <c r="D2134" s="160"/>
    </row>
    <row r="2135" spans="4:4" x14ac:dyDescent="0.2">
      <c r="D2135" s="160"/>
    </row>
    <row r="2136" spans="4:4" x14ac:dyDescent="0.2">
      <c r="D2136" s="160"/>
    </row>
    <row r="2137" spans="4:4" x14ac:dyDescent="0.2">
      <c r="D2137" s="160"/>
    </row>
    <row r="2138" spans="4:4" x14ac:dyDescent="0.2">
      <c r="D2138" s="160"/>
    </row>
    <row r="2139" spans="4:4" x14ac:dyDescent="0.2">
      <c r="D2139" s="160"/>
    </row>
    <row r="2140" spans="4:4" x14ac:dyDescent="0.2">
      <c r="D2140" s="160"/>
    </row>
    <row r="2141" spans="4:4" x14ac:dyDescent="0.2">
      <c r="D2141" s="160"/>
    </row>
    <row r="2142" spans="4:4" x14ac:dyDescent="0.2">
      <c r="D2142" s="160"/>
    </row>
    <row r="2143" spans="4:4" x14ac:dyDescent="0.2">
      <c r="D2143" s="160"/>
    </row>
    <row r="2144" spans="4:4" x14ac:dyDescent="0.2">
      <c r="D2144" s="160"/>
    </row>
    <row r="2145" spans="4:4" x14ac:dyDescent="0.2">
      <c r="D2145" s="160"/>
    </row>
    <row r="2146" spans="4:4" x14ac:dyDescent="0.2">
      <c r="D2146" s="160"/>
    </row>
    <row r="2147" spans="4:4" x14ac:dyDescent="0.2">
      <c r="D2147" s="160"/>
    </row>
    <row r="2148" spans="4:4" x14ac:dyDescent="0.2">
      <c r="D2148" s="160"/>
    </row>
    <row r="2149" spans="4:4" x14ac:dyDescent="0.2">
      <c r="D2149" s="160"/>
    </row>
    <row r="2150" spans="4:4" x14ac:dyDescent="0.2">
      <c r="D2150" s="160"/>
    </row>
    <row r="2151" spans="4:4" x14ac:dyDescent="0.2">
      <c r="D2151" s="160"/>
    </row>
    <row r="2152" spans="4:4" x14ac:dyDescent="0.2">
      <c r="D2152" s="160"/>
    </row>
    <row r="2153" spans="4:4" x14ac:dyDescent="0.2">
      <c r="D2153" s="160"/>
    </row>
    <row r="2154" spans="4:4" x14ac:dyDescent="0.2">
      <c r="D2154" s="160"/>
    </row>
    <row r="2155" spans="4:4" x14ac:dyDescent="0.2">
      <c r="D2155" s="160"/>
    </row>
    <row r="2156" spans="4:4" x14ac:dyDescent="0.2">
      <c r="D2156" s="160"/>
    </row>
    <row r="2157" spans="4:4" x14ac:dyDescent="0.2">
      <c r="D2157" s="160"/>
    </row>
    <row r="2158" spans="4:4" x14ac:dyDescent="0.2">
      <c r="D2158" s="160"/>
    </row>
    <row r="2159" spans="4:4" x14ac:dyDescent="0.2">
      <c r="D2159" s="160"/>
    </row>
    <row r="2160" spans="4:4" x14ac:dyDescent="0.2">
      <c r="D2160" s="160"/>
    </row>
    <row r="2161" spans="4:4" x14ac:dyDescent="0.2">
      <c r="D2161" s="160"/>
    </row>
    <row r="2162" spans="4:4" x14ac:dyDescent="0.2">
      <c r="D2162" s="160"/>
    </row>
    <row r="2163" spans="4:4" x14ac:dyDescent="0.2">
      <c r="D2163" s="160"/>
    </row>
    <row r="2164" spans="4:4" x14ac:dyDescent="0.2">
      <c r="D2164" s="160"/>
    </row>
    <row r="2165" spans="4:4" x14ac:dyDescent="0.2">
      <c r="D2165" s="160"/>
    </row>
    <row r="2166" spans="4:4" x14ac:dyDescent="0.2">
      <c r="D2166" s="160"/>
    </row>
    <row r="2167" spans="4:4" x14ac:dyDescent="0.2">
      <c r="D2167" s="160"/>
    </row>
    <row r="2168" spans="4:4" x14ac:dyDescent="0.2">
      <c r="D2168" s="160"/>
    </row>
    <row r="2169" spans="4:4" x14ac:dyDescent="0.2">
      <c r="D2169" s="160"/>
    </row>
    <row r="2170" spans="4:4" x14ac:dyDescent="0.2">
      <c r="D2170" s="160"/>
    </row>
    <row r="2171" spans="4:4" x14ac:dyDescent="0.2">
      <c r="D2171" s="160"/>
    </row>
    <row r="2172" spans="4:4" x14ac:dyDescent="0.2">
      <c r="D2172" s="160"/>
    </row>
    <row r="2173" spans="4:4" x14ac:dyDescent="0.2">
      <c r="D2173" s="160"/>
    </row>
    <row r="2174" spans="4:4" x14ac:dyDescent="0.2">
      <c r="D2174" s="160"/>
    </row>
    <row r="2175" spans="4:4" x14ac:dyDescent="0.2">
      <c r="D2175" s="160"/>
    </row>
    <row r="2176" spans="4:4" x14ac:dyDescent="0.2">
      <c r="D2176" s="160"/>
    </row>
    <row r="2177" spans="4:4" x14ac:dyDescent="0.2">
      <c r="D2177" s="160"/>
    </row>
    <row r="2178" spans="4:4" x14ac:dyDescent="0.2">
      <c r="D2178" s="160"/>
    </row>
    <row r="2179" spans="4:4" x14ac:dyDescent="0.2">
      <c r="D2179" s="160"/>
    </row>
    <row r="2180" spans="4:4" x14ac:dyDescent="0.2">
      <c r="D2180" s="160"/>
    </row>
    <row r="2181" spans="4:4" x14ac:dyDescent="0.2">
      <c r="D2181" s="160"/>
    </row>
    <row r="2182" spans="4:4" x14ac:dyDescent="0.2">
      <c r="D2182" s="160"/>
    </row>
    <row r="2183" spans="4:4" x14ac:dyDescent="0.2">
      <c r="D2183" s="160"/>
    </row>
    <row r="2184" spans="4:4" x14ac:dyDescent="0.2">
      <c r="D2184" s="160"/>
    </row>
    <row r="2185" spans="4:4" x14ac:dyDescent="0.2">
      <c r="D2185" s="160"/>
    </row>
    <row r="2186" spans="4:4" x14ac:dyDescent="0.2">
      <c r="D2186" s="160"/>
    </row>
    <row r="2187" spans="4:4" x14ac:dyDescent="0.2">
      <c r="D2187" s="160"/>
    </row>
    <row r="2188" spans="4:4" x14ac:dyDescent="0.2">
      <c r="D2188" s="160"/>
    </row>
    <row r="2189" spans="4:4" x14ac:dyDescent="0.2">
      <c r="D2189" s="160"/>
    </row>
    <row r="2190" spans="4:4" x14ac:dyDescent="0.2">
      <c r="D2190" s="160"/>
    </row>
    <row r="2191" spans="4:4" x14ac:dyDescent="0.2">
      <c r="D2191" s="160"/>
    </row>
    <row r="2192" spans="4:4" x14ac:dyDescent="0.2">
      <c r="D2192" s="160"/>
    </row>
    <row r="2193" spans="4:4" x14ac:dyDescent="0.2">
      <c r="D2193" s="160"/>
    </row>
    <row r="2194" spans="4:4" x14ac:dyDescent="0.2">
      <c r="D2194" s="160"/>
    </row>
    <row r="2195" spans="4:4" x14ac:dyDescent="0.2">
      <c r="D2195" s="160"/>
    </row>
    <row r="2196" spans="4:4" x14ac:dyDescent="0.2">
      <c r="D2196" s="160"/>
    </row>
    <row r="2197" spans="4:4" x14ac:dyDescent="0.2">
      <c r="D2197" s="160"/>
    </row>
    <row r="2198" spans="4:4" x14ac:dyDescent="0.2">
      <c r="D2198" s="160"/>
    </row>
    <row r="2199" spans="4:4" x14ac:dyDescent="0.2">
      <c r="D2199" s="160"/>
    </row>
    <row r="2200" spans="4:4" x14ac:dyDescent="0.2">
      <c r="D2200" s="160"/>
    </row>
    <row r="2201" spans="4:4" x14ac:dyDescent="0.2">
      <c r="D2201" s="160"/>
    </row>
    <row r="2202" spans="4:4" x14ac:dyDescent="0.2">
      <c r="D2202" s="160"/>
    </row>
    <row r="2203" spans="4:4" x14ac:dyDescent="0.2">
      <c r="D2203" s="160"/>
    </row>
    <row r="2204" spans="4:4" x14ac:dyDescent="0.2">
      <c r="D2204" s="160"/>
    </row>
    <row r="2205" spans="4:4" x14ac:dyDescent="0.2">
      <c r="D2205" s="160"/>
    </row>
    <row r="2206" spans="4:4" x14ac:dyDescent="0.2">
      <c r="D2206" s="160"/>
    </row>
    <row r="2207" spans="4:4" x14ac:dyDescent="0.2">
      <c r="D2207" s="160"/>
    </row>
    <row r="2208" spans="4:4" x14ac:dyDescent="0.2">
      <c r="D2208" s="160"/>
    </row>
    <row r="2209" spans="4:4" x14ac:dyDescent="0.2">
      <c r="D2209" s="160"/>
    </row>
    <row r="2210" spans="4:4" x14ac:dyDescent="0.2">
      <c r="D2210" s="160"/>
    </row>
    <row r="2211" spans="4:4" x14ac:dyDescent="0.2">
      <c r="D2211" s="160"/>
    </row>
    <row r="2212" spans="4:4" x14ac:dyDescent="0.2">
      <c r="D2212" s="160"/>
    </row>
    <row r="2213" spans="4:4" x14ac:dyDescent="0.2">
      <c r="D2213" s="160"/>
    </row>
    <row r="2214" spans="4:4" x14ac:dyDescent="0.2">
      <c r="D2214" s="160"/>
    </row>
    <row r="2215" spans="4:4" x14ac:dyDescent="0.2">
      <c r="D2215" s="160"/>
    </row>
    <row r="2216" spans="4:4" x14ac:dyDescent="0.2">
      <c r="D2216" s="160"/>
    </row>
    <row r="2217" spans="4:4" x14ac:dyDescent="0.2">
      <c r="D2217" s="160"/>
    </row>
    <row r="2218" spans="4:4" x14ac:dyDescent="0.2">
      <c r="D2218" s="160"/>
    </row>
    <row r="2219" spans="4:4" x14ac:dyDescent="0.2">
      <c r="D2219" s="160"/>
    </row>
    <row r="2220" spans="4:4" x14ac:dyDescent="0.2">
      <c r="D2220" s="160"/>
    </row>
    <row r="2221" spans="4:4" x14ac:dyDescent="0.2">
      <c r="D2221" s="160"/>
    </row>
    <row r="2222" spans="4:4" x14ac:dyDescent="0.2">
      <c r="D2222" s="160"/>
    </row>
    <row r="2223" spans="4:4" x14ac:dyDescent="0.2">
      <c r="D2223" s="160"/>
    </row>
    <row r="2224" spans="4:4" x14ac:dyDescent="0.2">
      <c r="D2224" s="160"/>
    </row>
    <row r="2225" spans="4:4" x14ac:dyDescent="0.2">
      <c r="D2225" s="160"/>
    </row>
    <row r="2226" spans="4:4" x14ac:dyDescent="0.2">
      <c r="D2226" s="160"/>
    </row>
    <row r="2227" spans="4:4" x14ac:dyDescent="0.2">
      <c r="D2227" s="160"/>
    </row>
    <row r="2228" spans="4:4" x14ac:dyDescent="0.2">
      <c r="D2228" s="160"/>
    </row>
    <row r="2229" spans="4:4" x14ac:dyDescent="0.2">
      <c r="D2229" s="160"/>
    </row>
    <row r="2230" spans="4:4" x14ac:dyDescent="0.2">
      <c r="D2230" s="160"/>
    </row>
    <row r="2231" spans="4:4" x14ac:dyDescent="0.2">
      <c r="D2231" s="160"/>
    </row>
    <row r="2232" spans="4:4" x14ac:dyDescent="0.2">
      <c r="D2232" s="160"/>
    </row>
    <row r="2233" spans="4:4" x14ac:dyDescent="0.2">
      <c r="D2233" s="160"/>
    </row>
    <row r="2234" spans="4:4" x14ac:dyDescent="0.2">
      <c r="D2234" s="160"/>
    </row>
    <row r="2235" spans="4:4" x14ac:dyDescent="0.2">
      <c r="D2235" s="160"/>
    </row>
    <row r="2236" spans="4:4" x14ac:dyDescent="0.2">
      <c r="D2236" s="160"/>
    </row>
    <row r="2237" spans="4:4" x14ac:dyDescent="0.2">
      <c r="D2237" s="160"/>
    </row>
    <row r="2238" spans="4:4" x14ac:dyDescent="0.2">
      <c r="D2238" s="160"/>
    </row>
    <row r="2239" spans="4:4" x14ac:dyDescent="0.2">
      <c r="D2239" s="160"/>
    </row>
    <row r="2240" spans="4:4" x14ac:dyDescent="0.2">
      <c r="D2240" s="160"/>
    </row>
    <row r="2241" spans="4:4" x14ac:dyDescent="0.2">
      <c r="D2241" s="160"/>
    </row>
    <row r="2242" spans="4:4" x14ac:dyDescent="0.2">
      <c r="D2242" s="160"/>
    </row>
    <row r="2243" spans="4:4" x14ac:dyDescent="0.2">
      <c r="D2243" s="160"/>
    </row>
    <row r="2244" spans="4:4" x14ac:dyDescent="0.2">
      <c r="D2244" s="160"/>
    </row>
    <row r="2245" spans="4:4" x14ac:dyDescent="0.2">
      <c r="D2245" s="160"/>
    </row>
    <row r="2246" spans="4:4" x14ac:dyDescent="0.2">
      <c r="D2246" s="160"/>
    </row>
    <row r="2247" spans="4:4" x14ac:dyDescent="0.2">
      <c r="D2247" s="160"/>
    </row>
    <row r="2248" spans="4:4" x14ac:dyDescent="0.2">
      <c r="D2248" s="160"/>
    </row>
    <row r="2249" spans="4:4" x14ac:dyDescent="0.2">
      <c r="D2249" s="160"/>
    </row>
    <row r="2250" spans="4:4" x14ac:dyDescent="0.2">
      <c r="D2250" s="160"/>
    </row>
    <row r="2251" spans="4:4" x14ac:dyDescent="0.2">
      <c r="D2251" s="160"/>
    </row>
    <row r="2252" spans="4:4" x14ac:dyDescent="0.2">
      <c r="D2252" s="160"/>
    </row>
    <row r="2253" spans="4:4" x14ac:dyDescent="0.2">
      <c r="D2253" s="160"/>
    </row>
    <row r="2254" spans="4:4" x14ac:dyDescent="0.2">
      <c r="D2254" s="160"/>
    </row>
    <row r="2255" spans="4:4" x14ac:dyDescent="0.2">
      <c r="D2255" s="160"/>
    </row>
    <row r="2256" spans="4:4" x14ac:dyDescent="0.2">
      <c r="D2256" s="160"/>
    </row>
    <row r="2257" spans="4:4" x14ac:dyDescent="0.2">
      <c r="D2257" s="160"/>
    </row>
    <row r="2258" spans="4:4" x14ac:dyDescent="0.2">
      <c r="D2258" s="160"/>
    </row>
    <row r="2259" spans="4:4" x14ac:dyDescent="0.2">
      <c r="D2259" s="160"/>
    </row>
    <row r="2260" spans="4:4" x14ac:dyDescent="0.2">
      <c r="D2260" s="160"/>
    </row>
    <row r="2261" spans="4:4" x14ac:dyDescent="0.2">
      <c r="D2261" s="160"/>
    </row>
    <row r="2262" spans="4:4" x14ac:dyDescent="0.2">
      <c r="D2262" s="160"/>
    </row>
    <row r="2263" spans="4:4" x14ac:dyDescent="0.2">
      <c r="D2263" s="160"/>
    </row>
    <row r="2264" spans="4:4" x14ac:dyDescent="0.2">
      <c r="D2264" s="160"/>
    </row>
    <row r="2265" spans="4:4" x14ac:dyDescent="0.2">
      <c r="D2265" s="160"/>
    </row>
    <row r="2266" spans="4:4" x14ac:dyDescent="0.2">
      <c r="D2266" s="160"/>
    </row>
    <row r="2267" spans="4:4" x14ac:dyDescent="0.2">
      <c r="D2267" s="160"/>
    </row>
    <row r="2268" spans="4:4" x14ac:dyDescent="0.2">
      <c r="D2268" s="160"/>
    </row>
    <row r="2269" spans="4:4" x14ac:dyDescent="0.2">
      <c r="D2269" s="160"/>
    </row>
    <row r="2270" spans="4:4" x14ac:dyDescent="0.2">
      <c r="D2270" s="160"/>
    </row>
    <row r="2271" spans="4:4" x14ac:dyDescent="0.2">
      <c r="D2271" s="160"/>
    </row>
    <row r="2272" spans="4:4" x14ac:dyDescent="0.2">
      <c r="D2272" s="160"/>
    </row>
    <row r="2273" spans="4:4" x14ac:dyDescent="0.2">
      <c r="D2273" s="160"/>
    </row>
    <row r="2274" spans="4:4" x14ac:dyDescent="0.2">
      <c r="D2274" s="160"/>
    </row>
    <row r="2275" spans="4:4" x14ac:dyDescent="0.2">
      <c r="D2275" s="160"/>
    </row>
    <row r="2276" spans="4:4" x14ac:dyDescent="0.2">
      <c r="D2276" s="160"/>
    </row>
    <row r="2277" spans="4:4" x14ac:dyDescent="0.2">
      <c r="D2277" s="160"/>
    </row>
    <row r="2278" spans="4:4" x14ac:dyDescent="0.2">
      <c r="D2278" s="160"/>
    </row>
    <row r="2279" spans="4:4" x14ac:dyDescent="0.2">
      <c r="D2279" s="160"/>
    </row>
    <row r="2280" spans="4:4" x14ac:dyDescent="0.2">
      <c r="D2280" s="160"/>
    </row>
    <row r="2281" spans="4:4" x14ac:dyDescent="0.2">
      <c r="D2281" s="160"/>
    </row>
    <row r="2282" spans="4:4" x14ac:dyDescent="0.2">
      <c r="D2282" s="160"/>
    </row>
    <row r="2283" spans="4:4" x14ac:dyDescent="0.2">
      <c r="D2283" s="160"/>
    </row>
    <row r="2284" spans="4:4" x14ac:dyDescent="0.2">
      <c r="D2284" s="160"/>
    </row>
    <row r="2285" spans="4:4" x14ac:dyDescent="0.2">
      <c r="D2285" s="160"/>
    </row>
    <row r="2286" spans="4:4" x14ac:dyDescent="0.2">
      <c r="D2286" s="160"/>
    </row>
    <row r="2287" spans="4:4" x14ac:dyDescent="0.2">
      <c r="D2287" s="160"/>
    </row>
    <row r="2288" spans="4:4" x14ac:dyDescent="0.2">
      <c r="D2288" s="160"/>
    </row>
    <row r="2289" spans="4:4" x14ac:dyDescent="0.2">
      <c r="D2289" s="160"/>
    </row>
    <row r="2290" spans="4:4" x14ac:dyDescent="0.2">
      <c r="D2290" s="160"/>
    </row>
    <row r="2291" spans="4:4" x14ac:dyDescent="0.2">
      <c r="D2291" s="160"/>
    </row>
    <row r="2292" spans="4:4" x14ac:dyDescent="0.2">
      <c r="D2292" s="160"/>
    </row>
    <row r="2293" spans="4:4" x14ac:dyDescent="0.2">
      <c r="D2293" s="160"/>
    </row>
    <row r="2294" spans="4:4" x14ac:dyDescent="0.2">
      <c r="D2294" s="160"/>
    </row>
    <row r="2295" spans="4:4" x14ac:dyDescent="0.2">
      <c r="D2295" s="160"/>
    </row>
    <row r="2296" spans="4:4" x14ac:dyDescent="0.2">
      <c r="D2296" s="160"/>
    </row>
    <row r="2297" spans="4:4" x14ac:dyDescent="0.2">
      <c r="D2297" s="160"/>
    </row>
    <row r="2298" spans="4:4" x14ac:dyDescent="0.2">
      <c r="D2298" s="160"/>
    </row>
    <row r="2299" spans="4:4" x14ac:dyDescent="0.2">
      <c r="D2299" s="160"/>
    </row>
    <row r="2300" spans="4:4" x14ac:dyDescent="0.2">
      <c r="D2300" s="160"/>
    </row>
    <row r="2301" spans="4:4" x14ac:dyDescent="0.2">
      <c r="D2301" s="160"/>
    </row>
    <row r="2302" spans="4:4" x14ac:dyDescent="0.2">
      <c r="D2302" s="160"/>
    </row>
    <row r="2303" spans="4:4" x14ac:dyDescent="0.2">
      <c r="D2303" s="160"/>
    </row>
    <row r="2304" spans="4:4" x14ac:dyDescent="0.2">
      <c r="D2304" s="160"/>
    </row>
    <row r="2305" spans="4:4" x14ac:dyDescent="0.2">
      <c r="D2305" s="160"/>
    </row>
    <row r="2306" spans="4:4" x14ac:dyDescent="0.2">
      <c r="D2306" s="160"/>
    </row>
    <row r="2307" spans="4:4" x14ac:dyDescent="0.2">
      <c r="D2307" s="160"/>
    </row>
    <row r="2308" spans="4:4" x14ac:dyDescent="0.2">
      <c r="D2308" s="160"/>
    </row>
    <row r="2309" spans="4:4" x14ac:dyDescent="0.2">
      <c r="D2309" s="160"/>
    </row>
    <row r="2310" spans="4:4" x14ac:dyDescent="0.2">
      <c r="D2310" s="160"/>
    </row>
    <row r="2311" spans="4:4" x14ac:dyDescent="0.2">
      <c r="D2311" s="160"/>
    </row>
    <row r="2312" spans="4:4" x14ac:dyDescent="0.2">
      <c r="D2312" s="160"/>
    </row>
    <row r="2313" spans="4:4" x14ac:dyDescent="0.2">
      <c r="D2313" s="160"/>
    </row>
    <row r="2314" spans="4:4" x14ac:dyDescent="0.2">
      <c r="D2314" s="160"/>
    </row>
    <row r="2315" spans="4:4" x14ac:dyDescent="0.2">
      <c r="D2315" s="160"/>
    </row>
    <row r="2316" spans="4:4" x14ac:dyDescent="0.2">
      <c r="D2316" s="160"/>
    </row>
    <row r="2317" spans="4:4" x14ac:dyDescent="0.2">
      <c r="D2317" s="160"/>
    </row>
    <row r="2318" spans="4:4" x14ac:dyDescent="0.2">
      <c r="D2318" s="160"/>
    </row>
    <row r="2319" spans="4:4" x14ac:dyDescent="0.2">
      <c r="D2319" s="160"/>
    </row>
    <row r="2320" spans="4:4" x14ac:dyDescent="0.2">
      <c r="D2320" s="160"/>
    </row>
    <row r="2321" spans="4:4" x14ac:dyDescent="0.2">
      <c r="D2321" s="160"/>
    </row>
    <row r="2322" spans="4:4" x14ac:dyDescent="0.2">
      <c r="D2322" s="160"/>
    </row>
    <row r="2323" spans="4:4" x14ac:dyDescent="0.2">
      <c r="D2323" s="160"/>
    </row>
    <row r="2324" spans="4:4" x14ac:dyDescent="0.2">
      <c r="D2324" s="160"/>
    </row>
    <row r="2325" spans="4:4" x14ac:dyDescent="0.2">
      <c r="D2325" s="160"/>
    </row>
    <row r="2326" spans="4:4" x14ac:dyDescent="0.2">
      <c r="D2326" s="160"/>
    </row>
    <row r="2327" spans="4:4" x14ac:dyDescent="0.2">
      <c r="D2327" s="160"/>
    </row>
    <row r="2328" spans="4:4" x14ac:dyDescent="0.2">
      <c r="D2328" s="160"/>
    </row>
    <row r="2329" spans="4:4" x14ac:dyDescent="0.2">
      <c r="D2329" s="160"/>
    </row>
    <row r="2330" spans="4:4" x14ac:dyDescent="0.2">
      <c r="D2330" s="160"/>
    </row>
    <row r="2331" spans="4:4" x14ac:dyDescent="0.2">
      <c r="D2331" s="160"/>
    </row>
    <row r="2332" spans="4:4" x14ac:dyDescent="0.2">
      <c r="D2332" s="160"/>
    </row>
    <row r="2333" spans="4:4" x14ac:dyDescent="0.2">
      <c r="D2333" s="160"/>
    </row>
    <row r="2334" spans="4:4" x14ac:dyDescent="0.2">
      <c r="D2334" s="160"/>
    </row>
    <row r="2335" spans="4:4" x14ac:dyDescent="0.2">
      <c r="D2335" s="160"/>
    </row>
    <row r="2336" spans="4:4" x14ac:dyDescent="0.2">
      <c r="D2336" s="160"/>
    </row>
    <row r="2337" spans="4:4" x14ac:dyDescent="0.2">
      <c r="D2337" s="160"/>
    </row>
    <row r="2338" spans="4:4" x14ac:dyDescent="0.2">
      <c r="D2338" s="160"/>
    </row>
    <row r="2339" spans="4:4" x14ac:dyDescent="0.2">
      <c r="D2339" s="160"/>
    </row>
    <row r="2340" spans="4:4" x14ac:dyDescent="0.2">
      <c r="D2340" s="160"/>
    </row>
    <row r="2341" spans="4:4" x14ac:dyDescent="0.2">
      <c r="D2341" s="160"/>
    </row>
    <row r="2342" spans="4:4" x14ac:dyDescent="0.2">
      <c r="D2342" s="160"/>
    </row>
    <row r="2343" spans="4:4" x14ac:dyDescent="0.2">
      <c r="D2343" s="160"/>
    </row>
    <row r="2344" spans="4:4" x14ac:dyDescent="0.2">
      <c r="D2344" s="160"/>
    </row>
    <row r="2345" spans="4:4" x14ac:dyDescent="0.2">
      <c r="D2345" s="160"/>
    </row>
    <row r="2346" spans="4:4" x14ac:dyDescent="0.2">
      <c r="D2346" s="160"/>
    </row>
    <row r="2347" spans="4:4" x14ac:dyDescent="0.2">
      <c r="D2347" s="160"/>
    </row>
    <row r="2348" spans="4:4" x14ac:dyDescent="0.2">
      <c r="D2348" s="160"/>
    </row>
    <row r="2349" spans="4:4" x14ac:dyDescent="0.2">
      <c r="D2349" s="160"/>
    </row>
    <row r="2350" spans="4:4" x14ac:dyDescent="0.2">
      <c r="D2350" s="160"/>
    </row>
    <row r="2351" spans="4:4" x14ac:dyDescent="0.2">
      <c r="D2351" s="160"/>
    </row>
    <row r="2352" spans="4:4" x14ac:dyDescent="0.2">
      <c r="D2352" s="160"/>
    </row>
    <row r="2353" spans="4:4" x14ac:dyDescent="0.2">
      <c r="D2353" s="160"/>
    </row>
    <row r="2354" spans="4:4" x14ac:dyDescent="0.2">
      <c r="D2354" s="160"/>
    </row>
    <row r="2355" spans="4:4" x14ac:dyDescent="0.2">
      <c r="D2355" s="160"/>
    </row>
    <row r="2356" spans="4:4" x14ac:dyDescent="0.2">
      <c r="D2356" s="160"/>
    </row>
    <row r="2357" spans="4:4" x14ac:dyDescent="0.2">
      <c r="D2357" s="160"/>
    </row>
    <row r="2358" spans="4:4" x14ac:dyDescent="0.2">
      <c r="D2358" s="160"/>
    </row>
    <row r="2359" spans="4:4" x14ac:dyDescent="0.2">
      <c r="D2359" s="160"/>
    </row>
    <row r="2360" spans="4:4" x14ac:dyDescent="0.2">
      <c r="D2360" s="160"/>
    </row>
    <row r="2361" spans="4:4" x14ac:dyDescent="0.2">
      <c r="D2361" s="160"/>
    </row>
    <row r="2362" spans="4:4" x14ac:dyDescent="0.2">
      <c r="D2362" s="160"/>
    </row>
    <row r="2363" spans="4:4" x14ac:dyDescent="0.2">
      <c r="D2363" s="160"/>
    </row>
    <row r="2364" spans="4:4" x14ac:dyDescent="0.2">
      <c r="D2364" s="160"/>
    </row>
    <row r="2365" spans="4:4" x14ac:dyDescent="0.2">
      <c r="D2365" s="160"/>
    </row>
    <row r="2366" spans="4:4" x14ac:dyDescent="0.2">
      <c r="D2366" s="160"/>
    </row>
    <row r="2367" spans="4:4" x14ac:dyDescent="0.2">
      <c r="D2367" s="160"/>
    </row>
    <row r="2368" spans="4:4" x14ac:dyDescent="0.2">
      <c r="D2368" s="160"/>
    </row>
    <row r="2369" spans="4:4" x14ac:dyDescent="0.2">
      <c r="D2369" s="160"/>
    </row>
    <row r="2370" spans="4:4" x14ac:dyDescent="0.2">
      <c r="D2370" s="160"/>
    </row>
    <row r="2371" spans="4:4" x14ac:dyDescent="0.2">
      <c r="D2371" s="160"/>
    </row>
    <row r="2372" spans="4:4" x14ac:dyDescent="0.2">
      <c r="D2372" s="160"/>
    </row>
    <row r="2373" spans="4:4" x14ac:dyDescent="0.2">
      <c r="D2373" s="160"/>
    </row>
    <row r="2374" spans="4:4" x14ac:dyDescent="0.2">
      <c r="D2374" s="160"/>
    </row>
    <row r="2375" spans="4:4" x14ac:dyDescent="0.2">
      <c r="D2375" s="160"/>
    </row>
    <row r="2376" spans="4:4" x14ac:dyDescent="0.2">
      <c r="D2376" s="160"/>
    </row>
    <row r="2377" spans="4:4" x14ac:dyDescent="0.2">
      <c r="D2377" s="160"/>
    </row>
    <row r="2378" spans="4:4" x14ac:dyDescent="0.2">
      <c r="D2378" s="160"/>
    </row>
    <row r="2379" spans="4:4" x14ac:dyDescent="0.2">
      <c r="D2379" s="160"/>
    </row>
    <row r="2380" spans="4:4" x14ac:dyDescent="0.2">
      <c r="D2380" s="160"/>
    </row>
    <row r="2381" spans="4:4" x14ac:dyDescent="0.2">
      <c r="D2381" s="160"/>
    </row>
    <row r="2382" spans="4:4" x14ac:dyDescent="0.2">
      <c r="D2382" s="160"/>
    </row>
    <row r="2383" spans="4:4" x14ac:dyDescent="0.2">
      <c r="D2383" s="160"/>
    </row>
    <row r="2384" spans="4:4" x14ac:dyDescent="0.2">
      <c r="D2384" s="160"/>
    </row>
    <row r="2385" spans="4:4" x14ac:dyDescent="0.2">
      <c r="D2385" s="160"/>
    </row>
    <row r="2386" spans="4:4" x14ac:dyDescent="0.2">
      <c r="D2386" s="160"/>
    </row>
    <row r="2387" spans="4:4" x14ac:dyDescent="0.2">
      <c r="D2387" s="160"/>
    </row>
    <row r="2388" spans="4:4" x14ac:dyDescent="0.2">
      <c r="D2388" s="160"/>
    </row>
    <row r="2389" spans="4:4" x14ac:dyDescent="0.2">
      <c r="D2389" s="160"/>
    </row>
    <row r="2390" spans="4:4" x14ac:dyDescent="0.2">
      <c r="D2390" s="160"/>
    </row>
    <row r="2391" spans="4:4" x14ac:dyDescent="0.2">
      <c r="D2391" s="160"/>
    </row>
    <row r="2392" spans="4:4" x14ac:dyDescent="0.2">
      <c r="D2392" s="160"/>
    </row>
    <row r="2393" spans="4:4" x14ac:dyDescent="0.2">
      <c r="D2393" s="160"/>
    </row>
    <row r="2394" spans="4:4" x14ac:dyDescent="0.2">
      <c r="D2394" s="160"/>
    </row>
    <row r="2395" spans="4:4" x14ac:dyDescent="0.2">
      <c r="D2395" s="160"/>
    </row>
    <row r="2396" spans="4:4" x14ac:dyDescent="0.2">
      <c r="D2396" s="160"/>
    </row>
    <row r="2397" spans="4:4" x14ac:dyDescent="0.2">
      <c r="D2397" s="160"/>
    </row>
    <row r="2398" spans="4:4" x14ac:dyDescent="0.2">
      <c r="D2398" s="160"/>
    </row>
    <row r="2399" spans="4:4" x14ac:dyDescent="0.2">
      <c r="D2399" s="160"/>
    </row>
    <row r="2400" spans="4:4" x14ac:dyDescent="0.2">
      <c r="D2400" s="160"/>
    </row>
    <row r="2401" spans="4:4" x14ac:dyDescent="0.2">
      <c r="D2401" s="160"/>
    </row>
    <row r="2402" spans="4:4" x14ac:dyDescent="0.2">
      <c r="D2402" s="160"/>
    </row>
    <row r="2403" spans="4:4" x14ac:dyDescent="0.2">
      <c r="D2403" s="160"/>
    </row>
    <row r="2404" spans="4:4" x14ac:dyDescent="0.2">
      <c r="D2404" s="160"/>
    </row>
    <row r="2405" spans="4:4" x14ac:dyDescent="0.2">
      <c r="D2405" s="160"/>
    </row>
    <row r="2406" spans="4:4" x14ac:dyDescent="0.2">
      <c r="D2406" s="160"/>
    </row>
    <row r="2407" spans="4:4" x14ac:dyDescent="0.2">
      <c r="D2407" s="160"/>
    </row>
    <row r="2408" spans="4:4" x14ac:dyDescent="0.2">
      <c r="D2408" s="160"/>
    </row>
    <row r="2409" spans="4:4" x14ac:dyDescent="0.2">
      <c r="D2409" s="160"/>
    </row>
    <row r="2410" spans="4:4" x14ac:dyDescent="0.2">
      <c r="D2410" s="160"/>
    </row>
    <row r="2411" spans="4:4" x14ac:dyDescent="0.2">
      <c r="D2411" s="160"/>
    </row>
    <row r="2412" spans="4:4" x14ac:dyDescent="0.2">
      <c r="D2412" s="160"/>
    </row>
    <row r="2413" spans="4:4" x14ac:dyDescent="0.2">
      <c r="D2413" s="160"/>
    </row>
    <row r="2414" spans="4:4" x14ac:dyDescent="0.2">
      <c r="D2414" s="160"/>
    </row>
    <row r="2415" spans="4:4" x14ac:dyDescent="0.2">
      <c r="D2415" s="160"/>
    </row>
    <row r="2416" spans="4:4" x14ac:dyDescent="0.2">
      <c r="D2416" s="160"/>
    </row>
    <row r="2417" spans="4:4" x14ac:dyDescent="0.2">
      <c r="D2417" s="160"/>
    </row>
    <row r="2418" spans="4:4" x14ac:dyDescent="0.2">
      <c r="D2418" s="160"/>
    </row>
    <row r="2419" spans="4:4" x14ac:dyDescent="0.2">
      <c r="D2419" s="160"/>
    </row>
    <row r="2420" spans="4:4" x14ac:dyDescent="0.2">
      <c r="D2420" s="160"/>
    </row>
    <row r="2421" spans="4:4" x14ac:dyDescent="0.2">
      <c r="D2421" s="160"/>
    </row>
    <row r="2422" spans="4:4" x14ac:dyDescent="0.2">
      <c r="D2422" s="160"/>
    </row>
    <row r="2423" spans="4:4" x14ac:dyDescent="0.2">
      <c r="D2423" s="160"/>
    </row>
    <row r="2424" spans="4:4" x14ac:dyDescent="0.2">
      <c r="D2424" s="160"/>
    </row>
    <row r="2425" spans="4:4" x14ac:dyDescent="0.2">
      <c r="D2425" s="160"/>
    </row>
    <row r="2426" spans="4:4" x14ac:dyDescent="0.2">
      <c r="D2426" s="160"/>
    </row>
    <row r="2427" spans="4:4" x14ac:dyDescent="0.2">
      <c r="D2427" s="160"/>
    </row>
    <row r="2428" spans="4:4" x14ac:dyDescent="0.2">
      <c r="D2428" s="160"/>
    </row>
    <row r="2429" spans="4:4" x14ac:dyDescent="0.2">
      <c r="D2429" s="160"/>
    </row>
    <row r="2430" spans="4:4" x14ac:dyDescent="0.2">
      <c r="D2430" s="160"/>
    </row>
    <row r="2431" spans="4:4" x14ac:dyDescent="0.2">
      <c r="D2431" s="160"/>
    </row>
    <row r="2432" spans="4:4" x14ac:dyDescent="0.2">
      <c r="D2432" s="160"/>
    </row>
    <row r="2433" spans="4:4" x14ac:dyDescent="0.2">
      <c r="D2433" s="160"/>
    </row>
    <row r="2434" spans="4:4" x14ac:dyDescent="0.2">
      <c r="D2434" s="160"/>
    </row>
    <row r="2435" spans="4:4" x14ac:dyDescent="0.2">
      <c r="D2435" s="160"/>
    </row>
    <row r="2436" spans="4:4" x14ac:dyDescent="0.2">
      <c r="D2436" s="160"/>
    </row>
    <row r="2437" spans="4:4" x14ac:dyDescent="0.2">
      <c r="D2437" s="160"/>
    </row>
    <row r="2438" spans="4:4" x14ac:dyDescent="0.2">
      <c r="D2438" s="160"/>
    </row>
    <row r="2439" spans="4:4" x14ac:dyDescent="0.2">
      <c r="D2439" s="160"/>
    </row>
    <row r="2440" spans="4:4" x14ac:dyDescent="0.2">
      <c r="D2440" s="160"/>
    </row>
    <row r="2441" spans="4:4" x14ac:dyDescent="0.2">
      <c r="D2441" s="160"/>
    </row>
    <row r="2442" spans="4:4" x14ac:dyDescent="0.2">
      <c r="D2442" s="160"/>
    </row>
    <row r="2443" spans="4:4" x14ac:dyDescent="0.2">
      <c r="D2443" s="160"/>
    </row>
    <row r="2444" spans="4:4" x14ac:dyDescent="0.2">
      <c r="D2444" s="160"/>
    </row>
    <row r="2445" spans="4:4" x14ac:dyDescent="0.2">
      <c r="D2445" s="160"/>
    </row>
    <row r="2446" spans="4:4" x14ac:dyDescent="0.2">
      <c r="D2446" s="160"/>
    </row>
    <row r="2447" spans="4:4" x14ac:dyDescent="0.2">
      <c r="D2447" s="160"/>
    </row>
    <row r="2448" spans="4:4" x14ac:dyDescent="0.2">
      <c r="D2448" s="160"/>
    </row>
    <row r="2449" spans="4:4" x14ac:dyDescent="0.2">
      <c r="D2449" s="160"/>
    </row>
    <row r="2450" spans="4:4" x14ac:dyDescent="0.2">
      <c r="D2450" s="160"/>
    </row>
    <row r="2451" spans="4:4" x14ac:dyDescent="0.2">
      <c r="D2451" s="160"/>
    </row>
    <row r="2452" spans="4:4" x14ac:dyDescent="0.2">
      <c r="D2452" s="160"/>
    </row>
    <row r="2453" spans="4:4" x14ac:dyDescent="0.2">
      <c r="D2453" s="160"/>
    </row>
    <row r="2454" spans="4:4" x14ac:dyDescent="0.2">
      <c r="D2454" s="160"/>
    </row>
    <row r="2455" spans="4:4" x14ac:dyDescent="0.2">
      <c r="D2455" s="160"/>
    </row>
    <row r="2456" spans="4:4" x14ac:dyDescent="0.2">
      <c r="D2456" s="160"/>
    </row>
    <row r="2457" spans="4:4" x14ac:dyDescent="0.2">
      <c r="D2457" s="160"/>
    </row>
    <row r="2458" spans="4:4" x14ac:dyDescent="0.2">
      <c r="D2458" s="160"/>
    </row>
    <row r="2459" spans="4:4" x14ac:dyDescent="0.2">
      <c r="D2459" s="160"/>
    </row>
    <row r="2460" spans="4:4" x14ac:dyDescent="0.2">
      <c r="D2460" s="160"/>
    </row>
    <row r="2461" spans="4:4" x14ac:dyDescent="0.2">
      <c r="D2461" s="160"/>
    </row>
    <row r="2462" spans="4:4" x14ac:dyDescent="0.2">
      <c r="D2462" s="160"/>
    </row>
    <row r="2463" spans="4:4" x14ac:dyDescent="0.2">
      <c r="D2463" s="160"/>
    </row>
    <row r="2464" spans="4:4" x14ac:dyDescent="0.2">
      <c r="D2464" s="160"/>
    </row>
    <row r="2465" spans="4:4" x14ac:dyDescent="0.2">
      <c r="D2465" s="160"/>
    </row>
    <row r="2466" spans="4:4" x14ac:dyDescent="0.2">
      <c r="D2466" s="160"/>
    </row>
    <row r="2467" spans="4:4" x14ac:dyDescent="0.2">
      <c r="D2467" s="160"/>
    </row>
    <row r="2468" spans="4:4" x14ac:dyDescent="0.2">
      <c r="D2468" s="160"/>
    </row>
    <row r="2469" spans="4:4" x14ac:dyDescent="0.2">
      <c r="D2469" s="160"/>
    </row>
    <row r="2470" spans="4:4" x14ac:dyDescent="0.2">
      <c r="D2470" s="160"/>
    </row>
    <row r="2471" spans="4:4" x14ac:dyDescent="0.2">
      <c r="D2471" s="160"/>
    </row>
    <row r="2472" spans="4:4" x14ac:dyDescent="0.2">
      <c r="D2472" s="160"/>
    </row>
    <row r="2473" spans="4:4" x14ac:dyDescent="0.2">
      <c r="D2473" s="160"/>
    </row>
    <row r="2474" spans="4:4" x14ac:dyDescent="0.2">
      <c r="D2474" s="160"/>
    </row>
    <row r="2475" spans="4:4" x14ac:dyDescent="0.2">
      <c r="D2475" s="160"/>
    </row>
    <row r="2476" spans="4:4" x14ac:dyDescent="0.2">
      <c r="D2476" s="160"/>
    </row>
    <row r="2477" spans="4:4" x14ac:dyDescent="0.2">
      <c r="D2477" s="160"/>
    </row>
    <row r="2478" spans="4:4" x14ac:dyDescent="0.2">
      <c r="D2478" s="160"/>
    </row>
    <row r="2479" spans="4:4" x14ac:dyDescent="0.2">
      <c r="D2479" s="160"/>
    </row>
    <row r="2480" spans="4:4" x14ac:dyDescent="0.2">
      <c r="D2480" s="160"/>
    </row>
    <row r="2481" spans="4:4" x14ac:dyDescent="0.2">
      <c r="D2481" s="160"/>
    </row>
    <row r="2482" spans="4:4" x14ac:dyDescent="0.2">
      <c r="D2482" s="160"/>
    </row>
    <row r="2483" spans="4:4" x14ac:dyDescent="0.2">
      <c r="D2483" s="160"/>
    </row>
    <row r="2484" spans="4:4" x14ac:dyDescent="0.2">
      <c r="D2484" s="160"/>
    </row>
    <row r="2485" spans="4:4" x14ac:dyDescent="0.2">
      <c r="D2485" s="160"/>
    </row>
    <row r="2486" spans="4:4" x14ac:dyDescent="0.2">
      <c r="D2486" s="160"/>
    </row>
    <row r="2487" spans="4:4" x14ac:dyDescent="0.2">
      <c r="D2487" s="160"/>
    </row>
    <row r="2488" spans="4:4" x14ac:dyDescent="0.2">
      <c r="D2488" s="160"/>
    </row>
    <row r="2489" spans="4:4" x14ac:dyDescent="0.2">
      <c r="D2489" s="160"/>
    </row>
    <row r="2490" spans="4:4" x14ac:dyDescent="0.2">
      <c r="D2490" s="160"/>
    </row>
    <row r="2491" spans="4:4" x14ac:dyDescent="0.2">
      <c r="D2491" s="160"/>
    </row>
    <row r="2492" spans="4:4" x14ac:dyDescent="0.2">
      <c r="D2492" s="160"/>
    </row>
    <row r="2493" spans="4:4" x14ac:dyDescent="0.2">
      <c r="D2493" s="160"/>
    </row>
    <row r="2494" spans="4:4" x14ac:dyDescent="0.2">
      <c r="D2494" s="160"/>
    </row>
    <row r="2495" spans="4:4" x14ac:dyDescent="0.2">
      <c r="D2495" s="160"/>
    </row>
    <row r="2496" spans="4:4" x14ac:dyDescent="0.2">
      <c r="D2496" s="160"/>
    </row>
    <row r="2497" spans="4:4" x14ac:dyDescent="0.2">
      <c r="D2497" s="160"/>
    </row>
    <row r="2498" spans="4:4" x14ac:dyDescent="0.2">
      <c r="D2498" s="160"/>
    </row>
    <row r="2499" spans="4:4" x14ac:dyDescent="0.2">
      <c r="D2499" s="160"/>
    </row>
    <row r="2500" spans="4:4" x14ac:dyDescent="0.2">
      <c r="D2500" s="160"/>
    </row>
    <row r="2501" spans="4:4" x14ac:dyDescent="0.2">
      <c r="D2501" s="160"/>
    </row>
    <row r="2502" spans="4:4" x14ac:dyDescent="0.2">
      <c r="D2502" s="160"/>
    </row>
    <row r="2503" spans="4:4" x14ac:dyDescent="0.2">
      <c r="D2503" s="160"/>
    </row>
    <row r="2504" spans="4:4" x14ac:dyDescent="0.2">
      <c r="D2504" s="160"/>
    </row>
    <row r="2505" spans="4:4" x14ac:dyDescent="0.2">
      <c r="D2505" s="160"/>
    </row>
    <row r="2506" spans="4:4" x14ac:dyDescent="0.2">
      <c r="D2506" s="160"/>
    </row>
    <row r="2507" spans="4:4" x14ac:dyDescent="0.2">
      <c r="D2507" s="160"/>
    </row>
    <row r="2508" spans="4:4" x14ac:dyDescent="0.2">
      <c r="D2508" s="160"/>
    </row>
    <row r="2509" spans="4:4" x14ac:dyDescent="0.2">
      <c r="D2509" s="160"/>
    </row>
    <row r="2510" spans="4:4" x14ac:dyDescent="0.2">
      <c r="D2510" s="160"/>
    </row>
    <row r="2511" spans="4:4" x14ac:dyDescent="0.2">
      <c r="D2511" s="160"/>
    </row>
    <row r="2512" spans="4:4" x14ac:dyDescent="0.2">
      <c r="D2512" s="160"/>
    </row>
    <row r="2513" spans="4:4" x14ac:dyDescent="0.2">
      <c r="D2513" s="160"/>
    </row>
    <row r="2514" spans="4:4" x14ac:dyDescent="0.2">
      <c r="D2514" s="160"/>
    </row>
    <row r="2515" spans="4:4" x14ac:dyDescent="0.2">
      <c r="D2515" s="160"/>
    </row>
    <row r="2516" spans="4:4" x14ac:dyDescent="0.2">
      <c r="D2516" s="160"/>
    </row>
    <row r="2517" spans="4:4" x14ac:dyDescent="0.2">
      <c r="D2517" s="160"/>
    </row>
    <row r="2518" spans="4:4" x14ac:dyDescent="0.2">
      <c r="D2518" s="160"/>
    </row>
    <row r="2519" spans="4:4" x14ac:dyDescent="0.2">
      <c r="D2519" s="160"/>
    </row>
    <row r="2520" spans="4:4" x14ac:dyDescent="0.2">
      <c r="D2520" s="160"/>
    </row>
    <row r="2521" spans="4:4" x14ac:dyDescent="0.2">
      <c r="D2521" s="160"/>
    </row>
    <row r="2522" spans="4:4" x14ac:dyDescent="0.2">
      <c r="D2522" s="160"/>
    </row>
    <row r="2523" spans="4:4" x14ac:dyDescent="0.2">
      <c r="D2523" s="160"/>
    </row>
    <row r="2524" spans="4:4" x14ac:dyDescent="0.2">
      <c r="D2524" s="160"/>
    </row>
    <row r="2525" spans="4:4" x14ac:dyDescent="0.2">
      <c r="D2525" s="160"/>
    </row>
    <row r="2526" spans="4:4" x14ac:dyDescent="0.2">
      <c r="D2526" s="160"/>
    </row>
    <row r="2527" spans="4:4" x14ac:dyDescent="0.2">
      <c r="D2527" s="160"/>
    </row>
    <row r="2528" spans="4:4" x14ac:dyDescent="0.2">
      <c r="D2528" s="160"/>
    </row>
    <row r="2529" spans="4:4" x14ac:dyDescent="0.2">
      <c r="D2529" s="160"/>
    </row>
    <row r="2530" spans="4:4" x14ac:dyDescent="0.2">
      <c r="D2530" s="160"/>
    </row>
    <row r="2531" spans="4:4" x14ac:dyDescent="0.2">
      <c r="D2531" s="160"/>
    </row>
    <row r="2532" spans="4:4" x14ac:dyDescent="0.2">
      <c r="D2532" s="160"/>
    </row>
    <row r="2533" spans="4:4" x14ac:dyDescent="0.2">
      <c r="D2533" s="160"/>
    </row>
    <row r="2534" spans="4:4" x14ac:dyDescent="0.2">
      <c r="D2534" s="160"/>
    </row>
    <row r="2535" spans="4:4" x14ac:dyDescent="0.2">
      <c r="D2535" s="160"/>
    </row>
    <row r="2536" spans="4:4" x14ac:dyDescent="0.2">
      <c r="D2536" s="160"/>
    </row>
    <row r="2537" spans="4:4" x14ac:dyDescent="0.2">
      <c r="D2537" s="160"/>
    </row>
    <row r="2538" spans="4:4" x14ac:dyDescent="0.2">
      <c r="D2538" s="160"/>
    </row>
    <row r="2539" spans="4:4" x14ac:dyDescent="0.2">
      <c r="D2539" s="160"/>
    </row>
    <row r="2540" spans="4:4" x14ac:dyDescent="0.2">
      <c r="D2540" s="160"/>
    </row>
    <row r="2541" spans="4:4" x14ac:dyDescent="0.2">
      <c r="D2541" s="160"/>
    </row>
    <row r="2542" spans="4:4" x14ac:dyDescent="0.2">
      <c r="D2542" s="160"/>
    </row>
    <row r="2543" spans="4:4" x14ac:dyDescent="0.2">
      <c r="D2543" s="160"/>
    </row>
    <row r="2544" spans="4:4" x14ac:dyDescent="0.2">
      <c r="D2544" s="160"/>
    </row>
    <row r="2545" spans="4:4" x14ac:dyDescent="0.2">
      <c r="D2545" s="160"/>
    </row>
    <row r="2546" spans="4:4" x14ac:dyDescent="0.2">
      <c r="D2546" s="160"/>
    </row>
    <row r="2547" spans="4:4" x14ac:dyDescent="0.2">
      <c r="D2547" s="160"/>
    </row>
    <row r="2548" spans="4:4" x14ac:dyDescent="0.2">
      <c r="D2548" s="160"/>
    </row>
    <row r="2549" spans="4:4" x14ac:dyDescent="0.2">
      <c r="D2549" s="160"/>
    </row>
    <row r="2550" spans="4:4" x14ac:dyDescent="0.2">
      <c r="D2550" s="160"/>
    </row>
    <row r="2551" spans="4:4" x14ac:dyDescent="0.2">
      <c r="D2551" s="160"/>
    </row>
    <row r="2552" spans="4:4" x14ac:dyDescent="0.2">
      <c r="D2552" s="160"/>
    </row>
    <row r="2553" spans="4:4" x14ac:dyDescent="0.2">
      <c r="D2553" s="160"/>
    </row>
    <row r="2554" spans="4:4" x14ac:dyDescent="0.2">
      <c r="D2554" s="160"/>
    </row>
    <row r="2555" spans="4:4" x14ac:dyDescent="0.2">
      <c r="D2555" s="160"/>
    </row>
    <row r="2556" spans="4:4" x14ac:dyDescent="0.2">
      <c r="D2556" s="160"/>
    </row>
    <row r="2557" spans="4:4" x14ac:dyDescent="0.2">
      <c r="D2557" s="160"/>
    </row>
    <row r="2558" spans="4:4" x14ac:dyDescent="0.2">
      <c r="D2558" s="160"/>
    </row>
    <row r="2559" spans="4:4" x14ac:dyDescent="0.2">
      <c r="D2559" s="160"/>
    </row>
    <row r="2560" spans="4:4" x14ac:dyDescent="0.2">
      <c r="D2560" s="160"/>
    </row>
    <row r="2561" spans="4:4" x14ac:dyDescent="0.2">
      <c r="D2561" s="160"/>
    </row>
    <row r="2562" spans="4:4" x14ac:dyDescent="0.2">
      <c r="D2562" s="160"/>
    </row>
    <row r="2563" spans="4:4" x14ac:dyDescent="0.2">
      <c r="D2563" s="160"/>
    </row>
    <row r="2564" spans="4:4" x14ac:dyDescent="0.2">
      <c r="D2564" s="160"/>
    </row>
    <row r="2565" spans="4:4" x14ac:dyDescent="0.2">
      <c r="D2565" s="160"/>
    </row>
    <row r="2566" spans="4:4" x14ac:dyDescent="0.2">
      <c r="D2566" s="160"/>
    </row>
    <row r="2567" spans="4:4" x14ac:dyDescent="0.2">
      <c r="D2567" s="160"/>
    </row>
    <row r="2568" spans="4:4" x14ac:dyDescent="0.2">
      <c r="D2568" s="160"/>
    </row>
    <row r="2569" spans="4:4" x14ac:dyDescent="0.2">
      <c r="D2569" s="160"/>
    </row>
    <row r="2570" spans="4:4" x14ac:dyDescent="0.2">
      <c r="D2570" s="160"/>
    </row>
    <row r="2571" spans="4:4" x14ac:dyDescent="0.2">
      <c r="D2571" s="160"/>
    </row>
    <row r="2572" spans="4:4" x14ac:dyDescent="0.2">
      <c r="D2572" s="160"/>
    </row>
    <row r="2573" spans="4:4" x14ac:dyDescent="0.2">
      <c r="D2573" s="160"/>
    </row>
    <row r="2574" spans="4:4" x14ac:dyDescent="0.2">
      <c r="D2574" s="160"/>
    </row>
    <row r="2575" spans="4:4" x14ac:dyDescent="0.2">
      <c r="D2575" s="160"/>
    </row>
    <row r="2576" spans="4:4" x14ac:dyDescent="0.2">
      <c r="D2576" s="160"/>
    </row>
    <row r="2577" spans="4:4" x14ac:dyDescent="0.2">
      <c r="D2577" s="160"/>
    </row>
    <row r="2578" spans="4:4" x14ac:dyDescent="0.2">
      <c r="D2578" s="160"/>
    </row>
    <row r="2579" spans="4:4" x14ac:dyDescent="0.2">
      <c r="D2579" s="160"/>
    </row>
    <row r="2580" spans="4:4" x14ac:dyDescent="0.2">
      <c r="D2580" s="160"/>
    </row>
    <row r="2581" spans="4:4" x14ac:dyDescent="0.2">
      <c r="D2581" s="160"/>
    </row>
    <row r="2582" spans="4:4" x14ac:dyDescent="0.2">
      <c r="D2582" s="160"/>
    </row>
    <row r="2583" spans="4:4" x14ac:dyDescent="0.2">
      <c r="D2583" s="160"/>
    </row>
    <row r="2584" spans="4:4" x14ac:dyDescent="0.2">
      <c r="D2584" s="160"/>
    </row>
    <row r="2585" spans="4:4" x14ac:dyDescent="0.2">
      <c r="D2585" s="160"/>
    </row>
    <row r="2586" spans="4:4" x14ac:dyDescent="0.2">
      <c r="D2586" s="160"/>
    </row>
    <row r="2587" spans="4:4" x14ac:dyDescent="0.2">
      <c r="D2587" s="160"/>
    </row>
    <row r="2588" spans="4:4" x14ac:dyDescent="0.2">
      <c r="D2588" s="160"/>
    </row>
    <row r="2589" spans="4:4" x14ac:dyDescent="0.2">
      <c r="D2589" s="160"/>
    </row>
    <row r="2590" spans="4:4" x14ac:dyDescent="0.2">
      <c r="D2590" s="160"/>
    </row>
    <row r="2591" spans="4:4" x14ac:dyDescent="0.2">
      <c r="D2591" s="160"/>
    </row>
    <row r="2592" spans="4:4" x14ac:dyDescent="0.2">
      <c r="D2592" s="160"/>
    </row>
    <row r="2593" spans="4:4" x14ac:dyDescent="0.2">
      <c r="D2593" s="160"/>
    </row>
    <row r="2594" spans="4:4" x14ac:dyDescent="0.2">
      <c r="D2594" s="160"/>
    </row>
    <row r="2595" spans="4:4" x14ac:dyDescent="0.2">
      <c r="D2595" s="160"/>
    </row>
    <row r="2596" spans="4:4" x14ac:dyDescent="0.2">
      <c r="D2596" s="160"/>
    </row>
    <row r="2597" spans="4:4" x14ac:dyDescent="0.2">
      <c r="D2597" s="160"/>
    </row>
    <row r="2598" spans="4:4" x14ac:dyDescent="0.2">
      <c r="D2598" s="160"/>
    </row>
    <row r="2599" spans="4:4" x14ac:dyDescent="0.2">
      <c r="D2599" s="160"/>
    </row>
    <row r="2600" spans="4:4" x14ac:dyDescent="0.2">
      <c r="D2600" s="160"/>
    </row>
    <row r="2601" spans="4:4" x14ac:dyDescent="0.2">
      <c r="D2601" s="160"/>
    </row>
    <row r="2602" spans="4:4" x14ac:dyDescent="0.2">
      <c r="D2602" s="160"/>
    </row>
    <row r="2603" spans="4:4" x14ac:dyDescent="0.2">
      <c r="D2603" s="160"/>
    </row>
    <row r="2604" spans="4:4" x14ac:dyDescent="0.2">
      <c r="D2604" s="160"/>
    </row>
    <row r="2605" spans="4:4" x14ac:dyDescent="0.2">
      <c r="D2605" s="160"/>
    </row>
    <row r="2606" spans="4:4" x14ac:dyDescent="0.2">
      <c r="D2606" s="160"/>
    </row>
    <row r="2607" spans="4:4" x14ac:dyDescent="0.2">
      <c r="D2607" s="160"/>
    </row>
    <row r="2608" spans="4:4" x14ac:dyDescent="0.2">
      <c r="D2608" s="160"/>
    </row>
    <row r="2609" spans="4:4" x14ac:dyDescent="0.2">
      <c r="D2609" s="160"/>
    </row>
    <row r="2610" spans="4:4" x14ac:dyDescent="0.2">
      <c r="D2610" s="160"/>
    </row>
    <row r="2611" spans="4:4" x14ac:dyDescent="0.2">
      <c r="D2611" s="160"/>
    </row>
    <row r="2612" spans="4:4" x14ac:dyDescent="0.2">
      <c r="D2612" s="160"/>
    </row>
    <row r="2613" spans="4:4" x14ac:dyDescent="0.2">
      <c r="D2613" s="160"/>
    </row>
    <row r="2614" spans="4:4" x14ac:dyDescent="0.2">
      <c r="D2614" s="160"/>
    </row>
    <row r="2615" spans="4:4" x14ac:dyDescent="0.2">
      <c r="D2615" s="160"/>
    </row>
    <row r="2616" spans="4:4" x14ac:dyDescent="0.2">
      <c r="D2616" s="160"/>
    </row>
    <row r="2617" spans="4:4" x14ac:dyDescent="0.2">
      <c r="D2617" s="160"/>
    </row>
    <row r="2618" spans="4:4" x14ac:dyDescent="0.2">
      <c r="D2618" s="160"/>
    </row>
    <row r="2619" spans="4:4" x14ac:dyDescent="0.2">
      <c r="D2619" s="160"/>
    </row>
    <row r="2620" spans="4:4" x14ac:dyDescent="0.2">
      <c r="D2620" s="160"/>
    </row>
    <row r="2621" spans="4:4" x14ac:dyDescent="0.2">
      <c r="D2621" s="160"/>
    </row>
    <row r="2622" spans="4:4" x14ac:dyDescent="0.2">
      <c r="D2622" s="160"/>
    </row>
    <row r="2623" spans="4:4" x14ac:dyDescent="0.2">
      <c r="D2623" s="160"/>
    </row>
    <row r="2624" spans="4:4" x14ac:dyDescent="0.2">
      <c r="D2624" s="160"/>
    </row>
    <row r="2625" spans="4:4" x14ac:dyDescent="0.2">
      <c r="D2625" s="160"/>
    </row>
    <row r="2626" spans="4:4" x14ac:dyDescent="0.2">
      <c r="D2626" s="160"/>
    </row>
    <row r="2627" spans="4:4" x14ac:dyDescent="0.2">
      <c r="D2627" s="160"/>
    </row>
    <row r="2628" spans="4:4" x14ac:dyDescent="0.2">
      <c r="D2628" s="160"/>
    </row>
    <row r="2629" spans="4:4" x14ac:dyDescent="0.2">
      <c r="D2629" s="160"/>
    </row>
    <row r="2630" spans="4:4" x14ac:dyDescent="0.2">
      <c r="D2630" s="160"/>
    </row>
    <row r="2631" spans="4:4" x14ac:dyDescent="0.2">
      <c r="D2631" s="160"/>
    </row>
    <row r="2632" spans="4:4" x14ac:dyDescent="0.2">
      <c r="D2632" s="160"/>
    </row>
    <row r="2633" spans="4:4" x14ac:dyDescent="0.2">
      <c r="D2633" s="160"/>
    </row>
    <row r="2634" spans="4:4" x14ac:dyDescent="0.2">
      <c r="D2634" s="160"/>
    </row>
    <row r="2635" spans="4:4" x14ac:dyDescent="0.2">
      <c r="D2635" s="160"/>
    </row>
    <row r="2636" spans="4:4" x14ac:dyDescent="0.2">
      <c r="D2636" s="160"/>
    </row>
    <row r="2637" spans="4:4" x14ac:dyDescent="0.2">
      <c r="D2637" s="160"/>
    </row>
    <row r="2638" spans="4:4" x14ac:dyDescent="0.2">
      <c r="D2638" s="160"/>
    </row>
    <row r="2639" spans="4:4" x14ac:dyDescent="0.2">
      <c r="D2639" s="160"/>
    </row>
    <row r="2640" spans="4:4" x14ac:dyDescent="0.2">
      <c r="D2640" s="160"/>
    </row>
    <row r="2641" spans="4:4" x14ac:dyDescent="0.2">
      <c r="D2641" s="160"/>
    </row>
    <row r="2642" spans="4:4" x14ac:dyDescent="0.2">
      <c r="D2642" s="160"/>
    </row>
    <row r="2643" spans="4:4" x14ac:dyDescent="0.2">
      <c r="D2643" s="160"/>
    </row>
    <row r="2644" spans="4:4" x14ac:dyDescent="0.2">
      <c r="D2644" s="160"/>
    </row>
    <row r="2645" spans="4:4" x14ac:dyDescent="0.2">
      <c r="D2645" s="160"/>
    </row>
    <row r="2646" spans="4:4" x14ac:dyDescent="0.2">
      <c r="D2646" s="160"/>
    </row>
    <row r="2647" spans="4:4" x14ac:dyDescent="0.2">
      <c r="D2647" s="160"/>
    </row>
    <row r="2648" spans="4:4" x14ac:dyDescent="0.2">
      <c r="D2648" s="160"/>
    </row>
    <row r="2649" spans="4:4" x14ac:dyDescent="0.2">
      <c r="D2649" s="160"/>
    </row>
    <row r="2650" spans="4:4" x14ac:dyDescent="0.2">
      <c r="D2650" s="160"/>
    </row>
    <row r="2651" spans="4:4" x14ac:dyDescent="0.2">
      <c r="D2651" s="160"/>
    </row>
    <row r="2652" spans="4:4" x14ac:dyDescent="0.2">
      <c r="D2652" s="160"/>
    </row>
    <row r="2653" spans="4:4" x14ac:dyDescent="0.2">
      <c r="D2653" s="160"/>
    </row>
    <row r="2654" spans="4:4" x14ac:dyDescent="0.2">
      <c r="D2654" s="160"/>
    </row>
    <row r="2655" spans="4:4" x14ac:dyDescent="0.2">
      <c r="D2655" s="160"/>
    </row>
    <row r="2656" spans="4:4" x14ac:dyDescent="0.2">
      <c r="D2656" s="160"/>
    </row>
    <row r="2657" spans="4:4" x14ac:dyDescent="0.2">
      <c r="D2657" s="160"/>
    </row>
    <row r="2658" spans="4:4" x14ac:dyDescent="0.2">
      <c r="D2658" s="160"/>
    </row>
    <row r="2659" spans="4:4" x14ac:dyDescent="0.2">
      <c r="D2659" s="160"/>
    </row>
    <row r="2660" spans="4:4" x14ac:dyDescent="0.2">
      <c r="D2660" s="160"/>
    </row>
    <row r="2661" spans="4:4" x14ac:dyDescent="0.2">
      <c r="D2661" s="160"/>
    </row>
    <row r="2662" spans="4:4" x14ac:dyDescent="0.2">
      <c r="D2662" s="160"/>
    </row>
    <row r="2663" spans="4:4" x14ac:dyDescent="0.2">
      <c r="D2663" s="160"/>
    </row>
    <row r="2664" spans="4:4" x14ac:dyDescent="0.2">
      <c r="D2664" s="160"/>
    </row>
    <row r="2665" spans="4:4" x14ac:dyDescent="0.2">
      <c r="D2665" s="160"/>
    </row>
    <row r="2666" spans="4:4" x14ac:dyDescent="0.2">
      <c r="D2666" s="160"/>
    </row>
    <row r="2667" spans="4:4" x14ac:dyDescent="0.2">
      <c r="D2667" s="160"/>
    </row>
    <row r="2668" spans="4:4" x14ac:dyDescent="0.2">
      <c r="D2668" s="160"/>
    </row>
    <row r="2669" spans="4:4" x14ac:dyDescent="0.2">
      <c r="D2669" s="160"/>
    </row>
    <row r="2670" spans="4:4" x14ac:dyDescent="0.2">
      <c r="D2670" s="160"/>
    </row>
    <row r="2671" spans="4:4" x14ac:dyDescent="0.2">
      <c r="D2671" s="160"/>
    </row>
    <row r="2672" spans="4:4" x14ac:dyDescent="0.2">
      <c r="D2672" s="160"/>
    </row>
    <row r="2673" spans="4:4" x14ac:dyDescent="0.2">
      <c r="D2673" s="160"/>
    </row>
    <row r="2674" spans="4:4" x14ac:dyDescent="0.2">
      <c r="D2674" s="160"/>
    </row>
    <row r="2675" spans="4:4" x14ac:dyDescent="0.2">
      <c r="D2675" s="160"/>
    </row>
    <row r="2676" spans="4:4" x14ac:dyDescent="0.2">
      <c r="D2676" s="160"/>
    </row>
    <row r="2677" spans="4:4" x14ac:dyDescent="0.2">
      <c r="D2677" s="160"/>
    </row>
    <row r="2678" spans="4:4" x14ac:dyDescent="0.2">
      <c r="D2678" s="160"/>
    </row>
    <row r="2679" spans="4:4" x14ac:dyDescent="0.2">
      <c r="D2679" s="160"/>
    </row>
    <row r="2680" spans="4:4" x14ac:dyDescent="0.2">
      <c r="D2680" s="160"/>
    </row>
    <row r="2681" spans="4:4" x14ac:dyDescent="0.2">
      <c r="D2681" s="160"/>
    </row>
    <row r="2682" spans="4:4" x14ac:dyDescent="0.2">
      <c r="D2682" s="160"/>
    </row>
    <row r="2683" spans="4:4" x14ac:dyDescent="0.2">
      <c r="D2683" s="160"/>
    </row>
    <row r="2684" spans="4:4" x14ac:dyDescent="0.2">
      <c r="D2684" s="160"/>
    </row>
    <row r="2685" spans="4:4" x14ac:dyDescent="0.2">
      <c r="D2685" s="160"/>
    </row>
    <row r="2686" spans="4:4" x14ac:dyDescent="0.2">
      <c r="D2686" s="160"/>
    </row>
    <row r="2687" spans="4:4" x14ac:dyDescent="0.2">
      <c r="D2687" s="160"/>
    </row>
    <row r="2688" spans="4:4" x14ac:dyDescent="0.2">
      <c r="D2688" s="160"/>
    </row>
    <row r="2689" spans="4:4" x14ac:dyDescent="0.2">
      <c r="D2689" s="160"/>
    </row>
    <row r="2690" spans="4:4" x14ac:dyDescent="0.2">
      <c r="D2690" s="160"/>
    </row>
    <row r="2691" spans="4:4" x14ac:dyDescent="0.2">
      <c r="D2691" s="160"/>
    </row>
    <row r="2692" spans="4:4" x14ac:dyDescent="0.2">
      <c r="D2692" s="160"/>
    </row>
    <row r="2693" spans="4:4" x14ac:dyDescent="0.2">
      <c r="D2693" s="160"/>
    </row>
    <row r="2694" spans="4:4" x14ac:dyDescent="0.2">
      <c r="D2694" s="160"/>
    </row>
    <row r="2695" spans="4:4" x14ac:dyDescent="0.2">
      <c r="D2695" s="160"/>
    </row>
    <row r="2696" spans="4:4" x14ac:dyDescent="0.2">
      <c r="D2696" s="160"/>
    </row>
    <row r="2697" spans="4:4" x14ac:dyDescent="0.2">
      <c r="D2697" s="160"/>
    </row>
    <row r="2698" spans="4:4" x14ac:dyDescent="0.2">
      <c r="D2698" s="160"/>
    </row>
    <row r="2699" spans="4:4" x14ac:dyDescent="0.2">
      <c r="D2699" s="160"/>
    </row>
    <row r="2700" spans="4:4" x14ac:dyDescent="0.2">
      <c r="D2700" s="160"/>
    </row>
    <row r="2701" spans="4:4" x14ac:dyDescent="0.2">
      <c r="D2701" s="160"/>
    </row>
    <row r="2702" spans="4:4" x14ac:dyDescent="0.2">
      <c r="D2702" s="160"/>
    </row>
    <row r="2703" spans="4:4" x14ac:dyDescent="0.2">
      <c r="D2703" s="160"/>
    </row>
    <row r="2704" spans="4:4" x14ac:dyDescent="0.2">
      <c r="D2704" s="160"/>
    </row>
    <row r="2705" spans="4:4" x14ac:dyDescent="0.2">
      <c r="D2705" s="160"/>
    </row>
    <row r="2706" spans="4:4" x14ac:dyDescent="0.2">
      <c r="D2706" s="160"/>
    </row>
    <row r="2707" spans="4:4" x14ac:dyDescent="0.2">
      <c r="D2707" s="160"/>
    </row>
    <row r="2708" spans="4:4" x14ac:dyDescent="0.2">
      <c r="D2708" s="160"/>
    </row>
    <row r="2709" spans="4:4" x14ac:dyDescent="0.2">
      <c r="D2709" s="160"/>
    </row>
    <row r="2710" spans="4:4" x14ac:dyDescent="0.2">
      <c r="D2710" s="160"/>
    </row>
    <row r="2711" spans="4:4" x14ac:dyDescent="0.2">
      <c r="D2711" s="160"/>
    </row>
    <row r="2712" spans="4:4" x14ac:dyDescent="0.2">
      <c r="D2712" s="160"/>
    </row>
    <row r="2713" spans="4:4" x14ac:dyDescent="0.2">
      <c r="D2713" s="160"/>
    </row>
    <row r="2714" spans="4:4" x14ac:dyDescent="0.2">
      <c r="D2714" s="160"/>
    </row>
    <row r="2715" spans="4:4" x14ac:dyDescent="0.2">
      <c r="D2715" s="160"/>
    </row>
    <row r="2716" spans="4:4" x14ac:dyDescent="0.2">
      <c r="D2716" s="160"/>
    </row>
    <row r="2717" spans="4:4" x14ac:dyDescent="0.2">
      <c r="D2717" s="160"/>
    </row>
    <row r="2718" spans="4:4" x14ac:dyDescent="0.2">
      <c r="D2718" s="160"/>
    </row>
    <row r="2719" spans="4:4" x14ac:dyDescent="0.2">
      <c r="D2719" s="160"/>
    </row>
    <row r="2720" spans="4:4" x14ac:dyDescent="0.2">
      <c r="D2720" s="160"/>
    </row>
    <row r="2721" spans="4:4" x14ac:dyDescent="0.2">
      <c r="D2721" s="160"/>
    </row>
    <row r="2722" spans="4:4" x14ac:dyDescent="0.2">
      <c r="D2722" s="160"/>
    </row>
    <row r="2723" spans="4:4" x14ac:dyDescent="0.2">
      <c r="D2723" s="160"/>
    </row>
    <row r="2724" spans="4:4" x14ac:dyDescent="0.2">
      <c r="D2724" s="160"/>
    </row>
    <row r="2725" spans="4:4" x14ac:dyDescent="0.2">
      <c r="D2725" s="160"/>
    </row>
    <row r="2726" spans="4:4" x14ac:dyDescent="0.2">
      <c r="D2726" s="160"/>
    </row>
    <row r="2727" spans="4:4" x14ac:dyDescent="0.2">
      <c r="D2727" s="160"/>
    </row>
    <row r="2728" spans="4:4" x14ac:dyDescent="0.2">
      <c r="D2728" s="160"/>
    </row>
    <row r="2729" spans="4:4" x14ac:dyDescent="0.2">
      <c r="D2729" s="160"/>
    </row>
    <row r="2730" spans="4:4" x14ac:dyDescent="0.2">
      <c r="D2730" s="160"/>
    </row>
    <row r="2731" spans="4:4" x14ac:dyDescent="0.2">
      <c r="D2731" s="160"/>
    </row>
    <row r="2732" spans="4:4" x14ac:dyDescent="0.2">
      <c r="D2732" s="160"/>
    </row>
    <row r="2733" spans="4:4" x14ac:dyDescent="0.2">
      <c r="D2733" s="160"/>
    </row>
    <row r="2734" spans="4:4" x14ac:dyDescent="0.2">
      <c r="D2734" s="160"/>
    </row>
    <row r="2735" spans="4:4" x14ac:dyDescent="0.2">
      <c r="D2735" s="160"/>
    </row>
    <row r="2736" spans="4:4" x14ac:dyDescent="0.2">
      <c r="D2736" s="160"/>
    </row>
    <row r="2737" spans="4:4" x14ac:dyDescent="0.2">
      <c r="D2737" s="160"/>
    </row>
    <row r="2738" spans="4:4" x14ac:dyDescent="0.2">
      <c r="D2738" s="160"/>
    </row>
    <row r="2739" spans="4:4" x14ac:dyDescent="0.2">
      <c r="D2739" s="160"/>
    </row>
    <row r="2740" spans="4:4" x14ac:dyDescent="0.2">
      <c r="D2740" s="160"/>
    </row>
    <row r="2741" spans="4:4" x14ac:dyDescent="0.2">
      <c r="D2741" s="160"/>
    </row>
    <row r="2742" spans="4:4" x14ac:dyDescent="0.2">
      <c r="D2742" s="160"/>
    </row>
    <row r="2743" spans="4:4" x14ac:dyDescent="0.2">
      <c r="D2743" s="160"/>
    </row>
    <row r="2744" spans="4:4" x14ac:dyDescent="0.2">
      <c r="D2744" s="160"/>
    </row>
    <row r="2745" spans="4:4" x14ac:dyDescent="0.2">
      <c r="D2745" s="160"/>
    </row>
    <row r="2746" spans="4:4" x14ac:dyDescent="0.2">
      <c r="D2746" s="160"/>
    </row>
    <row r="2747" spans="4:4" x14ac:dyDescent="0.2">
      <c r="D2747" s="160"/>
    </row>
    <row r="2748" spans="4:4" x14ac:dyDescent="0.2">
      <c r="D2748" s="160"/>
    </row>
    <row r="2749" spans="4:4" x14ac:dyDescent="0.2">
      <c r="D2749" s="160"/>
    </row>
    <row r="2750" spans="4:4" x14ac:dyDescent="0.2">
      <c r="D2750" s="160"/>
    </row>
    <row r="2751" spans="4:4" x14ac:dyDescent="0.2">
      <c r="D2751" s="160"/>
    </row>
    <row r="2752" spans="4:4" x14ac:dyDescent="0.2">
      <c r="D2752" s="160"/>
    </row>
    <row r="2753" spans="4:4" x14ac:dyDescent="0.2">
      <c r="D2753" s="160"/>
    </row>
    <row r="2754" spans="4:4" x14ac:dyDescent="0.2">
      <c r="D2754" s="160"/>
    </row>
    <row r="2755" spans="4:4" x14ac:dyDescent="0.2">
      <c r="D2755" s="160"/>
    </row>
    <row r="2756" spans="4:4" x14ac:dyDescent="0.2">
      <c r="D2756" s="160"/>
    </row>
    <row r="2757" spans="4:4" x14ac:dyDescent="0.2">
      <c r="D2757" s="160"/>
    </row>
    <row r="2758" spans="4:4" x14ac:dyDescent="0.2">
      <c r="D2758" s="160"/>
    </row>
    <row r="2759" spans="4:4" x14ac:dyDescent="0.2">
      <c r="D2759" s="160"/>
    </row>
    <row r="2760" spans="4:4" x14ac:dyDescent="0.2">
      <c r="D2760" s="160"/>
    </row>
    <row r="2761" spans="4:4" x14ac:dyDescent="0.2">
      <c r="D2761" s="160"/>
    </row>
    <row r="2762" spans="4:4" x14ac:dyDescent="0.2">
      <c r="D2762" s="160"/>
    </row>
    <row r="2763" spans="4:4" x14ac:dyDescent="0.2">
      <c r="D2763" s="160"/>
    </row>
    <row r="2764" spans="4:4" x14ac:dyDescent="0.2">
      <c r="D2764" s="160"/>
    </row>
    <row r="2765" spans="4:4" x14ac:dyDescent="0.2">
      <c r="D2765" s="160"/>
    </row>
    <row r="2766" spans="4:4" x14ac:dyDescent="0.2">
      <c r="D2766" s="160"/>
    </row>
    <row r="2767" spans="4:4" x14ac:dyDescent="0.2">
      <c r="D2767" s="160"/>
    </row>
    <row r="2768" spans="4:4" x14ac:dyDescent="0.2">
      <c r="D2768" s="160"/>
    </row>
    <row r="2769" spans="4:4" x14ac:dyDescent="0.2">
      <c r="D2769" s="160"/>
    </row>
    <row r="2770" spans="4:4" x14ac:dyDescent="0.2">
      <c r="D2770" s="160"/>
    </row>
    <row r="2771" spans="4:4" x14ac:dyDescent="0.2">
      <c r="D2771" s="160"/>
    </row>
    <row r="2772" spans="4:4" x14ac:dyDescent="0.2">
      <c r="D2772" s="160"/>
    </row>
    <row r="2773" spans="4:4" x14ac:dyDescent="0.2">
      <c r="D2773" s="160"/>
    </row>
    <row r="2774" spans="4:4" x14ac:dyDescent="0.2">
      <c r="D2774" s="160"/>
    </row>
    <row r="2775" spans="4:4" x14ac:dyDescent="0.2">
      <c r="D2775" s="160"/>
    </row>
    <row r="2776" spans="4:4" x14ac:dyDescent="0.2">
      <c r="D2776" s="160"/>
    </row>
    <row r="2777" spans="4:4" x14ac:dyDescent="0.2">
      <c r="D2777" s="160"/>
    </row>
    <row r="2778" spans="4:4" x14ac:dyDescent="0.2">
      <c r="D2778" s="160"/>
    </row>
    <row r="2779" spans="4:4" x14ac:dyDescent="0.2">
      <c r="D2779" s="160"/>
    </row>
    <row r="2780" spans="4:4" x14ac:dyDescent="0.2">
      <c r="D2780" s="160"/>
    </row>
    <row r="2781" spans="4:4" x14ac:dyDescent="0.2">
      <c r="D2781" s="160"/>
    </row>
    <row r="2782" spans="4:4" x14ac:dyDescent="0.2">
      <c r="D2782" s="160"/>
    </row>
    <row r="2783" spans="4:4" x14ac:dyDescent="0.2">
      <c r="D2783" s="160"/>
    </row>
    <row r="2784" spans="4:4" x14ac:dyDescent="0.2">
      <c r="D2784" s="160"/>
    </row>
    <row r="2785" spans="4:4" x14ac:dyDescent="0.2">
      <c r="D2785" s="160"/>
    </row>
    <row r="2786" spans="4:4" x14ac:dyDescent="0.2">
      <c r="D2786" s="160"/>
    </row>
    <row r="2787" spans="4:4" x14ac:dyDescent="0.2">
      <c r="D2787" s="160"/>
    </row>
    <row r="2788" spans="4:4" x14ac:dyDescent="0.2">
      <c r="D2788" s="160"/>
    </row>
    <row r="2789" spans="4:4" x14ac:dyDescent="0.2">
      <c r="D2789" s="160"/>
    </row>
    <row r="2790" spans="4:4" x14ac:dyDescent="0.2">
      <c r="D2790" s="160"/>
    </row>
    <row r="2791" spans="4:4" x14ac:dyDescent="0.2">
      <c r="D2791" s="160"/>
    </row>
    <row r="2792" spans="4:4" x14ac:dyDescent="0.2">
      <c r="D2792" s="160"/>
    </row>
    <row r="2793" spans="4:4" x14ac:dyDescent="0.2">
      <c r="D2793" s="160"/>
    </row>
    <row r="2794" spans="4:4" x14ac:dyDescent="0.2">
      <c r="D2794" s="160"/>
    </row>
    <row r="2795" spans="4:4" x14ac:dyDescent="0.2">
      <c r="D2795" s="160"/>
    </row>
    <row r="2796" spans="4:4" x14ac:dyDescent="0.2">
      <c r="D2796" s="160"/>
    </row>
    <row r="2797" spans="4:4" x14ac:dyDescent="0.2">
      <c r="D2797" s="160"/>
    </row>
    <row r="2798" spans="4:4" x14ac:dyDescent="0.2">
      <c r="D2798" s="160"/>
    </row>
    <row r="2799" spans="4:4" x14ac:dyDescent="0.2">
      <c r="D2799" s="160"/>
    </row>
    <row r="2800" spans="4:4" x14ac:dyDescent="0.2">
      <c r="D2800" s="160"/>
    </row>
    <row r="2801" spans="4:4" x14ac:dyDescent="0.2">
      <c r="D2801" s="160"/>
    </row>
    <row r="2802" spans="4:4" x14ac:dyDescent="0.2">
      <c r="D2802" s="160"/>
    </row>
    <row r="2803" spans="4:4" x14ac:dyDescent="0.2">
      <c r="D2803" s="160"/>
    </row>
    <row r="2804" spans="4:4" x14ac:dyDescent="0.2">
      <c r="D2804" s="160"/>
    </row>
    <row r="2805" spans="4:4" x14ac:dyDescent="0.2">
      <c r="D2805" s="160"/>
    </row>
    <row r="2806" spans="4:4" x14ac:dyDescent="0.2">
      <c r="D2806" s="160"/>
    </row>
    <row r="2807" spans="4:4" x14ac:dyDescent="0.2">
      <c r="D2807" s="160"/>
    </row>
    <row r="2808" spans="4:4" x14ac:dyDescent="0.2">
      <c r="D2808" s="160"/>
    </row>
    <row r="2809" spans="4:4" x14ac:dyDescent="0.2">
      <c r="D2809" s="160"/>
    </row>
    <row r="2810" spans="4:4" x14ac:dyDescent="0.2">
      <c r="D2810" s="160"/>
    </row>
    <row r="2811" spans="4:4" x14ac:dyDescent="0.2">
      <c r="D2811" s="160"/>
    </row>
    <row r="2812" spans="4:4" x14ac:dyDescent="0.2">
      <c r="D2812" s="160"/>
    </row>
    <row r="2813" spans="4:4" x14ac:dyDescent="0.2">
      <c r="D2813" s="160"/>
    </row>
    <row r="2814" spans="4:4" x14ac:dyDescent="0.2">
      <c r="D2814" s="160"/>
    </row>
    <row r="2815" spans="4:4" x14ac:dyDescent="0.2">
      <c r="D2815" s="160"/>
    </row>
    <row r="2816" spans="4:4" x14ac:dyDescent="0.2">
      <c r="D2816" s="160"/>
    </row>
    <row r="2817" spans="4:4" x14ac:dyDescent="0.2">
      <c r="D2817" s="160"/>
    </row>
    <row r="2818" spans="4:4" x14ac:dyDescent="0.2">
      <c r="D2818" s="160"/>
    </row>
    <row r="2819" spans="4:4" x14ac:dyDescent="0.2">
      <c r="D2819" s="160"/>
    </row>
    <row r="2820" spans="4:4" x14ac:dyDescent="0.2">
      <c r="D2820" s="160"/>
    </row>
    <row r="2821" spans="4:4" x14ac:dyDescent="0.2">
      <c r="D2821" s="160"/>
    </row>
    <row r="2822" spans="4:4" x14ac:dyDescent="0.2">
      <c r="D2822" s="160"/>
    </row>
    <row r="2823" spans="4:4" x14ac:dyDescent="0.2">
      <c r="D2823" s="160"/>
    </row>
    <row r="2824" spans="4:4" x14ac:dyDescent="0.2">
      <c r="D2824" s="160"/>
    </row>
    <row r="2825" spans="4:4" x14ac:dyDescent="0.2">
      <c r="D2825" s="160"/>
    </row>
    <row r="2826" spans="4:4" x14ac:dyDescent="0.2">
      <c r="D2826" s="160"/>
    </row>
    <row r="2827" spans="4:4" x14ac:dyDescent="0.2">
      <c r="D2827" s="160"/>
    </row>
    <row r="2828" spans="4:4" x14ac:dyDescent="0.2">
      <c r="D2828" s="160"/>
    </row>
    <row r="2829" spans="4:4" x14ac:dyDescent="0.2">
      <c r="D2829" s="160"/>
    </row>
    <row r="2830" spans="4:4" x14ac:dyDescent="0.2">
      <c r="D2830" s="160"/>
    </row>
    <row r="2831" spans="4:4" x14ac:dyDescent="0.2">
      <c r="D2831" s="160"/>
    </row>
    <row r="2832" spans="4:4" x14ac:dyDescent="0.2">
      <c r="D2832" s="160"/>
    </row>
    <row r="2833" spans="4:4" x14ac:dyDescent="0.2">
      <c r="D2833" s="160"/>
    </row>
    <row r="2834" spans="4:4" x14ac:dyDescent="0.2">
      <c r="D2834" s="160"/>
    </row>
    <row r="2835" spans="4:4" x14ac:dyDescent="0.2">
      <c r="D2835" s="160"/>
    </row>
    <row r="2836" spans="4:4" x14ac:dyDescent="0.2">
      <c r="D2836" s="160"/>
    </row>
    <row r="2837" spans="4:4" x14ac:dyDescent="0.2">
      <c r="D2837" s="160"/>
    </row>
    <row r="2838" spans="4:4" x14ac:dyDescent="0.2">
      <c r="D2838" s="160"/>
    </row>
    <row r="2839" spans="4:4" x14ac:dyDescent="0.2">
      <c r="D2839" s="160"/>
    </row>
    <row r="2840" spans="4:4" x14ac:dyDescent="0.2">
      <c r="D2840" s="160"/>
    </row>
    <row r="2841" spans="4:4" x14ac:dyDescent="0.2">
      <c r="D2841" s="160"/>
    </row>
    <row r="2842" spans="4:4" x14ac:dyDescent="0.2">
      <c r="D2842" s="160"/>
    </row>
    <row r="2843" spans="4:4" x14ac:dyDescent="0.2">
      <c r="D2843" s="160"/>
    </row>
    <row r="2844" spans="4:4" x14ac:dyDescent="0.2">
      <c r="D2844" s="160"/>
    </row>
    <row r="2845" spans="4:4" x14ac:dyDescent="0.2">
      <c r="D2845" s="160"/>
    </row>
    <row r="2846" spans="4:4" x14ac:dyDescent="0.2">
      <c r="D2846" s="160"/>
    </row>
    <row r="2847" spans="4:4" x14ac:dyDescent="0.2">
      <c r="D2847" s="160"/>
    </row>
    <row r="2848" spans="4:4" x14ac:dyDescent="0.2">
      <c r="D2848" s="160"/>
    </row>
    <row r="2849" spans="4:4" x14ac:dyDescent="0.2">
      <c r="D2849" s="160"/>
    </row>
    <row r="2850" spans="4:4" x14ac:dyDescent="0.2">
      <c r="D2850" s="160"/>
    </row>
    <row r="2851" spans="4:4" x14ac:dyDescent="0.2">
      <c r="D2851" s="160"/>
    </row>
    <row r="2852" spans="4:4" x14ac:dyDescent="0.2">
      <c r="D2852" s="160"/>
    </row>
    <row r="2853" spans="4:4" x14ac:dyDescent="0.2">
      <c r="D2853" s="160"/>
    </row>
    <row r="2854" spans="4:4" x14ac:dyDescent="0.2">
      <c r="D2854" s="160"/>
    </row>
    <row r="2855" spans="4:4" x14ac:dyDescent="0.2">
      <c r="D2855" s="160"/>
    </row>
    <row r="2856" spans="4:4" x14ac:dyDescent="0.2">
      <c r="D2856" s="160"/>
    </row>
    <row r="2857" spans="4:4" x14ac:dyDescent="0.2">
      <c r="D2857" s="160"/>
    </row>
    <row r="2858" spans="4:4" x14ac:dyDescent="0.2">
      <c r="D2858" s="160"/>
    </row>
    <row r="2859" spans="4:4" x14ac:dyDescent="0.2">
      <c r="D2859" s="160"/>
    </row>
    <row r="2860" spans="4:4" x14ac:dyDescent="0.2">
      <c r="D2860" s="160"/>
    </row>
    <row r="2861" spans="4:4" x14ac:dyDescent="0.2">
      <c r="D2861" s="160"/>
    </row>
    <row r="2862" spans="4:4" x14ac:dyDescent="0.2">
      <c r="D2862" s="160"/>
    </row>
    <row r="2863" spans="4:4" x14ac:dyDescent="0.2">
      <c r="D2863" s="160"/>
    </row>
    <row r="2864" spans="4:4" x14ac:dyDescent="0.2">
      <c r="D2864" s="160"/>
    </row>
    <row r="2865" spans="4:4" x14ac:dyDescent="0.2">
      <c r="D2865" s="160"/>
    </row>
    <row r="2866" spans="4:4" x14ac:dyDescent="0.2">
      <c r="D2866" s="160"/>
    </row>
    <row r="2867" spans="4:4" x14ac:dyDescent="0.2">
      <c r="D2867" s="160"/>
    </row>
    <row r="2868" spans="4:4" x14ac:dyDescent="0.2">
      <c r="D2868" s="160"/>
    </row>
    <row r="2869" spans="4:4" x14ac:dyDescent="0.2">
      <c r="D2869" s="160"/>
    </row>
    <row r="2870" spans="4:4" x14ac:dyDescent="0.2">
      <c r="D2870" s="160"/>
    </row>
    <row r="2871" spans="4:4" x14ac:dyDescent="0.2">
      <c r="D2871" s="160"/>
    </row>
    <row r="2872" spans="4:4" x14ac:dyDescent="0.2">
      <c r="D2872" s="160"/>
    </row>
    <row r="2873" spans="4:4" x14ac:dyDescent="0.2">
      <c r="D2873" s="160"/>
    </row>
    <row r="2874" spans="4:4" x14ac:dyDescent="0.2">
      <c r="D2874" s="160"/>
    </row>
    <row r="2875" spans="4:4" x14ac:dyDescent="0.2">
      <c r="D2875" s="160"/>
    </row>
    <row r="2876" spans="4:4" x14ac:dyDescent="0.2">
      <c r="D2876" s="160"/>
    </row>
    <row r="2877" spans="4:4" x14ac:dyDescent="0.2">
      <c r="D2877" s="160"/>
    </row>
    <row r="2878" spans="4:4" x14ac:dyDescent="0.2">
      <c r="D2878" s="160"/>
    </row>
    <row r="2879" spans="4:4" x14ac:dyDescent="0.2">
      <c r="D2879" s="160"/>
    </row>
    <row r="2880" spans="4:4" x14ac:dyDescent="0.2">
      <c r="D2880" s="160"/>
    </row>
    <row r="2881" spans="4:4" x14ac:dyDescent="0.2">
      <c r="D2881" s="160"/>
    </row>
    <row r="2882" spans="4:4" x14ac:dyDescent="0.2">
      <c r="D2882" s="160"/>
    </row>
    <row r="2883" spans="4:4" x14ac:dyDescent="0.2">
      <c r="D2883" s="160"/>
    </row>
    <row r="2884" spans="4:4" x14ac:dyDescent="0.2">
      <c r="D2884" s="160"/>
    </row>
    <row r="2885" spans="4:4" x14ac:dyDescent="0.2">
      <c r="D2885" s="160"/>
    </row>
    <row r="2886" spans="4:4" x14ac:dyDescent="0.2">
      <c r="D2886" s="160"/>
    </row>
    <row r="2887" spans="4:4" x14ac:dyDescent="0.2">
      <c r="D2887" s="160"/>
    </row>
    <row r="2888" spans="4:4" x14ac:dyDescent="0.2">
      <c r="D2888" s="160"/>
    </row>
    <row r="2889" spans="4:4" x14ac:dyDescent="0.2">
      <c r="D2889" s="160"/>
    </row>
    <row r="2890" spans="4:4" x14ac:dyDescent="0.2">
      <c r="D2890" s="160"/>
    </row>
    <row r="2891" spans="4:4" x14ac:dyDescent="0.2">
      <c r="D2891" s="160"/>
    </row>
    <row r="2892" spans="4:4" x14ac:dyDescent="0.2">
      <c r="D2892" s="160"/>
    </row>
    <row r="2893" spans="4:4" x14ac:dyDescent="0.2">
      <c r="D2893" s="160"/>
    </row>
    <row r="2894" spans="4:4" x14ac:dyDescent="0.2">
      <c r="D2894" s="160"/>
    </row>
    <row r="2895" spans="4:4" x14ac:dyDescent="0.2">
      <c r="D2895" s="160"/>
    </row>
    <row r="2896" spans="4:4" x14ac:dyDescent="0.2">
      <c r="D2896" s="160"/>
    </row>
    <row r="2897" spans="4:4" x14ac:dyDescent="0.2">
      <c r="D2897" s="160"/>
    </row>
    <row r="2898" spans="4:4" x14ac:dyDescent="0.2">
      <c r="D2898" s="160"/>
    </row>
    <row r="2899" spans="4:4" x14ac:dyDescent="0.2">
      <c r="D2899" s="160"/>
    </row>
    <row r="2900" spans="4:4" x14ac:dyDescent="0.2">
      <c r="D2900" s="160"/>
    </row>
    <row r="2901" spans="4:4" x14ac:dyDescent="0.2">
      <c r="D2901" s="160"/>
    </row>
    <row r="2902" spans="4:4" x14ac:dyDescent="0.2">
      <c r="D2902" s="160"/>
    </row>
    <row r="2903" spans="4:4" x14ac:dyDescent="0.2">
      <c r="D2903" s="160"/>
    </row>
    <row r="2904" spans="4:4" x14ac:dyDescent="0.2">
      <c r="D2904" s="160"/>
    </row>
    <row r="2905" spans="4:4" x14ac:dyDescent="0.2">
      <c r="D2905" s="160"/>
    </row>
    <row r="2906" spans="4:4" x14ac:dyDescent="0.2">
      <c r="D2906" s="160"/>
    </row>
    <row r="2907" spans="4:4" x14ac:dyDescent="0.2">
      <c r="D2907" s="160"/>
    </row>
    <row r="2908" spans="4:4" x14ac:dyDescent="0.2">
      <c r="D2908" s="160"/>
    </row>
    <row r="2909" spans="4:4" x14ac:dyDescent="0.2">
      <c r="D2909" s="160"/>
    </row>
    <row r="2910" spans="4:4" x14ac:dyDescent="0.2">
      <c r="D2910" s="160"/>
    </row>
    <row r="2911" spans="4:4" x14ac:dyDescent="0.2">
      <c r="D2911" s="160"/>
    </row>
    <row r="2912" spans="4:4" x14ac:dyDescent="0.2">
      <c r="D2912" s="160"/>
    </row>
    <row r="2913" spans="4:4" x14ac:dyDescent="0.2">
      <c r="D2913" s="160"/>
    </row>
    <row r="2914" spans="4:4" x14ac:dyDescent="0.2">
      <c r="D2914" s="160"/>
    </row>
    <row r="2915" spans="4:4" x14ac:dyDescent="0.2">
      <c r="D2915" s="160"/>
    </row>
    <row r="2916" spans="4:4" x14ac:dyDescent="0.2">
      <c r="D2916" s="160"/>
    </row>
    <row r="2917" spans="4:4" x14ac:dyDescent="0.2">
      <c r="D2917" s="160"/>
    </row>
    <row r="2918" spans="4:4" x14ac:dyDescent="0.2">
      <c r="D2918" s="160"/>
    </row>
    <row r="2919" spans="4:4" x14ac:dyDescent="0.2">
      <c r="D2919" s="160"/>
    </row>
    <row r="2920" spans="4:4" x14ac:dyDescent="0.2">
      <c r="D2920" s="160"/>
    </row>
    <row r="2921" spans="4:4" x14ac:dyDescent="0.2">
      <c r="D2921" s="160"/>
    </row>
    <row r="2922" spans="4:4" x14ac:dyDescent="0.2">
      <c r="D2922" s="160"/>
    </row>
    <row r="2923" spans="4:4" x14ac:dyDescent="0.2">
      <c r="D2923" s="160"/>
    </row>
    <row r="2924" spans="4:4" x14ac:dyDescent="0.2">
      <c r="D2924" s="160"/>
    </row>
    <row r="2925" spans="4:4" x14ac:dyDescent="0.2">
      <c r="D2925" s="160"/>
    </row>
    <row r="2926" spans="4:4" x14ac:dyDescent="0.2">
      <c r="D2926" s="160"/>
    </row>
    <row r="2927" spans="4:4" x14ac:dyDescent="0.2">
      <c r="D2927" s="160"/>
    </row>
    <row r="2928" spans="4:4" x14ac:dyDescent="0.2">
      <c r="D2928" s="160"/>
    </row>
    <row r="2929" spans="4:4" x14ac:dyDescent="0.2">
      <c r="D2929" s="160"/>
    </row>
    <row r="2930" spans="4:4" x14ac:dyDescent="0.2">
      <c r="D2930" s="160"/>
    </row>
    <row r="2931" spans="4:4" x14ac:dyDescent="0.2">
      <c r="D2931" s="160"/>
    </row>
    <row r="2932" spans="4:4" x14ac:dyDescent="0.2">
      <c r="D2932" s="160"/>
    </row>
    <row r="2933" spans="4:4" x14ac:dyDescent="0.2">
      <c r="D2933" s="160"/>
    </row>
    <row r="2934" spans="4:4" x14ac:dyDescent="0.2">
      <c r="D2934" s="160"/>
    </row>
    <row r="2935" spans="4:4" x14ac:dyDescent="0.2">
      <c r="D2935" s="160"/>
    </row>
    <row r="2936" spans="4:4" x14ac:dyDescent="0.2">
      <c r="D2936" s="160"/>
    </row>
    <row r="2937" spans="4:4" x14ac:dyDescent="0.2">
      <c r="D2937" s="160"/>
    </row>
    <row r="2938" spans="4:4" x14ac:dyDescent="0.2">
      <c r="D2938" s="160"/>
    </row>
    <row r="2939" spans="4:4" x14ac:dyDescent="0.2">
      <c r="D2939" s="160"/>
    </row>
    <row r="2940" spans="4:4" x14ac:dyDescent="0.2">
      <c r="D2940" s="160"/>
    </row>
    <row r="2941" spans="4:4" x14ac:dyDescent="0.2">
      <c r="D2941" s="160"/>
    </row>
    <row r="2942" spans="4:4" x14ac:dyDescent="0.2">
      <c r="D2942" s="160"/>
    </row>
    <row r="2943" spans="4:4" x14ac:dyDescent="0.2">
      <c r="D2943" s="160"/>
    </row>
    <row r="2944" spans="4:4" x14ac:dyDescent="0.2">
      <c r="D2944" s="160"/>
    </row>
    <row r="2945" spans="4:4" x14ac:dyDescent="0.2">
      <c r="D2945" s="160"/>
    </row>
    <row r="2946" spans="4:4" x14ac:dyDescent="0.2">
      <c r="D2946" s="160"/>
    </row>
    <row r="2947" spans="4:4" x14ac:dyDescent="0.2">
      <c r="D2947" s="160"/>
    </row>
    <row r="2948" spans="4:4" x14ac:dyDescent="0.2">
      <c r="D2948" s="160"/>
    </row>
    <row r="2949" spans="4:4" x14ac:dyDescent="0.2">
      <c r="D2949" s="160"/>
    </row>
    <row r="2950" spans="4:4" x14ac:dyDescent="0.2">
      <c r="D2950" s="160"/>
    </row>
    <row r="2951" spans="4:4" x14ac:dyDescent="0.2">
      <c r="D2951" s="160"/>
    </row>
    <row r="2952" spans="4:4" x14ac:dyDescent="0.2">
      <c r="D2952" s="160"/>
    </row>
    <row r="2953" spans="4:4" x14ac:dyDescent="0.2">
      <c r="D2953" s="160"/>
    </row>
    <row r="2954" spans="4:4" x14ac:dyDescent="0.2">
      <c r="D2954" s="160"/>
    </row>
    <row r="2955" spans="4:4" x14ac:dyDescent="0.2">
      <c r="D2955" s="160"/>
    </row>
    <row r="2956" spans="4:4" x14ac:dyDescent="0.2">
      <c r="D2956" s="160"/>
    </row>
    <row r="2957" spans="4:4" x14ac:dyDescent="0.2">
      <c r="D2957" s="160"/>
    </row>
    <row r="2958" spans="4:4" x14ac:dyDescent="0.2">
      <c r="D2958" s="160"/>
    </row>
    <row r="2959" spans="4:4" x14ac:dyDescent="0.2">
      <c r="D2959" s="160"/>
    </row>
    <row r="2960" spans="4:4" x14ac:dyDescent="0.2">
      <c r="D2960" s="160"/>
    </row>
    <row r="2961" spans="4:4" x14ac:dyDescent="0.2">
      <c r="D2961" s="160"/>
    </row>
    <row r="2962" spans="4:4" x14ac:dyDescent="0.2">
      <c r="D2962" s="160"/>
    </row>
    <row r="2963" spans="4:4" x14ac:dyDescent="0.2">
      <c r="D2963" s="160"/>
    </row>
    <row r="2964" spans="4:4" x14ac:dyDescent="0.2">
      <c r="D2964" s="160"/>
    </row>
    <row r="2965" spans="4:4" x14ac:dyDescent="0.2">
      <c r="D2965" s="160"/>
    </row>
    <row r="2966" spans="4:4" x14ac:dyDescent="0.2">
      <c r="D2966" s="160"/>
    </row>
    <row r="2967" spans="4:4" x14ac:dyDescent="0.2">
      <c r="D2967" s="160"/>
    </row>
    <row r="2968" spans="4:4" x14ac:dyDescent="0.2">
      <c r="D2968" s="160"/>
    </row>
    <row r="2969" spans="4:4" x14ac:dyDescent="0.2">
      <c r="D2969" s="160"/>
    </row>
    <row r="2970" spans="4:4" x14ac:dyDescent="0.2">
      <c r="D2970" s="160"/>
    </row>
    <row r="2971" spans="4:4" x14ac:dyDescent="0.2">
      <c r="D2971" s="160"/>
    </row>
    <row r="2972" spans="4:4" x14ac:dyDescent="0.2">
      <c r="D2972" s="160"/>
    </row>
    <row r="2973" spans="4:4" x14ac:dyDescent="0.2">
      <c r="D2973" s="160"/>
    </row>
    <row r="2974" spans="4:4" x14ac:dyDescent="0.2">
      <c r="D2974" s="160"/>
    </row>
    <row r="2975" spans="4:4" x14ac:dyDescent="0.2">
      <c r="D2975" s="160"/>
    </row>
    <row r="2976" spans="4:4" x14ac:dyDescent="0.2">
      <c r="D2976" s="160"/>
    </row>
    <row r="2977" spans="4:4" x14ac:dyDescent="0.2">
      <c r="D2977" s="160"/>
    </row>
    <row r="2978" spans="4:4" x14ac:dyDescent="0.2">
      <c r="D2978" s="160"/>
    </row>
    <row r="2979" spans="4:4" x14ac:dyDescent="0.2">
      <c r="D2979" s="160"/>
    </row>
    <row r="2980" spans="4:4" x14ac:dyDescent="0.2">
      <c r="D2980" s="160"/>
    </row>
    <row r="2981" spans="4:4" x14ac:dyDescent="0.2">
      <c r="D2981" s="160"/>
    </row>
    <row r="2982" spans="4:4" x14ac:dyDescent="0.2">
      <c r="D2982" s="160"/>
    </row>
    <row r="2983" spans="4:4" x14ac:dyDescent="0.2">
      <c r="D2983" s="160"/>
    </row>
    <row r="2984" spans="4:4" x14ac:dyDescent="0.2">
      <c r="D2984" s="160"/>
    </row>
    <row r="2985" spans="4:4" x14ac:dyDescent="0.2">
      <c r="D2985" s="160"/>
    </row>
    <row r="2986" spans="4:4" x14ac:dyDescent="0.2">
      <c r="D2986" s="160"/>
    </row>
    <row r="2987" spans="4:4" x14ac:dyDescent="0.2">
      <c r="D2987" s="160"/>
    </row>
    <row r="2988" spans="4:4" x14ac:dyDescent="0.2">
      <c r="D2988" s="160"/>
    </row>
    <row r="2989" spans="4:4" x14ac:dyDescent="0.2">
      <c r="D2989" s="160"/>
    </row>
    <row r="2990" spans="4:4" x14ac:dyDescent="0.2">
      <c r="D2990" s="160"/>
    </row>
    <row r="2991" spans="4:4" x14ac:dyDescent="0.2">
      <c r="D2991" s="160"/>
    </row>
    <row r="2992" spans="4:4" x14ac:dyDescent="0.2">
      <c r="D2992" s="160"/>
    </row>
    <row r="2993" spans="4:4" x14ac:dyDescent="0.2">
      <c r="D2993" s="160"/>
    </row>
    <row r="2994" spans="4:4" x14ac:dyDescent="0.2">
      <c r="D2994" s="160"/>
    </row>
    <row r="2995" spans="4:4" x14ac:dyDescent="0.2">
      <c r="D2995" s="160"/>
    </row>
    <row r="2996" spans="4:4" x14ac:dyDescent="0.2">
      <c r="D2996" s="160"/>
    </row>
    <row r="2997" spans="4:4" x14ac:dyDescent="0.2">
      <c r="D2997" s="160"/>
    </row>
    <row r="2998" spans="4:4" x14ac:dyDescent="0.2">
      <c r="D2998" s="160"/>
    </row>
    <row r="2999" spans="4:4" x14ac:dyDescent="0.2">
      <c r="D2999" s="160"/>
    </row>
    <row r="3000" spans="4:4" x14ac:dyDescent="0.2">
      <c r="D3000" s="160"/>
    </row>
    <row r="3001" spans="4:4" x14ac:dyDescent="0.2">
      <c r="D3001" s="160"/>
    </row>
    <row r="3002" spans="4:4" x14ac:dyDescent="0.2">
      <c r="D3002" s="160"/>
    </row>
    <row r="3003" spans="4:4" x14ac:dyDescent="0.2">
      <c r="D3003" s="160"/>
    </row>
    <row r="3004" spans="4:4" x14ac:dyDescent="0.2">
      <c r="D3004" s="160"/>
    </row>
    <row r="3005" spans="4:4" x14ac:dyDescent="0.2">
      <c r="D3005" s="160"/>
    </row>
    <row r="3006" spans="4:4" x14ac:dyDescent="0.2">
      <c r="D3006" s="160"/>
    </row>
    <row r="3007" spans="4:4" x14ac:dyDescent="0.2">
      <c r="D3007" s="160"/>
    </row>
    <row r="3008" spans="4:4" x14ac:dyDescent="0.2">
      <c r="D3008" s="160"/>
    </row>
    <row r="3009" spans="4:4" x14ac:dyDescent="0.2">
      <c r="D3009" s="160"/>
    </row>
    <row r="3010" spans="4:4" x14ac:dyDescent="0.2">
      <c r="D3010" s="160"/>
    </row>
    <row r="3011" spans="4:4" x14ac:dyDescent="0.2">
      <c r="D3011" s="160"/>
    </row>
    <row r="3012" spans="4:4" x14ac:dyDescent="0.2">
      <c r="D3012" s="160"/>
    </row>
    <row r="3013" spans="4:4" x14ac:dyDescent="0.2">
      <c r="D3013" s="160"/>
    </row>
    <row r="3014" spans="4:4" x14ac:dyDescent="0.2">
      <c r="D3014" s="160"/>
    </row>
    <row r="3015" spans="4:4" x14ac:dyDescent="0.2">
      <c r="D3015" s="160"/>
    </row>
    <row r="3016" spans="4:4" x14ac:dyDescent="0.2">
      <c r="D3016" s="160"/>
    </row>
    <row r="3017" spans="4:4" x14ac:dyDescent="0.2">
      <c r="D3017" s="160"/>
    </row>
    <row r="3018" spans="4:4" x14ac:dyDescent="0.2">
      <c r="D3018" s="160"/>
    </row>
    <row r="3019" spans="4:4" x14ac:dyDescent="0.2">
      <c r="D3019" s="160"/>
    </row>
    <row r="3020" spans="4:4" x14ac:dyDescent="0.2">
      <c r="D3020" s="160"/>
    </row>
    <row r="3021" spans="4:4" x14ac:dyDescent="0.2">
      <c r="D3021" s="160"/>
    </row>
    <row r="3022" spans="4:4" x14ac:dyDescent="0.2">
      <c r="D3022" s="160"/>
    </row>
    <row r="3023" spans="4:4" x14ac:dyDescent="0.2">
      <c r="D3023" s="160"/>
    </row>
    <row r="3024" spans="4:4" x14ac:dyDescent="0.2">
      <c r="D3024" s="160"/>
    </row>
    <row r="3025" spans="4:4" x14ac:dyDescent="0.2">
      <c r="D3025" s="160"/>
    </row>
    <row r="3026" spans="4:4" x14ac:dyDescent="0.2">
      <c r="D3026" s="160"/>
    </row>
    <row r="3027" spans="4:4" x14ac:dyDescent="0.2">
      <c r="D3027" s="160"/>
    </row>
    <row r="3028" spans="4:4" x14ac:dyDescent="0.2">
      <c r="D3028" s="160"/>
    </row>
    <row r="3029" spans="4:4" x14ac:dyDescent="0.2">
      <c r="D3029" s="160"/>
    </row>
    <row r="3030" spans="4:4" x14ac:dyDescent="0.2">
      <c r="D3030" s="160"/>
    </row>
    <row r="3031" spans="4:4" x14ac:dyDescent="0.2">
      <c r="D3031" s="160"/>
    </row>
    <row r="3032" spans="4:4" x14ac:dyDescent="0.2">
      <c r="D3032" s="160"/>
    </row>
    <row r="3033" spans="4:4" x14ac:dyDescent="0.2">
      <c r="D3033" s="160"/>
    </row>
    <row r="3034" spans="4:4" x14ac:dyDescent="0.2">
      <c r="D3034" s="160"/>
    </row>
    <row r="3035" spans="4:4" x14ac:dyDescent="0.2">
      <c r="D3035" s="160"/>
    </row>
    <row r="3036" spans="4:4" x14ac:dyDescent="0.2">
      <c r="D3036" s="160"/>
    </row>
    <row r="3037" spans="4:4" x14ac:dyDescent="0.2">
      <c r="D3037" s="160"/>
    </row>
    <row r="3038" spans="4:4" x14ac:dyDescent="0.2">
      <c r="D3038" s="160"/>
    </row>
    <row r="3039" spans="4:4" x14ac:dyDescent="0.2">
      <c r="D3039" s="160"/>
    </row>
    <row r="3040" spans="4:4" x14ac:dyDescent="0.2">
      <c r="D3040" s="160"/>
    </row>
    <row r="3041" spans="4:4" x14ac:dyDescent="0.2">
      <c r="D3041" s="160"/>
    </row>
    <row r="3042" spans="4:4" x14ac:dyDescent="0.2">
      <c r="D3042" s="160"/>
    </row>
    <row r="3043" spans="4:4" x14ac:dyDescent="0.2">
      <c r="D3043" s="160"/>
    </row>
    <row r="3044" spans="4:4" x14ac:dyDescent="0.2">
      <c r="D3044" s="160"/>
    </row>
    <row r="3045" spans="4:4" x14ac:dyDescent="0.2">
      <c r="D3045" s="160"/>
    </row>
    <row r="3046" spans="4:4" x14ac:dyDescent="0.2">
      <c r="D3046" s="160"/>
    </row>
    <row r="3047" spans="4:4" x14ac:dyDescent="0.2">
      <c r="D3047" s="160"/>
    </row>
    <row r="3048" spans="4:4" x14ac:dyDescent="0.2">
      <c r="D3048" s="160"/>
    </row>
    <row r="3049" spans="4:4" x14ac:dyDescent="0.2">
      <c r="D3049" s="160"/>
    </row>
    <row r="3050" spans="4:4" x14ac:dyDescent="0.2">
      <c r="D3050" s="160"/>
    </row>
    <row r="3051" spans="4:4" x14ac:dyDescent="0.2">
      <c r="D3051" s="160"/>
    </row>
    <row r="3052" spans="4:4" x14ac:dyDescent="0.2">
      <c r="D3052" s="160"/>
    </row>
    <row r="3053" spans="4:4" x14ac:dyDescent="0.2">
      <c r="D3053" s="160"/>
    </row>
    <row r="3054" spans="4:4" x14ac:dyDescent="0.2">
      <c r="D3054" s="160"/>
    </row>
    <row r="3055" spans="4:4" x14ac:dyDescent="0.2">
      <c r="D3055" s="160"/>
    </row>
    <row r="3056" spans="4:4" x14ac:dyDescent="0.2">
      <c r="D3056" s="160"/>
    </row>
    <row r="3057" spans="4:4" x14ac:dyDescent="0.2">
      <c r="D3057" s="160"/>
    </row>
    <row r="3058" spans="4:4" x14ac:dyDescent="0.2">
      <c r="D3058" s="160"/>
    </row>
    <row r="3059" spans="4:4" x14ac:dyDescent="0.2">
      <c r="D3059" s="160"/>
    </row>
    <row r="3060" spans="4:4" x14ac:dyDescent="0.2">
      <c r="D3060" s="160"/>
    </row>
    <row r="3061" spans="4:4" x14ac:dyDescent="0.2">
      <c r="D3061" s="160"/>
    </row>
    <row r="3062" spans="4:4" x14ac:dyDescent="0.2">
      <c r="D3062" s="160"/>
    </row>
    <row r="3063" spans="4:4" x14ac:dyDescent="0.2">
      <c r="D3063" s="160"/>
    </row>
    <row r="3064" spans="4:4" x14ac:dyDescent="0.2">
      <c r="D3064" s="160"/>
    </row>
    <row r="3065" spans="4:4" x14ac:dyDescent="0.2">
      <c r="D3065" s="160"/>
    </row>
    <row r="3066" spans="4:4" x14ac:dyDescent="0.2">
      <c r="D3066" s="160"/>
    </row>
    <row r="3067" spans="4:4" x14ac:dyDescent="0.2">
      <c r="D3067" s="160"/>
    </row>
    <row r="3068" spans="4:4" x14ac:dyDescent="0.2">
      <c r="D3068" s="160"/>
    </row>
    <row r="3069" spans="4:4" x14ac:dyDescent="0.2">
      <c r="D3069" s="160"/>
    </row>
    <row r="3070" spans="4:4" x14ac:dyDescent="0.2">
      <c r="D3070" s="160"/>
    </row>
    <row r="3071" spans="4:4" x14ac:dyDescent="0.2">
      <c r="D3071" s="160"/>
    </row>
    <row r="3072" spans="4:4" x14ac:dyDescent="0.2">
      <c r="D3072" s="160"/>
    </row>
    <row r="3073" spans="4:4" x14ac:dyDescent="0.2">
      <c r="D3073" s="160"/>
    </row>
    <row r="3074" spans="4:4" x14ac:dyDescent="0.2">
      <c r="D3074" s="160"/>
    </row>
    <row r="3075" spans="4:4" x14ac:dyDescent="0.2">
      <c r="D3075" s="160"/>
    </row>
    <row r="3076" spans="4:4" x14ac:dyDescent="0.2">
      <c r="D3076" s="160"/>
    </row>
    <row r="3077" spans="4:4" x14ac:dyDescent="0.2">
      <c r="D3077" s="160"/>
    </row>
    <row r="3078" spans="4:4" x14ac:dyDescent="0.2">
      <c r="D3078" s="160"/>
    </row>
    <row r="3079" spans="4:4" x14ac:dyDescent="0.2">
      <c r="D3079" s="160"/>
    </row>
    <row r="3080" spans="4:4" x14ac:dyDescent="0.2">
      <c r="D3080" s="160"/>
    </row>
    <row r="3081" spans="4:4" x14ac:dyDescent="0.2">
      <c r="D3081" s="160"/>
    </row>
    <row r="3082" spans="4:4" x14ac:dyDescent="0.2">
      <c r="D3082" s="160"/>
    </row>
    <row r="3083" spans="4:4" x14ac:dyDescent="0.2">
      <c r="D3083" s="160"/>
    </row>
    <row r="3084" spans="4:4" x14ac:dyDescent="0.2">
      <c r="D3084" s="160"/>
    </row>
    <row r="3085" spans="4:4" x14ac:dyDescent="0.2">
      <c r="D3085" s="160"/>
    </row>
    <row r="3086" spans="4:4" x14ac:dyDescent="0.2">
      <c r="D3086" s="160"/>
    </row>
    <row r="3087" spans="4:4" x14ac:dyDescent="0.2">
      <c r="D3087" s="160"/>
    </row>
    <row r="3088" spans="4:4" x14ac:dyDescent="0.2">
      <c r="D3088" s="160"/>
    </row>
    <row r="3089" spans="4:4" x14ac:dyDescent="0.2">
      <c r="D3089" s="160"/>
    </row>
    <row r="3090" spans="4:4" x14ac:dyDescent="0.2">
      <c r="D3090" s="160"/>
    </row>
    <row r="3091" spans="4:4" x14ac:dyDescent="0.2">
      <c r="D3091" s="160"/>
    </row>
    <row r="3092" spans="4:4" x14ac:dyDescent="0.2">
      <c r="D3092" s="160"/>
    </row>
    <row r="3093" spans="4:4" x14ac:dyDescent="0.2">
      <c r="D3093" s="160"/>
    </row>
    <row r="3094" spans="4:4" x14ac:dyDescent="0.2">
      <c r="D3094" s="160"/>
    </row>
    <row r="3095" spans="4:4" x14ac:dyDescent="0.2">
      <c r="D3095" s="160"/>
    </row>
    <row r="3096" spans="4:4" x14ac:dyDescent="0.2">
      <c r="D3096" s="160"/>
    </row>
    <row r="3097" spans="4:4" x14ac:dyDescent="0.2">
      <c r="D3097" s="160"/>
    </row>
    <row r="3098" spans="4:4" x14ac:dyDescent="0.2">
      <c r="D3098" s="160"/>
    </row>
    <row r="3099" spans="4:4" x14ac:dyDescent="0.2">
      <c r="D3099" s="160"/>
    </row>
    <row r="3100" spans="4:4" x14ac:dyDescent="0.2">
      <c r="D3100" s="160"/>
    </row>
    <row r="3101" spans="4:4" x14ac:dyDescent="0.2">
      <c r="D3101" s="160"/>
    </row>
    <row r="3102" spans="4:4" x14ac:dyDescent="0.2">
      <c r="D3102" s="160"/>
    </row>
    <row r="3103" spans="4:4" x14ac:dyDescent="0.2">
      <c r="D3103" s="160"/>
    </row>
    <row r="3104" spans="4:4" x14ac:dyDescent="0.2">
      <c r="D3104" s="160"/>
    </row>
    <row r="3105" spans="4:4" x14ac:dyDescent="0.2">
      <c r="D3105" s="160"/>
    </row>
    <row r="3106" spans="4:4" x14ac:dyDescent="0.2">
      <c r="D3106" s="160"/>
    </row>
    <row r="3107" spans="4:4" x14ac:dyDescent="0.2">
      <c r="D3107" s="160"/>
    </row>
    <row r="3108" spans="4:4" x14ac:dyDescent="0.2">
      <c r="D3108" s="160"/>
    </row>
    <row r="3109" spans="4:4" x14ac:dyDescent="0.2">
      <c r="D3109" s="160"/>
    </row>
    <row r="3110" spans="4:4" x14ac:dyDescent="0.2">
      <c r="D3110" s="160"/>
    </row>
    <row r="3111" spans="4:4" x14ac:dyDescent="0.2">
      <c r="D3111" s="160"/>
    </row>
    <row r="3112" spans="4:4" x14ac:dyDescent="0.2">
      <c r="D3112" s="160"/>
    </row>
    <row r="3113" spans="4:4" x14ac:dyDescent="0.2">
      <c r="D3113" s="160"/>
    </row>
    <row r="3114" spans="4:4" x14ac:dyDescent="0.2">
      <c r="D3114" s="160"/>
    </row>
    <row r="3115" spans="4:4" x14ac:dyDescent="0.2">
      <c r="D3115" s="160"/>
    </row>
    <row r="3116" spans="4:4" x14ac:dyDescent="0.2">
      <c r="D3116" s="160"/>
    </row>
    <row r="3117" spans="4:4" x14ac:dyDescent="0.2">
      <c r="D3117" s="160"/>
    </row>
    <row r="3118" spans="4:4" x14ac:dyDescent="0.2">
      <c r="D3118" s="160"/>
    </row>
    <row r="3119" spans="4:4" x14ac:dyDescent="0.2">
      <c r="D3119" s="160"/>
    </row>
    <row r="3120" spans="4:4" x14ac:dyDescent="0.2">
      <c r="D3120" s="160"/>
    </row>
    <row r="3121" spans="4:4" x14ac:dyDescent="0.2">
      <c r="D3121" s="160"/>
    </row>
    <row r="3122" spans="4:4" x14ac:dyDescent="0.2">
      <c r="D3122" s="160"/>
    </row>
    <row r="3123" spans="4:4" x14ac:dyDescent="0.2">
      <c r="D3123" s="160"/>
    </row>
    <row r="3124" spans="4:4" x14ac:dyDescent="0.2">
      <c r="D3124" s="160"/>
    </row>
    <row r="3125" spans="4:4" x14ac:dyDescent="0.2">
      <c r="D3125" s="160"/>
    </row>
    <row r="3126" spans="4:4" x14ac:dyDescent="0.2">
      <c r="D3126" s="160"/>
    </row>
    <row r="3127" spans="4:4" x14ac:dyDescent="0.2">
      <c r="D3127" s="160"/>
    </row>
    <row r="3128" spans="4:4" x14ac:dyDescent="0.2">
      <c r="D3128" s="160"/>
    </row>
    <row r="3129" spans="4:4" x14ac:dyDescent="0.2">
      <c r="D3129" s="160"/>
    </row>
    <row r="3130" spans="4:4" x14ac:dyDescent="0.2">
      <c r="D3130" s="160"/>
    </row>
    <row r="3131" spans="4:4" x14ac:dyDescent="0.2">
      <c r="D3131" s="160"/>
    </row>
    <row r="3132" spans="4:4" x14ac:dyDescent="0.2">
      <c r="D3132" s="160"/>
    </row>
    <row r="3133" spans="4:4" x14ac:dyDescent="0.2">
      <c r="D3133" s="160"/>
    </row>
    <row r="3134" spans="4:4" x14ac:dyDescent="0.2">
      <c r="D3134" s="160"/>
    </row>
    <row r="3135" spans="4:4" x14ac:dyDescent="0.2">
      <c r="D3135" s="160"/>
    </row>
    <row r="3136" spans="4:4" x14ac:dyDescent="0.2">
      <c r="D3136" s="160"/>
    </row>
    <row r="3137" spans="4:4" x14ac:dyDescent="0.2">
      <c r="D3137" s="160"/>
    </row>
    <row r="3138" spans="4:4" x14ac:dyDescent="0.2">
      <c r="D3138" s="160"/>
    </row>
    <row r="3139" spans="4:4" x14ac:dyDescent="0.2">
      <c r="D3139" s="160"/>
    </row>
    <row r="3140" spans="4:4" x14ac:dyDescent="0.2">
      <c r="D3140" s="160"/>
    </row>
    <row r="3141" spans="4:4" x14ac:dyDescent="0.2">
      <c r="D3141" s="160"/>
    </row>
    <row r="3142" spans="4:4" x14ac:dyDescent="0.2">
      <c r="D3142" s="160"/>
    </row>
    <row r="3143" spans="4:4" x14ac:dyDescent="0.2">
      <c r="D3143" s="160"/>
    </row>
    <row r="3144" spans="4:4" x14ac:dyDescent="0.2">
      <c r="D3144" s="160"/>
    </row>
    <row r="3145" spans="4:4" x14ac:dyDescent="0.2">
      <c r="D3145" s="160"/>
    </row>
    <row r="3146" spans="4:4" x14ac:dyDescent="0.2">
      <c r="D3146" s="160"/>
    </row>
    <row r="3147" spans="4:4" x14ac:dyDescent="0.2">
      <c r="D3147" s="160"/>
    </row>
    <row r="3148" spans="4:4" x14ac:dyDescent="0.2">
      <c r="D3148" s="160"/>
    </row>
    <row r="3149" spans="4:4" x14ac:dyDescent="0.2">
      <c r="D3149" s="160"/>
    </row>
    <row r="3150" spans="4:4" x14ac:dyDescent="0.2">
      <c r="D3150" s="160"/>
    </row>
    <row r="3151" spans="4:4" x14ac:dyDescent="0.2">
      <c r="D3151" s="160"/>
    </row>
    <row r="3152" spans="4:4" x14ac:dyDescent="0.2">
      <c r="D3152" s="160"/>
    </row>
    <row r="3153" spans="4:4" x14ac:dyDescent="0.2">
      <c r="D3153" s="160"/>
    </row>
    <row r="3154" spans="4:4" x14ac:dyDescent="0.2">
      <c r="D3154" s="160"/>
    </row>
    <row r="3155" spans="4:4" x14ac:dyDescent="0.2">
      <c r="D3155" s="160"/>
    </row>
    <row r="3156" spans="4:4" x14ac:dyDescent="0.2">
      <c r="D3156" s="160"/>
    </row>
    <row r="3157" spans="4:4" x14ac:dyDescent="0.2">
      <c r="D3157" s="160"/>
    </row>
    <row r="3158" spans="4:4" x14ac:dyDescent="0.2">
      <c r="D3158" s="160"/>
    </row>
    <row r="3159" spans="4:4" x14ac:dyDescent="0.2">
      <c r="D3159" s="160"/>
    </row>
    <row r="3160" spans="4:4" x14ac:dyDescent="0.2">
      <c r="D3160" s="160"/>
    </row>
    <row r="3161" spans="4:4" x14ac:dyDescent="0.2">
      <c r="D3161" s="160"/>
    </row>
    <row r="3162" spans="4:4" x14ac:dyDescent="0.2">
      <c r="D3162" s="160"/>
    </row>
    <row r="3163" spans="4:4" x14ac:dyDescent="0.2">
      <c r="D3163" s="160"/>
    </row>
    <row r="3164" spans="4:4" x14ac:dyDescent="0.2">
      <c r="D3164" s="160"/>
    </row>
    <row r="3165" spans="4:4" x14ac:dyDescent="0.2">
      <c r="D3165" s="160"/>
    </row>
    <row r="3166" spans="4:4" x14ac:dyDescent="0.2">
      <c r="D3166" s="160"/>
    </row>
    <row r="3167" spans="4:4" x14ac:dyDescent="0.2">
      <c r="D3167" s="160"/>
    </row>
    <row r="3168" spans="4:4" x14ac:dyDescent="0.2">
      <c r="D3168" s="160"/>
    </row>
    <row r="3169" spans="4:4" x14ac:dyDescent="0.2">
      <c r="D3169" s="160"/>
    </row>
    <row r="3170" spans="4:4" x14ac:dyDescent="0.2">
      <c r="D3170" s="160"/>
    </row>
    <row r="3171" spans="4:4" x14ac:dyDescent="0.2">
      <c r="D3171" s="160"/>
    </row>
    <row r="3172" spans="4:4" x14ac:dyDescent="0.2">
      <c r="D3172" s="160"/>
    </row>
    <row r="3173" spans="4:4" x14ac:dyDescent="0.2">
      <c r="D3173" s="160"/>
    </row>
    <row r="3174" spans="4:4" x14ac:dyDescent="0.2">
      <c r="D3174" s="160"/>
    </row>
    <row r="3175" spans="4:4" x14ac:dyDescent="0.2">
      <c r="D3175" s="160"/>
    </row>
    <row r="3176" spans="4:4" x14ac:dyDescent="0.2">
      <c r="D3176" s="160"/>
    </row>
    <row r="3177" spans="4:4" x14ac:dyDescent="0.2">
      <c r="D3177" s="160"/>
    </row>
    <row r="3178" spans="4:4" x14ac:dyDescent="0.2">
      <c r="D3178" s="160"/>
    </row>
    <row r="3179" spans="4:4" x14ac:dyDescent="0.2">
      <c r="D3179" s="160"/>
    </row>
    <row r="3180" spans="4:4" x14ac:dyDescent="0.2">
      <c r="D3180" s="160"/>
    </row>
    <row r="3181" spans="4:4" x14ac:dyDescent="0.2">
      <c r="D3181" s="160"/>
    </row>
    <row r="3182" spans="4:4" x14ac:dyDescent="0.2">
      <c r="D3182" s="160"/>
    </row>
    <row r="3183" spans="4:4" x14ac:dyDescent="0.2">
      <c r="D3183" s="160"/>
    </row>
    <row r="3184" spans="4:4" x14ac:dyDescent="0.2">
      <c r="D3184" s="160"/>
    </row>
    <row r="3185" spans="4:4" x14ac:dyDescent="0.2">
      <c r="D3185" s="160"/>
    </row>
    <row r="3186" spans="4:4" x14ac:dyDescent="0.2">
      <c r="D3186" s="160"/>
    </row>
    <row r="3187" spans="4:4" x14ac:dyDescent="0.2">
      <c r="D3187" s="160"/>
    </row>
    <row r="3188" spans="4:4" x14ac:dyDescent="0.2">
      <c r="D3188" s="160"/>
    </row>
    <row r="3189" spans="4:4" x14ac:dyDescent="0.2">
      <c r="D3189" s="160"/>
    </row>
    <row r="3190" spans="4:4" x14ac:dyDescent="0.2">
      <c r="D3190" s="160"/>
    </row>
    <row r="3191" spans="4:4" x14ac:dyDescent="0.2">
      <c r="D3191" s="160"/>
    </row>
    <row r="3192" spans="4:4" x14ac:dyDescent="0.2">
      <c r="D3192" s="160"/>
    </row>
    <row r="3193" spans="4:4" x14ac:dyDescent="0.2">
      <c r="D3193" s="160"/>
    </row>
    <row r="3194" spans="4:4" x14ac:dyDescent="0.2">
      <c r="D3194" s="160"/>
    </row>
    <row r="3195" spans="4:4" x14ac:dyDescent="0.2">
      <c r="D3195" s="160"/>
    </row>
    <row r="3196" spans="4:4" x14ac:dyDescent="0.2">
      <c r="D3196" s="160"/>
    </row>
    <row r="3197" spans="4:4" x14ac:dyDescent="0.2">
      <c r="D3197" s="160"/>
    </row>
    <row r="3198" spans="4:4" x14ac:dyDescent="0.2">
      <c r="D3198" s="160"/>
    </row>
    <row r="3199" spans="4:4" x14ac:dyDescent="0.2">
      <c r="D3199" s="160"/>
    </row>
    <row r="3200" spans="4:4" x14ac:dyDescent="0.2">
      <c r="D3200" s="160"/>
    </row>
    <row r="3201" spans="4:4" x14ac:dyDescent="0.2">
      <c r="D3201" s="160"/>
    </row>
    <row r="3202" spans="4:4" x14ac:dyDescent="0.2">
      <c r="D3202" s="160"/>
    </row>
    <row r="3203" spans="4:4" x14ac:dyDescent="0.2">
      <c r="D3203" s="160"/>
    </row>
    <row r="3204" spans="4:4" x14ac:dyDescent="0.2">
      <c r="D3204" s="160"/>
    </row>
    <row r="3205" spans="4:4" x14ac:dyDescent="0.2">
      <c r="D3205" s="160"/>
    </row>
    <row r="3206" spans="4:4" x14ac:dyDescent="0.2">
      <c r="D3206" s="160"/>
    </row>
    <row r="3207" spans="4:4" x14ac:dyDescent="0.2">
      <c r="D3207" s="160"/>
    </row>
    <row r="3208" spans="4:4" x14ac:dyDescent="0.2">
      <c r="D3208" s="160"/>
    </row>
    <row r="3209" spans="4:4" x14ac:dyDescent="0.2">
      <c r="D3209" s="160"/>
    </row>
    <row r="3210" spans="4:4" x14ac:dyDescent="0.2">
      <c r="D3210" s="160"/>
    </row>
    <row r="3211" spans="4:4" x14ac:dyDescent="0.2">
      <c r="D3211" s="160"/>
    </row>
    <row r="3212" spans="4:4" x14ac:dyDescent="0.2">
      <c r="D3212" s="160"/>
    </row>
    <row r="3213" spans="4:4" x14ac:dyDescent="0.2">
      <c r="D3213" s="160"/>
    </row>
    <row r="3214" spans="4:4" x14ac:dyDescent="0.2">
      <c r="D3214" s="160"/>
    </row>
    <row r="3215" spans="4:4" x14ac:dyDescent="0.2">
      <c r="D3215" s="160"/>
    </row>
    <row r="3216" spans="4:4" x14ac:dyDescent="0.2">
      <c r="D3216" s="160"/>
    </row>
    <row r="3217" spans="4:4" x14ac:dyDescent="0.2">
      <c r="D3217" s="160"/>
    </row>
    <row r="3218" spans="4:4" x14ac:dyDescent="0.2">
      <c r="D3218" s="160"/>
    </row>
    <row r="3219" spans="4:4" x14ac:dyDescent="0.2">
      <c r="D3219" s="160"/>
    </row>
    <row r="3220" spans="4:4" x14ac:dyDescent="0.2">
      <c r="D3220" s="160"/>
    </row>
    <row r="3221" spans="4:4" x14ac:dyDescent="0.2">
      <c r="D3221" s="160"/>
    </row>
    <row r="3222" spans="4:4" x14ac:dyDescent="0.2">
      <c r="D3222" s="160"/>
    </row>
    <row r="3223" spans="4:4" x14ac:dyDescent="0.2">
      <c r="D3223" s="160"/>
    </row>
    <row r="3224" spans="4:4" x14ac:dyDescent="0.2">
      <c r="D3224" s="160"/>
    </row>
    <row r="3225" spans="4:4" x14ac:dyDescent="0.2">
      <c r="D3225" s="160"/>
    </row>
    <row r="3226" spans="4:4" x14ac:dyDescent="0.2">
      <c r="D3226" s="160"/>
    </row>
    <row r="3227" spans="4:4" x14ac:dyDescent="0.2">
      <c r="D3227" s="160"/>
    </row>
    <row r="3228" spans="4:4" x14ac:dyDescent="0.2">
      <c r="D3228" s="160"/>
    </row>
    <row r="3229" spans="4:4" x14ac:dyDescent="0.2">
      <c r="D3229" s="160"/>
    </row>
    <row r="3230" spans="4:4" x14ac:dyDescent="0.2">
      <c r="D3230" s="160"/>
    </row>
    <row r="3231" spans="4:4" x14ac:dyDescent="0.2">
      <c r="D3231" s="160"/>
    </row>
    <row r="3232" spans="4:4" x14ac:dyDescent="0.2">
      <c r="D3232" s="160"/>
    </row>
    <row r="3233" spans="4:4" x14ac:dyDescent="0.2">
      <c r="D3233" s="160"/>
    </row>
    <row r="3234" spans="4:4" x14ac:dyDescent="0.2">
      <c r="D3234" s="160"/>
    </row>
    <row r="3235" spans="4:4" x14ac:dyDescent="0.2">
      <c r="D3235" s="160"/>
    </row>
    <row r="3236" spans="4:4" x14ac:dyDescent="0.2">
      <c r="D3236" s="160"/>
    </row>
    <row r="3237" spans="4:4" x14ac:dyDescent="0.2">
      <c r="D3237" s="160"/>
    </row>
    <row r="3238" spans="4:4" x14ac:dyDescent="0.2">
      <c r="D3238" s="160"/>
    </row>
    <row r="3239" spans="4:4" x14ac:dyDescent="0.2">
      <c r="D3239" s="160"/>
    </row>
    <row r="3240" spans="4:4" x14ac:dyDescent="0.2">
      <c r="D3240" s="160"/>
    </row>
    <row r="3241" spans="4:4" x14ac:dyDescent="0.2">
      <c r="D3241" s="160"/>
    </row>
    <row r="3242" spans="4:4" x14ac:dyDescent="0.2">
      <c r="D3242" s="160"/>
    </row>
    <row r="3243" spans="4:4" x14ac:dyDescent="0.2">
      <c r="D3243" s="160"/>
    </row>
    <row r="3244" spans="4:4" x14ac:dyDescent="0.2">
      <c r="D3244" s="160"/>
    </row>
    <row r="3245" spans="4:4" x14ac:dyDescent="0.2">
      <c r="D3245" s="160"/>
    </row>
    <row r="3246" spans="4:4" x14ac:dyDescent="0.2">
      <c r="D3246" s="160"/>
    </row>
    <row r="3247" spans="4:4" x14ac:dyDescent="0.2">
      <c r="D3247" s="160"/>
    </row>
    <row r="3248" spans="4:4" x14ac:dyDescent="0.2">
      <c r="D3248" s="160"/>
    </row>
    <row r="3249" spans="4:4" x14ac:dyDescent="0.2">
      <c r="D3249" s="160"/>
    </row>
    <row r="3250" spans="4:4" x14ac:dyDescent="0.2">
      <c r="D3250" s="160"/>
    </row>
    <row r="3251" spans="4:4" x14ac:dyDescent="0.2">
      <c r="D3251" s="160"/>
    </row>
    <row r="3252" spans="4:4" x14ac:dyDescent="0.2">
      <c r="D3252" s="160"/>
    </row>
    <row r="3253" spans="4:4" x14ac:dyDescent="0.2">
      <c r="D3253" s="160"/>
    </row>
    <row r="3254" spans="4:4" x14ac:dyDescent="0.2">
      <c r="D3254" s="160"/>
    </row>
    <row r="3255" spans="4:4" x14ac:dyDescent="0.2">
      <c r="D3255" s="160"/>
    </row>
    <row r="3256" spans="4:4" x14ac:dyDescent="0.2">
      <c r="D3256" s="160"/>
    </row>
    <row r="3257" spans="4:4" x14ac:dyDescent="0.2">
      <c r="D3257" s="160"/>
    </row>
    <row r="3258" spans="4:4" x14ac:dyDescent="0.2">
      <c r="D3258" s="160"/>
    </row>
    <row r="3259" spans="4:4" x14ac:dyDescent="0.2">
      <c r="D3259" s="160"/>
    </row>
    <row r="3260" spans="4:4" x14ac:dyDescent="0.2">
      <c r="D3260" s="160"/>
    </row>
    <row r="3261" spans="4:4" x14ac:dyDescent="0.2">
      <c r="D3261" s="160"/>
    </row>
    <row r="3262" spans="4:4" x14ac:dyDescent="0.2">
      <c r="D3262" s="160"/>
    </row>
    <row r="3263" spans="4:4" x14ac:dyDescent="0.2">
      <c r="D3263" s="160"/>
    </row>
    <row r="3264" spans="4:4" x14ac:dyDescent="0.2">
      <c r="D3264" s="160"/>
    </row>
    <row r="3265" spans="4:4" x14ac:dyDescent="0.2">
      <c r="D3265" s="160"/>
    </row>
    <row r="3266" spans="4:4" x14ac:dyDescent="0.2">
      <c r="D3266" s="160"/>
    </row>
    <row r="3267" spans="4:4" x14ac:dyDescent="0.2">
      <c r="D3267" s="160"/>
    </row>
    <row r="3268" spans="4:4" x14ac:dyDescent="0.2">
      <c r="D3268" s="160"/>
    </row>
    <row r="3269" spans="4:4" x14ac:dyDescent="0.2">
      <c r="D3269" s="160"/>
    </row>
    <row r="3270" spans="4:4" x14ac:dyDescent="0.2">
      <c r="D3270" s="160"/>
    </row>
    <row r="3271" spans="4:4" x14ac:dyDescent="0.2">
      <c r="D3271" s="160"/>
    </row>
    <row r="3272" spans="4:4" x14ac:dyDescent="0.2">
      <c r="D3272" s="160"/>
    </row>
    <row r="3273" spans="4:4" x14ac:dyDescent="0.2">
      <c r="D3273" s="160"/>
    </row>
    <row r="3274" spans="4:4" x14ac:dyDescent="0.2">
      <c r="D3274" s="160"/>
    </row>
    <row r="3275" spans="4:4" x14ac:dyDescent="0.2">
      <c r="D3275" s="160"/>
    </row>
    <row r="3276" spans="4:4" x14ac:dyDescent="0.2">
      <c r="D3276" s="160"/>
    </row>
    <row r="3277" spans="4:4" x14ac:dyDescent="0.2">
      <c r="D3277" s="160"/>
    </row>
    <row r="3278" spans="4:4" x14ac:dyDescent="0.2">
      <c r="D3278" s="160"/>
    </row>
    <row r="3279" spans="4:4" x14ac:dyDescent="0.2">
      <c r="D3279" s="160"/>
    </row>
    <row r="3280" spans="4:4" x14ac:dyDescent="0.2">
      <c r="D3280" s="160"/>
    </row>
    <row r="3281" spans="4:4" x14ac:dyDescent="0.2">
      <c r="D3281" s="160"/>
    </row>
    <row r="3282" spans="4:4" x14ac:dyDescent="0.2">
      <c r="D3282" s="160"/>
    </row>
    <row r="3283" spans="4:4" x14ac:dyDescent="0.2">
      <c r="D3283" s="160"/>
    </row>
    <row r="3284" spans="4:4" x14ac:dyDescent="0.2">
      <c r="D3284" s="160"/>
    </row>
    <row r="3285" spans="4:4" x14ac:dyDescent="0.2">
      <c r="D3285" s="160"/>
    </row>
    <row r="3286" spans="4:4" x14ac:dyDescent="0.2">
      <c r="D3286" s="160"/>
    </row>
    <row r="3287" spans="4:4" x14ac:dyDescent="0.2">
      <c r="D3287" s="160"/>
    </row>
    <row r="3288" spans="4:4" x14ac:dyDescent="0.2">
      <c r="D3288" s="160"/>
    </row>
    <row r="3289" spans="4:4" x14ac:dyDescent="0.2">
      <c r="D3289" s="160"/>
    </row>
    <row r="3290" spans="4:4" x14ac:dyDescent="0.2">
      <c r="D3290" s="160"/>
    </row>
    <row r="3291" spans="4:4" x14ac:dyDescent="0.2">
      <c r="D3291" s="160"/>
    </row>
    <row r="3292" spans="4:4" x14ac:dyDescent="0.2">
      <c r="D3292" s="160"/>
    </row>
    <row r="3293" spans="4:4" x14ac:dyDescent="0.2">
      <c r="D3293" s="160"/>
    </row>
    <row r="3294" spans="4:4" x14ac:dyDescent="0.2">
      <c r="D3294" s="160"/>
    </row>
    <row r="3295" spans="4:4" x14ac:dyDescent="0.2">
      <c r="D3295" s="160"/>
    </row>
    <row r="3296" spans="4:4" x14ac:dyDescent="0.2">
      <c r="D3296" s="160"/>
    </row>
    <row r="3297" spans="4:4" x14ac:dyDescent="0.2">
      <c r="D3297" s="160"/>
    </row>
    <row r="3298" spans="4:4" x14ac:dyDescent="0.2">
      <c r="D3298" s="160"/>
    </row>
    <row r="3299" spans="4:4" x14ac:dyDescent="0.2">
      <c r="D3299" s="160"/>
    </row>
    <row r="3300" spans="4:4" x14ac:dyDescent="0.2">
      <c r="D3300" s="160"/>
    </row>
    <row r="3301" spans="4:4" x14ac:dyDescent="0.2">
      <c r="D3301" s="160"/>
    </row>
    <row r="3302" spans="4:4" x14ac:dyDescent="0.2">
      <c r="D3302" s="160"/>
    </row>
    <row r="3303" spans="4:4" x14ac:dyDescent="0.2">
      <c r="D3303" s="160"/>
    </row>
    <row r="3304" spans="4:4" x14ac:dyDescent="0.2">
      <c r="D3304" s="160"/>
    </row>
    <row r="3305" spans="4:4" x14ac:dyDescent="0.2">
      <c r="D3305" s="160"/>
    </row>
    <row r="3306" spans="4:4" x14ac:dyDescent="0.2">
      <c r="D3306" s="160"/>
    </row>
    <row r="3307" spans="4:4" x14ac:dyDescent="0.2">
      <c r="D3307" s="160"/>
    </row>
    <row r="3308" spans="4:4" x14ac:dyDescent="0.2">
      <c r="D3308" s="160"/>
    </row>
    <row r="3309" spans="4:4" x14ac:dyDescent="0.2">
      <c r="D3309" s="160"/>
    </row>
    <row r="3310" spans="4:4" x14ac:dyDescent="0.2">
      <c r="D3310" s="160"/>
    </row>
    <row r="3311" spans="4:4" x14ac:dyDescent="0.2">
      <c r="D3311" s="160"/>
    </row>
    <row r="3312" spans="4:4" x14ac:dyDescent="0.2">
      <c r="D3312" s="160"/>
    </row>
    <row r="3313" spans="4:4" x14ac:dyDescent="0.2">
      <c r="D3313" s="160"/>
    </row>
    <row r="3314" spans="4:4" x14ac:dyDescent="0.2">
      <c r="D3314" s="160"/>
    </row>
    <row r="3315" spans="4:4" x14ac:dyDescent="0.2">
      <c r="D3315" s="160"/>
    </row>
    <row r="3316" spans="4:4" x14ac:dyDescent="0.2">
      <c r="D3316" s="160"/>
    </row>
    <row r="3317" spans="4:4" x14ac:dyDescent="0.2">
      <c r="D3317" s="160"/>
    </row>
    <row r="3318" spans="4:4" x14ac:dyDescent="0.2">
      <c r="D3318" s="160"/>
    </row>
    <row r="3319" spans="4:4" x14ac:dyDescent="0.2">
      <c r="D3319" s="160"/>
    </row>
    <row r="3320" spans="4:4" x14ac:dyDescent="0.2">
      <c r="D3320" s="160"/>
    </row>
    <row r="3321" spans="4:4" x14ac:dyDescent="0.2">
      <c r="D3321" s="160"/>
    </row>
    <row r="3322" spans="4:4" x14ac:dyDescent="0.2">
      <c r="D3322" s="160"/>
    </row>
    <row r="3323" spans="4:4" x14ac:dyDescent="0.2">
      <c r="D3323" s="160"/>
    </row>
    <row r="3324" spans="4:4" x14ac:dyDescent="0.2">
      <c r="D3324" s="160"/>
    </row>
    <row r="3325" spans="4:4" x14ac:dyDescent="0.2">
      <c r="D3325" s="160"/>
    </row>
    <row r="3326" spans="4:4" x14ac:dyDescent="0.2">
      <c r="D3326" s="160"/>
    </row>
    <row r="3327" spans="4:4" x14ac:dyDescent="0.2">
      <c r="D3327" s="160"/>
    </row>
    <row r="3328" spans="4:4" x14ac:dyDescent="0.2">
      <c r="D3328" s="160"/>
    </row>
    <row r="3329" spans="4:4" x14ac:dyDescent="0.2">
      <c r="D3329" s="160"/>
    </row>
    <row r="3330" spans="4:4" x14ac:dyDescent="0.2">
      <c r="D3330" s="160"/>
    </row>
    <row r="3331" spans="4:4" x14ac:dyDescent="0.2">
      <c r="D3331" s="160"/>
    </row>
    <row r="3332" spans="4:4" x14ac:dyDescent="0.2">
      <c r="D3332" s="160"/>
    </row>
    <row r="3333" spans="4:4" x14ac:dyDescent="0.2">
      <c r="D3333" s="160"/>
    </row>
    <row r="3334" spans="4:4" x14ac:dyDescent="0.2">
      <c r="D3334" s="160"/>
    </row>
    <row r="3335" spans="4:4" x14ac:dyDescent="0.2">
      <c r="D3335" s="160"/>
    </row>
    <row r="3336" spans="4:4" x14ac:dyDescent="0.2">
      <c r="D3336" s="160"/>
    </row>
    <row r="3337" spans="4:4" x14ac:dyDescent="0.2">
      <c r="D3337" s="160"/>
    </row>
    <row r="3338" spans="4:4" x14ac:dyDescent="0.2">
      <c r="D3338" s="160"/>
    </row>
    <row r="3339" spans="4:4" x14ac:dyDescent="0.2">
      <c r="D3339" s="160"/>
    </row>
    <row r="3340" spans="4:4" x14ac:dyDescent="0.2">
      <c r="D3340" s="160"/>
    </row>
    <row r="3341" spans="4:4" x14ac:dyDescent="0.2">
      <c r="D3341" s="160"/>
    </row>
    <row r="3342" spans="4:4" x14ac:dyDescent="0.2">
      <c r="D3342" s="160"/>
    </row>
    <row r="3343" spans="4:4" x14ac:dyDescent="0.2">
      <c r="D3343" s="160"/>
    </row>
    <row r="3344" spans="4:4" x14ac:dyDescent="0.2">
      <c r="D3344" s="160"/>
    </row>
    <row r="3345" spans="4:4" x14ac:dyDescent="0.2">
      <c r="D3345" s="160"/>
    </row>
    <row r="3346" spans="4:4" x14ac:dyDescent="0.2">
      <c r="D3346" s="160"/>
    </row>
    <row r="3347" spans="4:4" x14ac:dyDescent="0.2">
      <c r="D3347" s="160"/>
    </row>
    <row r="3348" spans="4:4" x14ac:dyDescent="0.2">
      <c r="D3348" s="160"/>
    </row>
    <row r="3349" spans="4:4" x14ac:dyDescent="0.2">
      <c r="D3349" s="160"/>
    </row>
    <row r="3350" spans="4:4" x14ac:dyDescent="0.2">
      <c r="D3350" s="160"/>
    </row>
    <row r="3351" spans="4:4" x14ac:dyDescent="0.2">
      <c r="D3351" s="160"/>
    </row>
    <row r="3352" spans="4:4" x14ac:dyDescent="0.2">
      <c r="D3352" s="160"/>
    </row>
    <row r="3353" spans="4:4" x14ac:dyDescent="0.2">
      <c r="D3353" s="160"/>
    </row>
    <row r="3354" spans="4:4" x14ac:dyDescent="0.2">
      <c r="D3354" s="160"/>
    </row>
    <row r="3355" spans="4:4" x14ac:dyDescent="0.2">
      <c r="D3355" s="160"/>
    </row>
    <row r="3356" spans="4:4" x14ac:dyDescent="0.2">
      <c r="D3356" s="160"/>
    </row>
    <row r="3357" spans="4:4" x14ac:dyDescent="0.2">
      <c r="D3357" s="160"/>
    </row>
    <row r="3358" spans="4:4" x14ac:dyDescent="0.2">
      <c r="D3358" s="160"/>
    </row>
    <row r="3359" spans="4:4" x14ac:dyDescent="0.2">
      <c r="D3359" s="160"/>
    </row>
    <row r="3360" spans="4:4" x14ac:dyDescent="0.2">
      <c r="D3360" s="160"/>
    </row>
    <row r="3361" spans="4:4" x14ac:dyDescent="0.2">
      <c r="D3361" s="160"/>
    </row>
    <row r="3362" spans="4:4" x14ac:dyDescent="0.2">
      <c r="D3362" s="160"/>
    </row>
    <row r="3363" spans="4:4" x14ac:dyDescent="0.2">
      <c r="D3363" s="160"/>
    </row>
    <row r="3364" spans="4:4" x14ac:dyDescent="0.2">
      <c r="D3364" s="160"/>
    </row>
    <row r="3365" spans="4:4" x14ac:dyDescent="0.2">
      <c r="D3365" s="160"/>
    </row>
    <row r="3366" spans="4:4" x14ac:dyDescent="0.2">
      <c r="D3366" s="160"/>
    </row>
    <row r="3367" spans="4:4" x14ac:dyDescent="0.2">
      <c r="D3367" s="160"/>
    </row>
    <row r="3368" spans="4:4" x14ac:dyDescent="0.2">
      <c r="D3368" s="160"/>
    </row>
    <row r="3369" spans="4:4" x14ac:dyDescent="0.2">
      <c r="D3369" s="160"/>
    </row>
    <row r="3370" spans="4:4" x14ac:dyDescent="0.2">
      <c r="D3370" s="160"/>
    </row>
    <row r="3371" spans="4:4" x14ac:dyDescent="0.2">
      <c r="D3371" s="160"/>
    </row>
    <row r="3372" spans="4:4" x14ac:dyDescent="0.2">
      <c r="D3372" s="160"/>
    </row>
    <row r="3373" spans="4:4" x14ac:dyDescent="0.2">
      <c r="D3373" s="160"/>
    </row>
    <row r="3374" spans="4:4" x14ac:dyDescent="0.2">
      <c r="D3374" s="160"/>
    </row>
    <row r="3375" spans="4:4" x14ac:dyDescent="0.2">
      <c r="D3375" s="160"/>
    </row>
    <row r="3376" spans="4:4" x14ac:dyDescent="0.2">
      <c r="D3376" s="160"/>
    </row>
    <row r="3377" spans="4:4" x14ac:dyDescent="0.2">
      <c r="D3377" s="160"/>
    </row>
    <row r="3378" spans="4:4" x14ac:dyDescent="0.2">
      <c r="D3378" s="160"/>
    </row>
    <row r="3379" spans="4:4" x14ac:dyDescent="0.2">
      <c r="D3379" s="160"/>
    </row>
    <row r="3380" spans="4:4" x14ac:dyDescent="0.2">
      <c r="D3380" s="160"/>
    </row>
    <row r="3381" spans="4:4" x14ac:dyDescent="0.2">
      <c r="D3381" s="160"/>
    </row>
    <row r="3382" spans="4:4" x14ac:dyDescent="0.2">
      <c r="D3382" s="160"/>
    </row>
    <row r="3383" spans="4:4" x14ac:dyDescent="0.2">
      <c r="D3383" s="160"/>
    </row>
    <row r="3384" spans="4:4" x14ac:dyDescent="0.2">
      <c r="D3384" s="160"/>
    </row>
    <row r="3385" spans="4:4" x14ac:dyDescent="0.2">
      <c r="D3385" s="160"/>
    </row>
    <row r="3386" spans="4:4" x14ac:dyDescent="0.2">
      <c r="D3386" s="160"/>
    </row>
    <row r="3387" spans="4:4" x14ac:dyDescent="0.2">
      <c r="D3387" s="160"/>
    </row>
    <row r="3388" spans="4:4" x14ac:dyDescent="0.2">
      <c r="D3388" s="160"/>
    </row>
    <row r="3389" spans="4:4" x14ac:dyDescent="0.2">
      <c r="D3389" s="160"/>
    </row>
    <row r="3390" spans="4:4" x14ac:dyDescent="0.2">
      <c r="D3390" s="160"/>
    </row>
    <row r="3391" spans="4:4" x14ac:dyDescent="0.2">
      <c r="D3391" s="160"/>
    </row>
    <row r="3392" spans="4:4" x14ac:dyDescent="0.2">
      <c r="D3392" s="160"/>
    </row>
    <row r="3393" spans="4:4" x14ac:dyDescent="0.2">
      <c r="D3393" s="160"/>
    </row>
    <row r="3394" spans="4:4" x14ac:dyDescent="0.2">
      <c r="D3394" s="160"/>
    </row>
    <row r="3395" spans="4:4" x14ac:dyDescent="0.2">
      <c r="D3395" s="160"/>
    </row>
    <row r="3396" spans="4:4" x14ac:dyDescent="0.2">
      <c r="D3396" s="160"/>
    </row>
    <row r="3397" spans="4:4" x14ac:dyDescent="0.2">
      <c r="D3397" s="160"/>
    </row>
    <row r="3398" spans="4:4" x14ac:dyDescent="0.2">
      <c r="D3398" s="160"/>
    </row>
    <row r="3399" spans="4:4" x14ac:dyDescent="0.2">
      <c r="D3399" s="160"/>
    </row>
    <row r="3400" spans="4:4" x14ac:dyDescent="0.2">
      <c r="D3400" s="160"/>
    </row>
    <row r="3401" spans="4:4" x14ac:dyDescent="0.2">
      <c r="D3401" s="160"/>
    </row>
    <row r="3402" spans="4:4" x14ac:dyDescent="0.2">
      <c r="D3402" s="160"/>
    </row>
    <row r="3403" spans="4:4" x14ac:dyDescent="0.2">
      <c r="D3403" s="160"/>
    </row>
    <row r="3404" spans="4:4" x14ac:dyDescent="0.2">
      <c r="D3404" s="160"/>
    </row>
    <row r="3405" spans="4:4" x14ac:dyDescent="0.2">
      <c r="D3405" s="160"/>
    </row>
    <row r="3406" spans="4:4" x14ac:dyDescent="0.2">
      <c r="D3406" s="160"/>
    </row>
    <row r="3407" spans="4:4" x14ac:dyDescent="0.2">
      <c r="D3407" s="160"/>
    </row>
    <row r="3408" spans="4:4" x14ac:dyDescent="0.2">
      <c r="D3408" s="160"/>
    </row>
    <row r="3409" spans="4:4" x14ac:dyDescent="0.2">
      <c r="D3409" s="160"/>
    </row>
    <row r="3410" spans="4:4" x14ac:dyDescent="0.2">
      <c r="D3410" s="160"/>
    </row>
    <row r="3411" spans="4:4" x14ac:dyDescent="0.2">
      <c r="D3411" s="160"/>
    </row>
    <row r="3412" spans="4:4" x14ac:dyDescent="0.2">
      <c r="D3412" s="160"/>
    </row>
    <row r="3413" spans="4:4" x14ac:dyDescent="0.2">
      <c r="D3413" s="160"/>
    </row>
    <row r="3414" spans="4:4" x14ac:dyDescent="0.2">
      <c r="D3414" s="160"/>
    </row>
    <row r="3415" spans="4:4" x14ac:dyDescent="0.2">
      <c r="D3415" s="160"/>
    </row>
    <row r="3416" spans="4:4" x14ac:dyDescent="0.2">
      <c r="D3416" s="160"/>
    </row>
    <row r="3417" spans="4:4" x14ac:dyDescent="0.2">
      <c r="D3417" s="160"/>
    </row>
    <row r="3418" spans="4:4" x14ac:dyDescent="0.2">
      <c r="D3418" s="160"/>
    </row>
    <row r="3419" spans="4:4" x14ac:dyDescent="0.2">
      <c r="D3419" s="160"/>
    </row>
    <row r="3420" spans="4:4" x14ac:dyDescent="0.2">
      <c r="D3420" s="160"/>
    </row>
    <row r="3421" spans="4:4" x14ac:dyDescent="0.2">
      <c r="D3421" s="160"/>
    </row>
    <row r="3422" spans="4:4" x14ac:dyDescent="0.2">
      <c r="D3422" s="160"/>
    </row>
    <row r="3423" spans="4:4" x14ac:dyDescent="0.2">
      <c r="D3423" s="160"/>
    </row>
    <row r="3424" spans="4:4" x14ac:dyDescent="0.2">
      <c r="D3424" s="160"/>
    </row>
    <row r="3425" spans="4:4" x14ac:dyDescent="0.2">
      <c r="D3425" s="160"/>
    </row>
    <row r="3426" spans="4:4" x14ac:dyDescent="0.2">
      <c r="D3426" s="160"/>
    </row>
    <row r="3427" spans="4:4" x14ac:dyDescent="0.2">
      <c r="D3427" s="160"/>
    </row>
    <row r="3428" spans="4:4" x14ac:dyDescent="0.2">
      <c r="D3428" s="160"/>
    </row>
    <row r="3429" spans="4:4" x14ac:dyDescent="0.2">
      <c r="D3429" s="160"/>
    </row>
    <row r="3430" spans="4:4" x14ac:dyDescent="0.2">
      <c r="D3430" s="160"/>
    </row>
    <row r="3431" spans="4:4" x14ac:dyDescent="0.2">
      <c r="D3431" s="160"/>
    </row>
    <row r="3432" spans="4:4" x14ac:dyDescent="0.2">
      <c r="D3432" s="160"/>
    </row>
    <row r="3433" spans="4:4" x14ac:dyDescent="0.2">
      <c r="D3433" s="160"/>
    </row>
    <row r="3434" spans="4:4" x14ac:dyDescent="0.2">
      <c r="D3434" s="160"/>
    </row>
    <row r="3435" spans="4:4" x14ac:dyDescent="0.2">
      <c r="D3435" s="160"/>
    </row>
    <row r="3436" spans="4:4" x14ac:dyDescent="0.2">
      <c r="D3436" s="160"/>
    </row>
    <row r="3437" spans="4:4" x14ac:dyDescent="0.2">
      <c r="D3437" s="160"/>
    </row>
    <row r="3438" spans="4:4" x14ac:dyDescent="0.2">
      <c r="D3438" s="160"/>
    </row>
    <row r="3439" spans="4:4" x14ac:dyDescent="0.2">
      <c r="D3439" s="160"/>
    </row>
    <row r="3440" spans="4:4" x14ac:dyDescent="0.2">
      <c r="D3440" s="160"/>
    </row>
    <row r="3441" spans="4:4" x14ac:dyDescent="0.2">
      <c r="D3441" s="160"/>
    </row>
    <row r="3442" spans="4:4" x14ac:dyDescent="0.2">
      <c r="D3442" s="160"/>
    </row>
    <row r="3443" spans="4:4" x14ac:dyDescent="0.2">
      <c r="D3443" s="160"/>
    </row>
    <row r="3444" spans="4:4" x14ac:dyDescent="0.2">
      <c r="D3444" s="160"/>
    </row>
    <row r="3445" spans="4:4" x14ac:dyDescent="0.2">
      <c r="D3445" s="160"/>
    </row>
    <row r="3446" spans="4:4" x14ac:dyDescent="0.2">
      <c r="D3446" s="160"/>
    </row>
    <row r="3447" spans="4:4" x14ac:dyDescent="0.2">
      <c r="D3447" s="160"/>
    </row>
    <row r="3448" spans="4:4" x14ac:dyDescent="0.2">
      <c r="D3448" s="160"/>
    </row>
    <row r="3449" spans="4:4" x14ac:dyDescent="0.2">
      <c r="D3449" s="160"/>
    </row>
    <row r="3450" spans="4:4" x14ac:dyDescent="0.2">
      <c r="D3450" s="160"/>
    </row>
    <row r="3451" spans="4:4" x14ac:dyDescent="0.2">
      <c r="D3451" s="160"/>
    </row>
    <row r="3452" spans="4:4" x14ac:dyDescent="0.2">
      <c r="D3452" s="160"/>
    </row>
    <row r="3453" spans="4:4" x14ac:dyDescent="0.2">
      <c r="D3453" s="160"/>
    </row>
    <row r="3454" spans="4:4" x14ac:dyDescent="0.2">
      <c r="D3454" s="160"/>
    </row>
    <row r="3455" spans="4:4" x14ac:dyDescent="0.2">
      <c r="D3455" s="160"/>
    </row>
    <row r="3456" spans="4:4" x14ac:dyDescent="0.2">
      <c r="D3456" s="160"/>
    </row>
    <row r="3457" spans="4:4" x14ac:dyDescent="0.2">
      <c r="D3457" s="160"/>
    </row>
    <row r="3458" spans="4:4" x14ac:dyDescent="0.2">
      <c r="D3458" s="160"/>
    </row>
    <row r="3459" spans="4:4" x14ac:dyDescent="0.2">
      <c r="D3459" s="160"/>
    </row>
    <row r="3460" spans="4:4" x14ac:dyDescent="0.2">
      <c r="D3460" s="160"/>
    </row>
    <row r="3461" spans="4:4" x14ac:dyDescent="0.2">
      <c r="D3461" s="160"/>
    </row>
    <row r="3462" spans="4:4" x14ac:dyDescent="0.2">
      <c r="D3462" s="160"/>
    </row>
    <row r="3463" spans="4:4" x14ac:dyDescent="0.2">
      <c r="D3463" s="160"/>
    </row>
    <row r="3464" spans="4:4" x14ac:dyDescent="0.2">
      <c r="D3464" s="160"/>
    </row>
    <row r="3465" spans="4:4" x14ac:dyDescent="0.2">
      <c r="D3465" s="160"/>
    </row>
    <row r="3466" spans="4:4" x14ac:dyDescent="0.2">
      <c r="D3466" s="160"/>
    </row>
    <row r="3467" spans="4:4" x14ac:dyDescent="0.2">
      <c r="D3467" s="160"/>
    </row>
    <row r="3468" spans="4:4" x14ac:dyDescent="0.2">
      <c r="D3468" s="160"/>
    </row>
    <row r="3469" spans="4:4" x14ac:dyDescent="0.2">
      <c r="D3469" s="160"/>
    </row>
    <row r="3470" spans="4:4" x14ac:dyDescent="0.2">
      <c r="D3470" s="160"/>
    </row>
    <row r="3471" spans="4:4" x14ac:dyDescent="0.2">
      <c r="D3471" s="160"/>
    </row>
    <row r="3472" spans="4:4" x14ac:dyDescent="0.2">
      <c r="D3472" s="160"/>
    </row>
    <row r="3473" spans="4:4" x14ac:dyDescent="0.2">
      <c r="D3473" s="160"/>
    </row>
    <row r="3474" spans="4:4" x14ac:dyDescent="0.2">
      <c r="D3474" s="160"/>
    </row>
    <row r="3475" spans="4:4" x14ac:dyDescent="0.2">
      <c r="D3475" s="160"/>
    </row>
    <row r="3476" spans="4:4" x14ac:dyDescent="0.2">
      <c r="D3476" s="160"/>
    </row>
    <row r="3477" spans="4:4" x14ac:dyDescent="0.2">
      <c r="D3477" s="160"/>
    </row>
    <row r="3478" spans="4:4" x14ac:dyDescent="0.2">
      <c r="D3478" s="160"/>
    </row>
    <row r="3479" spans="4:4" x14ac:dyDescent="0.2">
      <c r="D3479" s="160"/>
    </row>
    <row r="3480" spans="4:4" x14ac:dyDescent="0.2">
      <c r="D3480" s="160"/>
    </row>
    <row r="3481" spans="4:4" x14ac:dyDescent="0.2">
      <c r="D3481" s="160"/>
    </row>
    <row r="3482" spans="4:4" x14ac:dyDescent="0.2">
      <c r="D3482" s="160"/>
    </row>
    <row r="3483" spans="4:4" x14ac:dyDescent="0.2">
      <c r="D3483" s="160"/>
    </row>
    <row r="3484" spans="4:4" x14ac:dyDescent="0.2">
      <c r="D3484" s="160"/>
    </row>
    <row r="3485" spans="4:4" x14ac:dyDescent="0.2">
      <c r="D3485" s="160"/>
    </row>
    <row r="3486" spans="4:4" x14ac:dyDescent="0.2">
      <c r="D3486" s="160"/>
    </row>
    <row r="3487" spans="4:4" x14ac:dyDescent="0.2">
      <c r="D3487" s="160"/>
    </row>
    <row r="3488" spans="4:4" x14ac:dyDescent="0.2">
      <c r="D3488" s="160"/>
    </row>
    <row r="3489" spans="4:4" x14ac:dyDescent="0.2">
      <c r="D3489" s="160"/>
    </row>
    <row r="3490" spans="4:4" x14ac:dyDescent="0.2">
      <c r="D3490" s="160"/>
    </row>
    <row r="3491" spans="4:4" x14ac:dyDescent="0.2">
      <c r="D3491" s="160"/>
    </row>
    <row r="3492" spans="4:4" x14ac:dyDescent="0.2">
      <c r="D3492" s="160"/>
    </row>
    <row r="3493" spans="4:4" x14ac:dyDescent="0.2">
      <c r="D3493" s="160"/>
    </row>
    <row r="3494" spans="4:4" x14ac:dyDescent="0.2">
      <c r="D3494" s="160"/>
    </row>
    <row r="3495" spans="4:4" x14ac:dyDescent="0.2">
      <c r="D3495" s="160"/>
    </row>
    <row r="3496" spans="4:4" x14ac:dyDescent="0.2">
      <c r="D3496" s="160"/>
    </row>
    <row r="3497" spans="4:4" x14ac:dyDescent="0.2">
      <c r="D3497" s="160"/>
    </row>
    <row r="3498" spans="4:4" x14ac:dyDescent="0.2">
      <c r="D3498" s="160"/>
    </row>
    <row r="3499" spans="4:4" x14ac:dyDescent="0.2">
      <c r="D3499" s="160"/>
    </row>
    <row r="3500" spans="4:4" x14ac:dyDescent="0.2">
      <c r="D3500" s="160"/>
    </row>
    <row r="3501" spans="4:4" x14ac:dyDescent="0.2">
      <c r="D3501" s="160"/>
    </row>
    <row r="3502" spans="4:4" x14ac:dyDescent="0.2">
      <c r="D3502" s="160"/>
    </row>
    <row r="3503" spans="4:4" x14ac:dyDescent="0.2">
      <c r="D3503" s="160"/>
    </row>
    <row r="3504" spans="4:4" x14ac:dyDescent="0.2">
      <c r="D3504" s="160"/>
    </row>
    <row r="3505" spans="4:4" x14ac:dyDescent="0.2">
      <c r="D3505" s="160"/>
    </row>
    <row r="3506" spans="4:4" x14ac:dyDescent="0.2">
      <c r="D3506" s="160"/>
    </row>
    <row r="3507" spans="4:4" x14ac:dyDescent="0.2">
      <c r="D3507" s="160"/>
    </row>
    <row r="3508" spans="4:4" x14ac:dyDescent="0.2">
      <c r="D3508" s="160"/>
    </row>
    <row r="3509" spans="4:4" x14ac:dyDescent="0.2">
      <c r="D3509" s="160"/>
    </row>
    <row r="3510" spans="4:4" x14ac:dyDescent="0.2">
      <c r="D3510" s="160"/>
    </row>
    <row r="3511" spans="4:4" x14ac:dyDescent="0.2">
      <c r="D3511" s="160"/>
    </row>
    <row r="3512" spans="4:4" x14ac:dyDescent="0.2">
      <c r="D3512" s="160"/>
    </row>
    <row r="3513" spans="4:4" x14ac:dyDescent="0.2">
      <c r="D3513" s="160"/>
    </row>
    <row r="3514" spans="4:4" x14ac:dyDescent="0.2">
      <c r="D3514" s="160"/>
    </row>
    <row r="3515" spans="4:4" x14ac:dyDescent="0.2">
      <c r="D3515" s="160"/>
    </row>
    <row r="3516" spans="4:4" x14ac:dyDescent="0.2">
      <c r="D3516" s="160"/>
    </row>
    <row r="3517" spans="4:4" x14ac:dyDescent="0.2">
      <c r="D3517" s="160"/>
    </row>
    <row r="3518" spans="4:4" x14ac:dyDescent="0.2">
      <c r="D3518" s="160"/>
    </row>
    <row r="3519" spans="4:4" x14ac:dyDescent="0.2">
      <c r="D3519" s="160"/>
    </row>
    <row r="3520" spans="4:4" x14ac:dyDescent="0.2">
      <c r="D3520" s="160"/>
    </row>
    <row r="3521" spans="4:4" x14ac:dyDescent="0.2">
      <c r="D3521" s="160"/>
    </row>
    <row r="3522" spans="4:4" x14ac:dyDescent="0.2">
      <c r="D3522" s="160"/>
    </row>
    <row r="3523" spans="4:4" x14ac:dyDescent="0.2">
      <c r="D3523" s="160"/>
    </row>
    <row r="3524" spans="4:4" x14ac:dyDescent="0.2">
      <c r="D3524" s="160"/>
    </row>
    <row r="3525" spans="4:4" x14ac:dyDescent="0.2">
      <c r="D3525" s="160"/>
    </row>
    <row r="3526" spans="4:4" x14ac:dyDescent="0.2">
      <c r="D3526" s="160"/>
    </row>
    <row r="3527" spans="4:4" x14ac:dyDescent="0.2">
      <c r="D3527" s="160"/>
    </row>
    <row r="3528" spans="4:4" x14ac:dyDescent="0.2">
      <c r="D3528" s="160"/>
    </row>
    <row r="3529" spans="4:4" x14ac:dyDescent="0.2">
      <c r="D3529" s="160"/>
    </row>
    <row r="3530" spans="4:4" x14ac:dyDescent="0.2">
      <c r="D3530" s="160"/>
    </row>
    <row r="3531" spans="4:4" x14ac:dyDescent="0.2">
      <c r="D3531" s="160"/>
    </row>
    <row r="3532" spans="4:4" x14ac:dyDescent="0.2">
      <c r="D3532" s="160"/>
    </row>
    <row r="3533" spans="4:4" x14ac:dyDescent="0.2">
      <c r="D3533" s="160"/>
    </row>
    <row r="3534" spans="4:4" x14ac:dyDescent="0.2">
      <c r="D3534" s="160"/>
    </row>
    <row r="3535" spans="4:4" x14ac:dyDescent="0.2">
      <c r="D3535" s="160"/>
    </row>
    <row r="3536" spans="4:4" x14ac:dyDescent="0.2">
      <c r="D3536" s="160"/>
    </row>
    <row r="3537" spans="4:4" x14ac:dyDescent="0.2">
      <c r="D3537" s="160"/>
    </row>
    <row r="3538" spans="4:4" x14ac:dyDescent="0.2">
      <c r="D3538" s="160"/>
    </row>
    <row r="3539" spans="4:4" x14ac:dyDescent="0.2">
      <c r="D3539" s="160"/>
    </row>
    <row r="3540" spans="4:4" x14ac:dyDescent="0.2">
      <c r="D3540" s="160"/>
    </row>
    <row r="3541" spans="4:4" x14ac:dyDescent="0.2">
      <c r="D3541" s="160"/>
    </row>
    <row r="3542" spans="4:4" x14ac:dyDescent="0.2">
      <c r="D3542" s="160"/>
    </row>
    <row r="3543" spans="4:4" x14ac:dyDescent="0.2">
      <c r="D3543" s="160"/>
    </row>
    <row r="3544" spans="4:4" x14ac:dyDescent="0.2">
      <c r="D3544" s="160"/>
    </row>
    <row r="3545" spans="4:4" x14ac:dyDescent="0.2">
      <c r="D3545" s="160"/>
    </row>
    <row r="3546" spans="4:4" x14ac:dyDescent="0.2">
      <c r="D3546" s="160"/>
    </row>
    <row r="3547" spans="4:4" x14ac:dyDescent="0.2">
      <c r="D3547" s="160"/>
    </row>
    <row r="3548" spans="4:4" x14ac:dyDescent="0.2">
      <c r="D3548" s="160"/>
    </row>
    <row r="3549" spans="4:4" x14ac:dyDescent="0.2">
      <c r="D3549" s="160"/>
    </row>
    <row r="3550" spans="4:4" x14ac:dyDescent="0.2">
      <c r="D3550" s="160"/>
    </row>
    <row r="3551" spans="4:4" x14ac:dyDescent="0.2">
      <c r="D3551" s="160"/>
    </row>
    <row r="3552" spans="4:4" x14ac:dyDescent="0.2">
      <c r="D3552" s="160"/>
    </row>
    <row r="3553" spans="4:4" x14ac:dyDescent="0.2">
      <c r="D3553" s="160"/>
    </row>
    <row r="3554" spans="4:4" x14ac:dyDescent="0.2">
      <c r="D3554" s="160"/>
    </row>
    <row r="3555" spans="4:4" x14ac:dyDescent="0.2">
      <c r="D3555" s="160"/>
    </row>
    <row r="3556" spans="4:4" x14ac:dyDescent="0.2">
      <c r="D3556" s="160"/>
    </row>
    <row r="3557" spans="4:4" x14ac:dyDescent="0.2">
      <c r="D3557" s="160"/>
    </row>
    <row r="3558" spans="4:4" x14ac:dyDescent="0.2">
      <c r="D3558" s="160"/>
    </row>
    <row r="3559" spans="4:4" x14ac:dyDescent="0.2">
      <c r="D3559" s="160"/>
    </row>
    <row r="3560" spans="4:4" x14ac:dyDescent="0.2">
      <c r="D3560" s="160"/>
    </row>
    <row r="3561" spans="4:4" x14ac:dyDescent="0.2">
      <c r="D3561" s="160"/>
    </row>
    <row r="3562" spans="4:4" x14ac:dyDescent="0.2">
      <c r="D3562" s="160"/>
    </row>
    <row r="3563" spans="4:4" x14ac:dyDescent="0.2">
      <c r="D3563" s="160"/>
    </row>
    <row r="3564" spans="4:4" x14ac:dyDescent="0.2">
      <c r="D3564" s="160"/>
    </row>
    <row r="3565" spans="4:4" x14ac:dyDescent="0.2">
      <c r="D3565" s="160"/>
    </row>
    <row r="3566" spans="4:4" x14ac:dyDescent="0.2">
      <c r="D3566" s="160"/>
    </row>
    <row r="3567" spans="4:4" x14ac:dyDescent="0.2">
      <c r="D3567" s="160"/>
    </row>
    <row r="3568" spans="4:4" x14ac:dyDescent="0.2">
      <c r="D3568" s="160"/>
    </row>
    <row r="3569" spans="4:4" x14ac:dyDescent="0.2">
      <c r="D3569" s="160"/>
    </row>
    <row r="3570" spans="4:4" x14ac:dyDescent="0.2">
      <c r="D3570" s="160"/>
    </row>
    <row r="3571" spans="4:4" x14ac:dyDescent="0.2">
      <c r="D3571" s="160"/>
    </row>
    <row r="3572" spans="4:4" x14ac:dyDescent="0.2">
      <c r="D3572" s="160"/>
    </row>
    <row r="3573" spans="4:4" x14ac:dyDescent="0.2">
      <c r="D3573" s="160"/>
    </row>
    <row r="3574" spans="4:4" x14ac:dyDescent="0.2">
      <c r="D3574" s="160"/>
    </row>
    <row r="3575" spans="4:4" x14ac:dyDescent="0.2">
      <c r="D3575" s="160"/>
    </row>
    <row r="3576" spans="4:4" x14ac:dyDescent="0.2">
      <c r="D3576" s="160"/>
    </row>
    <row r="3577" spans="4:4" x14ac:dyDescent="0.2">
      <c r="D3577" s="160"/>
    </row>
    <row r="3578" spans="4:4" x14ac:dyDescent="0.2">
      <c r="D3578" s="160"/>
    </row>
    <row r="3579" spans="4:4" x14ac:dyDescent="0.2">
      <c r="D3579" s="160"/>
    </row>
    <row r="3580" spans="4:4" x14ac:dyDescent="0.2">
      <c r="D3580" s="160"/>
    </row>
    <row r="3581" spans="4:4" x14ac:dyDescent="0.2">
      <c r="D3581" s="160"/>
    </row>
    <row r="3582" spans="4:4" x14ac:dyDescent="0.2">
      <c r="D3582" s="160"/>
    </row>
    <row r="3583" spans="4:4" x14ac:dyDescent="0.2">
      <c r="D3583" s="160"/>
    </row>
    <row r="3584" spans="4:4" x14ac:dyDescent="0.2">
      <c r="D3584" s="160"/>
    </row>
    <row r="3585" spans="4:4" x14ac:dyDescent="0.2">
      <c r="D3585" s="160"/>
    </row>
    <row r="3586" spans="4:4" x14ac:dyDescent="0.2">
      <c r="D3586" s="160"/>
    </row>
    <row r="3587" spans="4:4" x14ac:dyDescent="0.2">
      <c r="D3587" s="160"/>
    </row>
    <row r="3588" spans="4:4" x14ac:dyDescent="0.2">
      <c r="D3588" s="160"/>
    </row>
    <row r="3589" spans="4:4" x14ac:dyDescent="0.2">
      <c r="D3589" s="160"/>
    </row>
    <row r="3590" spans="4:4" x14ac:dyDescent="0.2">
      <c r="D3590" s="160"/>
    </row>
    <row r="3591" spans="4:4" x14ac:dyDescent="0.2">
      <c r="D3591" s="160"/>
    </row>
    <row r="3592" spans="4:4" x14ac:dyDescent="0.2">
      <c r="D3592" s="160"/>
    </row>
    <row r="3593" spans="4:4" x14ac:dyDescent="0.2">
      <c r="D3593" s="160"/>
    </row>
    <row r="3594" spans="4:4" x14ac:dyDescent="0.2">
      <c r="D3594" s="160"/>
    </row>
    <row r="3595" spans="4:4" x14ac:dyDescent="0.2">
      <c r="D3595" s="160"/>
    </row>
    <row r="3596" spans="4:4" x14ac:dyDescent="0.2">
      <c r="D3596" s="160"/>
    </row>
    <row r="3597" spans="4:4" x14ac:dyDescent="0.2">
      <c r="D3597" s="160"/>
    </row>
    <row r="3598" spans="4:4" x14ac:dyDescent="0.2">
      <c r="D3598" s="160"/>
    </row>
    <row r="3599" spans="4:4" x14ac:dyDescent="0.2">
      <c r="D3599" s="160"/>
    </row>
    <row r="3600" spans="4:4" x14ac:dyDescent="0.2">
      <c r="D3600" s="160"/>
    </row>
    <row r="3601" spans="4:4" x14ac:dyDescent="0.2">
      <c r="D3601" s="160"/>
    </row>
    <row r="3602" spans="4:4" x14ac:dyDescent="0.2">
      <c r="D3602" s="160"/>
    </row>
    <row r="3603" spans="4:4" x14ac:dyDescent="0.2">
      <c r="D3603" s="160"/>
    </row>
    <row r="3604" spans="4:4" x14ac:dyDescent="0.2">
      <c r="D3604" s="160"/>
    </row>
    <row r="3605" spans="4:4" x14ac:dyDescent="0.2">
      <c r="D3605" s="160"/>
    </row>
    <row r="3606" spans="4:4" x14ac:dyDescent="0.2">
      <c r="D3606" s="160"/>
    </row>
    <row r="3607" spans="4:4" x14ac:dyDescent="0.2">
      <c r="D3607" s="160"/>
    </row>
    <row r="3608" spans="4:4" x14ac:dyDescent="0.2">
      <c r="D3608" s="160"/>
    </row>
    <row r="3609" spans="4:4" x14ac:dyDescent="0.2">
      <c r="D3609" s="160"/>
    </row>
    <row r="3610" spans="4:4" x14ac:dyDescent="0.2">
      <c r="D3610" s="160"/>
    </row>
    <row r="3611" spans="4:4" x14ac:dyDescent="0.2">
      <c r="D3611" s="160"/>
    </row>
    <row r="3612" spans="4:4" x14ac:dyDescent="0.2">
      <c r="D3612" s="160"/>
    </row>
    <row r="3613" spans="4:4" x14ac:dyDescent="0.2">
      <c r="D3613" s="160"/>
    </row>
    <row r="3614" spans="4:4" x14ac:dyDescent="0.2">
      <c r="D3614" s="160"/>
    </row>
    <row r="3615" spans="4:4" x14ac:dyDescent="0.2">
      <c r="D3615" s="160"/>
    </row>
    <row r="3616" spans="4:4" x14ac:dyDescent="0.2">
      <c r="D3616" s="160"/>
    </row>
    <row r="3617" spans="4:4" x14ac:dyDescent="0.2">
      <c r="D3617" s="160"/>
    </row>
    <row r="3618" spans="4:4" x14ac:dyDescent="0.2">
      <c r="D3618" s="160"/>
    </row>
    <row r="3619" spans="4:4" x14ac:dyDescent="0.2">
      <c r="D3619" s="160"/>
    </row>
    <row r="3620" spans="4:4" x14ac:dyDescent="0.2">
      <c r="D3620" s="160"/>
    </row>
    <row r="3621" spans="4:4" x14ac:dyDescent="0.2">
      <c r="D3621" s="160"/>
    </row>
    <row r="3622" spans="4:4" x14ac:dyDescent="0.2">
      <c r="D3622" s="160"/>
    </row>
    <row r="3623" spans="4:4" x14ac:dyDescent="0.2">
      <c r="D3623" s="160"/>
    </row>
    <row r="3624" spans="4:4" x14ac:dyDescent="0.2">
      <c r="D3624" s="160"/>
    </row>
    <row r="3625" spans="4:4" x14ac:dyDescent="0.2">
      <c r="D3625" s="160"/>
    </row>
    <row r="3626" spans="4:4" x14ac:dyDescent="0.2">
      <c r="D3626" s="160"/>
    </row>
    <row r="3627" spans="4:4" x14ac:dyDescent="0.2">
      <c r="D3627" s="160"/>
    </row>
    <row r="3628" spans="4:4" x14ac:dyDescent="0.2">
      <c r="D3628" s="160"/>
    </row>
    <row r="3629" spans="4:4" x14ac:dyDescent="0.2">
      <c r="D3629" s="160"/>
    </row>
    <row r="3630" spans="4:4" x14ac:dyDescent="0.2">
      <c r="D3630" s="160"/>
    </row>
    <row r="3631" spans="4:4" x14ac:dyDescent="0.2">
      <c r="D3631" s="160"/>
    </row>
    <row r="3632" spans="4:4" x14ac:dyDescent="0.2">
      <c r="D3632" s="160"/>
    </row>
    <row r="3633" spans="4:4" x14ac:dyDescent="0.2">
      <c r="D3633" s="160"/>
    </row>
    <row r="3634" spans="4:4" x14ac:dyDescent="0.2">
      <c r="D3634" s="160"/>
    </row>
    <row r="3635" spans="4:4" x14ac:dyDescent="0.2">
      <c r="D3635" s="160"/>
    </row>
    <row r="3636" spans="4:4" x14ac:dyDescent="0.2">
      <c r="D3636" s="160"/>
    </row>
    <row r="3637" spans="4:4" x14ac:dyDescent="0.2">
      <c r="D3637" s="160"/>
    </row>
    <row r="3638" spans="4:4" x14ac:dyDescent="0.2">
      <c r="D3638" s="160"/>
    </row>
    <row r="3639" spans="4:4" x14ac:dyDescent="0.2">
      <c r="D3639" s="160"/>
    </row>
    <row r="3640" spans="4:4" x14ac:dyDescent="0.2">
      <c r="D3640" s="160"/>
    </row>
    <row r="3641" spans="4:4" x14ac:dyDescent="0.2">
      <c r="D3641" s="160"/>
    </row>
    <row r="3642" spans="4:4" x14ac:dyDescent="0.2">
      <c r="D3642" s="160"/>
    </row>
    <row r="3643" spans="4:4" x14ac:dyDescent="0.2">
      <c r="D3643" s="160"/>
    </row>
    <row r="3644" spans="4:4" x14ac:dyDescent="0.2">
      <c r="D3644" s="160"/>
    </row>
    <row r="3645" spans="4:4" x14ac:dyDescent="0.2">
      <c r="D3645" s="160"/>
    </row>
    <row r="3646" spans="4:4" x14ac:dyDescent="0.2">
      <c r="D3646" s="160"/>
    </row>
    <row r="3647" spans="4:4" x14ac:dyDescent="0.2">
      <c r="D3647" s="160"/>
    </row>
    <row r="3648" spans="4:4" x14ac:dyDescent="0.2">
      <c r="D3648" s="160"/>
    </row>
    <row r="3649" spans="4:4" x14ac:dyDescent="0.2">
      <c r="D3649" s="160"/>
    </row>
    <row r="3650" spans="4:4" x14ac:dyDescent="0.2">
      <c r="D3650" s="160"/>
    </row>
    <row r="3651" spans="4:4" x14ac:dyDescent="0.2">
      <c r="D3651" s="160"/>
    </row>
    <row r="3652" spans="4:4" x14ac:dyDescent="0.2">
      <c r="D3652" s="160"/>
    </row>
    <row r="3653" spans="4:4" x14ac:dyDescent="0.2">
      <c r="D3653" s="160"/>
    </row>
    <row r="3654" spans="4:4" x14ac:dyDescent="0.2">
      <c r="D3654" s="160"/>
    </row>
    <row r="3655" spans="4:4" x14ac:dyDescent="0.2">
      <c r="D3655" s="160"/>
    </row>
    <row r="3656" spans="4:4" x14ac:dyDescent="0.2">
      <c r="D3656" s="160"/>
    </row>
    <row r="3657" spans="4:4" x14ac:dyDescent="0.2">
      <c r="D3657" s="160"/>
    </row>
    <row r="3658" spans="4:4" x14ac:dyDescent="0.2">
      <c r="D3658" s="160"/>
    </row>
    <row r="3659" spans="4:4" x14ac:dyDescent="0.2">
      <c r="D3659" s="160"/>
    </row>
    <row r="3660" spans="4:4" x14ac:dyDescent="0.2">
      <c r="D3660" s="160"/>
    </row>
    <row r="3661" spans="4:4" x14ac:dyDescent="0.2">
      <c r="D3661" s="160"/>
    </row>
    <row r="3662" spans="4:4" x14ac:dyDescent="0.2">
      <c r="D3662" s="160"/>
    </row>
    <row r="3663" spans="4:4" x14ac:dyDescent="0.2">
      <c r="D3663" s="160"/>
    </row>
    <row r="3664" spans="4:4" x14ac:dyDescent="0.2">
      <c r="D3664" s="160"/>
    </row>
    <row r="3665" spans="4:4" x14ac:dyDescent="0.2">
      <c r="D3665" s="160"/>
    </row>
    <row r="3666" spans="4:4" x14ac:dyDescent="0.2">
      <c r="D3666" s="160"/>
    </row>
    <row r="3667" spans="4:4" x14ac:dyDescent="0.2">
      <c r="D3667" s="160"/>
    </row>
    <row r="3668" spans="4:4" x14ac:dyDescent="0.2">
      <c r="D3668" s="160"/>
    </row>
    <row r="3669" spans="4:4" x14ac:dyDescent="0.2">
      <c r="D3669" s="160"/>
    </row>
    <row r="3670" spans="4:4" x14ac:dyDescent="0.2">
      <c r="D3670" s="160"/>
    </row>
    <row r="3671" spans="4:4" x14ac:dyDescent="0.2">
      <c r="D3671" s="160"/>
    </row>
    <row r="3672" spans="4:4" x14ac:dyDescent="0.2">
      <c r="D3672" s="160"/>
    </row>
    <row r="3673" spans="4:4" x14ac:dyDescent="0.2">
      <c r="D3673" s="160"/>
    </row>
    <row r="3674" spans="4:4" x14ac:dyDescent="0.2">
      <c r="D3674" s="160"/>
    </row>
    <row r="3675" spans="4:4" x14ac:dyDescent="0.2">
      <c r="D3675" s="160"/>
    </row>
    <row r="3676" spans="4:4" x14ac:dyDescent="0.2">
      <c r="D3676" s="160"/>
    </row>
    <row r="3677" spans="4:4" x14ac:dyDescent="0.2">
      <c r="D3677" s="160"/>
    </row>
    <row r="3678" spans="4:4" x14ac:dyDescent="0.2">
      <c r="D3678" s="160"/>
    </row>
    <row r="3679" spans="4:4" x14ac:dyDescent="0.2">
      <c r="D3679" s="160"/>
    </row>
    <row r="3680" spans="4:4" x14ac:dyDescent="0.2">
      <c r="D3680" s="160"/>
    </row>
    <row r="3681" spans="4:4" x14ac:dyDescent="0.2">
      <c r="D3681" s="160"/>
    </row>
    <row r="3682" spans="4:4" x14ac:dyDescent="0.2">
      <c r="D3682" s="160"/>
    </row>
    <row r="3683" spans="4:4" x14ac:dyDescent="0.2">
      <c r="D3683" s="160"/>
    </row>
    <row r="3684" spans="4:4" x14ac:dyDescent="0.2">
      <c r="D3684" s="160"/>
    </row>
    <row r="3685" spans="4:4" x14ac:dyDescent="0.2">
      <c r="D3685" s="160"/>
    </row>
    <row r="3686" spans="4:4" x14ac:dyDescent="0.2">
      <c r="D3686" s="160"/>
    </row>
    <row r="3687" spans="4:4" x14ac:dyDescent="0.2">
      <c r="D3687" s="160"/>
    </row>
    <row r="3688" spans="4:4" x14ac:dyDescent="0.2">
      <c r="D3688" s="160"/>
    </row>
    <row r="3689" spans="4:4" x14ac:dyDescent="0.2">
      <c r="D3689" s="160"/>
    </row>
    <row r="3690" spans="4:4" x14ac:dyDescent="0.2">
      <c r="D3690" s="160"/>
    </row>
    <row r="3691" spans="4:4" x14ac:dyDescent="0.2">
      <c r="D3691" s="160"/>
    </row>
    <row r="3692" spans="4:4" x14ac:dyDescent="0.2">
      <c r="D3692" s="160"/>
    </row>
    <row r="3693" spans="4:4" x14ac:dyDescent="0.2">
      <c r="D3693" s="160"/>
    </row>
    <row r="3694" spans="4:4" x14ac:dyDescent="0.2">
      <c r="D3694" s="160"/>
    </row>
    <row r="3695" spans="4:4" x14ac:dyDescent="0.2">
      <c r="D3695" s="160"/>
    </row>
    <row r="3696" spans="4:4" x14ac:dyDescent="0.2">
      <c r="D3696" s="160"/>
    </row>
    <row r="3697" spans="4:4" x14ac:dyDescent="0.2">
      <c r="D3697" s="160"/>
    </row>
    <row r="3698" spans="4:4" x14ac:dyDescent="0.2">
      <c r="D3698" s="160"/>
    </row>
    <row r="3699" spans="4:4" x14ac:dyDescent="0.2">
      <c r="D3699" s="160"/>
    </row>
    <row r="3700" spans="4:4" x14ac:dyDescent="0.2">
      <c r="D3700" s="160"/>
    </row>
    <row r="3701" spans="4:4" x14ac:dyDescent="0.2">
      <c r="D3701" s="160"/>
    </row>
    <row r="3702" spans="4:4" x14ac:dyDescent="0.2">
      <c r="D3702" s="160"/>
    </row>
    <row r="3703" spans="4:4" x14ac:dyDescent="0.2">
      <c r="D3703" s="160"/>
    </row>
    <row r="3704" spans="4:4" x14ac:dyDescent="0.2">
      <c r="D3704" s="160"/>
    </row>
    <row r="3705" spans="4:4" x14ac:dyDescent="0.2">
      <c r="D3705" s="160"/>
    </row>
    <row r="3706" spans="4:4" x14ac:dyDescent="0.2">
      <c r="D3706" s="160"/>
    </row>
    <row r="3707" spans="4:4" x14ac:dyDescent="0.2">
      <c r="D3707" s="160"/>
    </row>
    <row r="3708" spans="4:4" x14ac:dyDescent="0.2">
      <c r="D3708" s="160"/>
    </row>
    <row r="3709" spans="4:4" x14ac:dyDescent="0.2">
      <c r="D3709" s="160"/>
    </row>
    <row r="3710" spans="4:4" x14ac:dyDescent="0.2">
      <c r="D3710" s="160"/>
    </row>
    <row r="3711" spans="4:4" x14ac:dyDescent="0.2">
      <c r="D3711" s="160"/>
    </row>
    <row r="3712" spans="4:4" x14ac:dyDescent="0.2">
      <c r="D3712" s="160"/>
    </row>
    <row r="3713" spans="4:4" x14ac:dyDescent="0.2">
      <c r="D3713" s="160"/>
    </row>
    <row r="3714" spans="4:4" x14ac:dyDescent="0.2">
      <c r="D3714" s="160"/>
    </row>
    <row r="3715" spans="4:4" x14ac:dyDescent="0.2">
      <c r="D3715" s="160"/>
    </row>
    <row r="3716" spans="4:4" x14ac:dyDescent="0.2">
      <c r="D3716" s="160"/>
    </row>
    <row r="3717" spans="4:4" x14ac:dyDescent="0.2">
      <c r="D3717" s="160"/>
    </row>
    <row r="3718" spans="4:4" x14ac:dyDescent="0.2">
      <c r="D3718" s="160"/>
    </row>
    <row r="3719" spans="4:4" x14ac:dyDescent="0.2">
      <c r="D3719" s="160"/>
    </row>
    <row r="3720" spans="4:4" x14ac:dyDescent="0.2">
      <c r="D3720" s="160"/>
    </row>
    <row r="3721" spans="4:4" x14ac:dyDescent="0.2">
      <c r="D3721" s="160"/>
    </row>
    <row r="3722" spans="4:4" x14ac:dyDescent="0.2">
      <c r="D3722" s="160"/>
    </row>
    <row r="3723" spans="4:4" x14ac:dyDescent="0.2">
      <c r="D3723" s="160"/>
    </row>
    <row r="3724" spans="4:4" x14ac:dyDescent="0.2">
      <c r="D3724" s="160"/>
    </row>
    <row r="3725" spans="4:4" x14ac:dyDescent="0.2">
      <c r="D3725" s="160"/>
    </row>
    <row r="3726" spans="4:4" x14ac:dyDescent="0.2">
      <c r="D3726" s="160"/>
    </row>
    <row r="3727" spans="4:4" x14ac:dyDescent="0.2">
      <c r="D3727" s="160"/>
    </row>
    <row r="3728" spans="4:4" x14ac:dyDescent="0.2">
      <c r="D3728" s="160"/>
    </row>
    <row r="3729" spans="4:4" x14ac:dyDescent="0.2">
      <c r="D3729" s="160"/>
    </row>
    <row r="3730" spans="4:4" x14ac:dyDescent="0.2">
      <c r="D3730" s="160"/>
    </row>
    <row r="3731" spans="4:4" x14ac:dyDescent="0.2">
      <c r="D3731" s="160"/>
    </row>
    <row r="3732" spans="4:4" x14ac:dyDescent="0.2">
      <c r="D3732" s="160"/>
    </row>
    <row r="3733" spans="4:4" x14ac:dyDescent="0.2">
      <c r="D3733" s="160"/>
    </row>
    <row r="3734" spans="4:4" x14ac:dyDescent="0.2">
      <c r="D3734" s="160"/>
    </row>
    <row r="3735" spans="4:4" x14ac:dyDescent="0.2">
      <c r="D3735" s="160"/>
    </row>
    <row r="3736" spans="4:4" x14ac:dyDescent="0.2">
      <c r="D3736" s="160"/>
    </row>
    <row r="3737" spans="4:4" x14ac:dyDescent="0.2">
      <c r="D3737" s="160"/>
    </row>
    <row r="3738" spans="4:4" x14ac:dyDescent="0.2">
      <c r="D3738" s="160"/>
    </row>
    <row r="3739" spans="4:4" x14ac:dyDescent="0.2">
      <c r="D3739" s="160"/>
    </row>
    <row r="3740" spans="4:4" x14ac:dyDescent="0.2">
      <c r="D3740" s="160"/>
    </row>
    <row r="3741" spans="4:4" x14ac:dyDescent="0.2">
      <c r="D3741" s="160"/>
    </row>
    <row r="3742" spans="4:4" x14ac:dyDescent="0.2">
      <c r="D3742" s="160"/>
    </row>
    <row r="3743" spans="4:4" x14ac:dyDescent="0.2">
      <c r="D3743" s="160"/>
    </row>
    <row r="3744" spans="4:4" x14ac:dyDescent="0.2">
      <c r="D3744" s="160"/>
    </row>
    <row r="3745" spans="4:4" x14ac:dyDescent="0.2">
      <c r="D3745" s="160"/>
    </row>
    <row r="3746" spans="4:4" x14ac:dyDescent="0.2">
      <c r="D3746" s="160"/>
    </row>
    <row r="3747" spans="4:4" x14ac:dyDescent="0.2">
      <c r="D3747" s="160"/>
    </row>
    <row r="3748" spans="4:4" x14ac:dyDescent="0.2">
      <c r="D3748" s="160"/>
    </row>
    <row r="3749" spans="4:4" x14ac:dyDescent="0.2">
      <c r="D3749" s="160"/>
    </row>
    <row r="3750" spans="4:4" x14ac:dyDescent="0.2">
      <c r="D3750" s="160"/>
    </row>
    <row r="3751" spans="4:4" x14ac:dyDescent="0.2">
      <c r="D3751" s="160"/>
    </row>
    <row r="3752" spans="4:4" x14ac:dyDescent="0.2">
      <c r="D3752" s="160"/>
    </row>
    <row r="3753" spans="4:4" x14ac:dyDescent="0.2">
      <c r="D3753" s="160"/>
    </row>
    <row r="3754" spans="4:4" x14ac:dyDescent="0.2">
      <c r="D3754" s="160"/>
    </row>
    <row r="3755" spans="4:4" x14ac:dyDescent="0.2">
      <c r="D3755" s="160"/>
    </row>
    <row r="3756" spans="4:4" x14ac:dyDescent="0.2">
      <c r="D3756" s="160"/>
    </row>
    <row r="3757" spans="4:4" x14ac:dyDescent="0.2">
      <c r="D3757" s="160"/>
    </row>
    <row r="3758" spans="4:4" x14ac:dyDescent="0.2">
      <c r="D3758" s="160"/>
    </row>
    <row r="3759" spans="4:4" x14ac:dyDescent="0.2">
      <c r="D3759" s="160"/>
    </row>
    <row r="3760" spans="4:4" x14ac:dyDescent="0.2">
      <c r="D3760" s="160"/>
    </row>
    <row r="3761" spans="4:4" x14ac:dyDescent="0.2">
      <c r="D3761" s="160"/>
    </row>
    <row r="3762" spans="4:4" x14ac:dyDescent="0.2">
      <c r="D3762" s="160"/>
    </row>
    <row r="3763" spans="4:4" x14ac:dyDescent="0.2">
      <c r="D3763" s="160"/>
    </row>
    <row r="3764" spans="4:4" x14ac:dyDescent="0.2">
      <c r="D3764" s="160"/>
    </row>
    <row r="3765" spans="4:4" x14ac:dyDescent="0.2">
      <c r="D3765" s="160"/>
    </row>
    <row r="3766" spans="4:4" x14ac:dyDescent="0.2">
      <c r="D3766" s="160"/>
    </row>
    <row r="3767" spans="4:4" x14ac:dyDescent="0.2">
      <c r="D3767" s="160"/>
    </row>
    <row r="3768" spans="4:4" x14ac:dyDescent="0.2">
      <c r="D3768" s="160"/>
    </row>
    <row r="3769" spans="4:4" x14ac:dyDescent="0.2">
      <c r="D3769" s="160"/>
    </row>
    <row r="3770" spans="4:4" x14ac:dyDescent="0.2">
      <c r="D3770" s="160"/>
    </row>
    <row r="3771" spans="4:4" x14ac:dyDescent="0.2">
      <c r="D3771" s="160"/>
    </row>
    <row r="3772" spans="4:4" x14ac:dyDescent="0.2">
      <c r="D3772" s="160"/>
    </row>
    <row r="3773" spans="4:4" x14ac:dyDescent="0.2">
      <c r="D3773" s="160"/>
    </row>
    <row r="3774" spans="4:4" x14ac:dyDescent="0.2">
      <c r="D3774" s="160"/>
    </row>
    <row r="3775" spans="4:4" x14ac:dyDescent="0.2">
      <c r="D3775" s="160"/>
    </row>
    <row r="3776" spans="4:4" x14ac:dyDescent="0.2">
      <c r="D3776" s="160"/>
    </row>
    <row r="3777" spans="4:4" x14ac:dyDescent="0.2">
      <c r="D3777" s="160"/>
    </row>
    <row r="3778" spans="4:4" x14ac:dyDescent="0.2">
      <c r="D3778" s="160"/>
    </row>
    <row r="3779" spans="4:4" x14ac:dyDescent="0.2">
      <c r="D3779" s="160"/>
    </row>
    <row r="3780" spans="4:4" x14ac:dyDescent="0.2">
      <c r="D3780" s="160"/>
    </row>
    <row r="3781" spans="4:4" x14ac:dyDescent="0.2">
      <c r="D3781" s="160"/>
    </row>
    <row r="3782" spans="4:4" x14ac:dyDescent="0.2">
      <c r="D3782" s="160"/>
    </row>
    <row r="3783" spans="4:4" x14ac:dyDescent="0.2">
      <c r="D3783" s="160"/>
    </row>
    <row r="3784" spans="4:4" x14ac:dyDescent="0.2">
      <c r="D3784" s="160"/>
    </row>
    <row r="3785" spans="4:4" x14ac:dyDescent="0.2">
      <c r="D3785" s="160"/>
    </row>
    <row r="3786" spans="4:4" x14ac:dyDescent="0.2">
      <c r="D3786" s="160"/>
    </row>
    <row r="3787" spans="4:4" x14ac:dyDescent="0.2">
      <c r="D3787" s="160"/>
    </row>
    <row r="3788" spans="4:4" x14ac:dyDescent="0.2">
      <c r="D3788" s="160"/>
    </row>
    <row r="3789" spans="4:4" x14ac:dyDescent="0.2">
      <c r="D3789" s="160"/>
    </row>
    <row r="3790" spans="4:4" x14ac:dyDescent="0.2">
      <c r="D3790" s="160"/>
    </row>
    <row r="3791" spans="4:4" x14ac:dyDescent="0.2">
      <c r="D3791" s="160"/>
    </row>
    <row r="3792" spans="4:4" x14ac:dyDescent="0.2">
      <c r="D3792" s="160"/>
    </row>
    <row r="3793" spans="4:4" x14ac:dyDescent="0.2">
      <c r="D3793" s="160"/>
    </row>
    <row r="3794" spans="4:4" x14ac:dyDescent="0.2">
      <c r="D3794" s="160"/>
    </row>
    <row r="3795" spans="4:4" x14ac:dyDescent="0.2">
      <c r="D3795" s="160"/>
    </row>
    <row r="3796" spans="4:4" x14ac:dyDescent="0.2">
      <c r="D3796" s="160"/>
    </row>
    <row r="3797" spans="4:4" x14ac:dyDescent="0.2">
      <c r="D3797" s="160"/>
    </row>
    <row r="3798" spans="4:4" x14ac:dyDescent="0.2">
      <c r="D3798" s="160"/>
    </row>
    <row r="3799" spans="4:4" x14ac:dyDescent="0.2">
      <c r="D3799" s="160"/>
    </row>
    <row r="3800" spans="4:4" x14ac:dyDescent="0.2">
      <c r="D3800" s="160"/>
    </row>
    <row r="3801" spans="4:4" x14ac:dyDescent="0.2">
      <c r="D3801" s="160"/>
    </row>
    <row r="3802" spans="4:4" x14ac:dyDescent="0.2">
      <c r="D3802" s="160"/>
    </row>
    <row r="3803" spans="4:4" x14ac:dyDescent="0.2">
      <c r="D3803" s="160"/>
    </row>
    <row r="3804" spans="4:4" x14ac:dyDescent="0.2">
      <c r="D3804" s="160"/>
    </row>
    <row r="3805" spans="4:4" x14ac:dyDescent="0.2">
      <c r="D3805" s="160"/>
    </row>
    <row r="3806" spans="4:4" x14ac:dyDescent="0.2">
      <c r="D3806" s="160"/>
    </row>
    <row r="3807" spans="4:4" x14ac:dyDescent="0.2">
      <c r="D3807" s="160"/>
    </row>
    <row r="3808" spans="4:4" x14ac:dyDescent="0.2">
      <c r="D3808" s="160"/>
    </row>
    <row r="3809" spans="4:4" x14ac:dyDescent="0.2">
      <c r="D3809" s="160"/>
    </row>
    <row r="3810" spans="4:4" x14ac:dyDescent="0.2">
      <c r="D3810" s="160"/>
    </row>
    <row r="3811" spans="4:4" x14ac:dyDescent="0.2">
      <c r="D3811" s="160"/>
    </row>
    <row r="3812" spans="4:4" x14ac:dyDescent="0.2">
      <c r="D3812" s="160"/>
    </row>
    <row r="3813" spans="4:4" x14ac:dyDescent="0.2">
      <c r="D3813" s="160"/>
    </row>
    <row r="3814" spans="4:4" x14ac:dyDescent="0.2">
      <c r="D3814" s="160"/>
    </row>
    <row r="3815" spans="4:4" x14ac:dyDescent="0.2">
      <c r="D3815" s="160"/>
    </row>
    <row r="3816" spans="4:4" x14ac:dyDescent="0.2">
      <c r="D3816" s="160"/>
    </row>
    <row r="3817" spans="4:4" x14ac:dyDescent="0.2">
      <c r="D3817" s="160"/>
    </row>
    <row r="3818" spans="4:4" x14ac:dyDescent="0.2">
      <c r="D3818" s="160"/>
    </row>
    <row r="3819" spans="4:4" x14ac:dyDescent="0.2">
      <c r="D3819" s="160"/>
    </row>
    <row r="3820" spans="4:4" x14ac:dyDescent="0.2">
      <c r="D3820" s="160"/>
    </row>
    <row r="3821" spans="4:4" x14ac:dyDescent="0.2">
      <c r="D3821" s="160"/>
    </row>
    <row r="3822" spans="4:4" x14ac:dyDescent="0.2">
      <c r="D3822" s="160"/>
    </row>
    <row r="3823" spans="4:4" x14ac:dyDescent="0.2">
      <c r="D3823" s="160"/>
    </row>
    <row r="3824" spans="4:4" x14ac:dyDescent="0.2">
      <c r="D3824" s="160"/>
    </row>
    <row r="3825" spans="4:4" x14ac:dyDescent="0.2">
      <c r="D3825" s="160"/>
    </row>
    <row r="3826" spans="4:4" x14ac:dyDescent="0.2">
      <c r="D3826" s="160"/>
    </row>
    <row r="3827" spans="4:4" x14ac:dyDescent="0.2">
      <c r="D3827" s="160"/>
    </row>
    <row r="3828" spans="4:4" x14ac:dyDescent="0.2">
      <c r="D3828" s="160"/>
    </row>
    <row r="3829" spans="4:4" x14ac:dyDescent="0.2">
      <c r="D3829" s="160"/>
    </row>
    <row r="3830" spans="4:4" x14ac:dyDescent="0.2">
      <c r="D3830" s="160"/>
    </row>
    <row r="3831" spans="4:4" x14ac:dyDescent="0.2">
      <c r="D3831" s="160"/>
    </row>
    <row r="3832" spans="4:4" x14ac:dyDescent="0.2">
      <c r="D3832" s="160"/>
    </row>
    <row r="3833" spans="4:4" x14ac:dyDescent="0.2">
      <c r="D3833" s="160"/>
    </row>
    <row r="3834" spans="4:4" x14ac:dyDescent="0.2">
      <c r="D3834" s="160"/>
    </row>
    <row r="3835" spans="4:4" x14ac:dyDescent="0.2">
      <c r="D3835" s="160"/>
    </row>
    <row r="3836" spans="4:4" x14ac:dyDescent="0.2">
      <c r="D3836" s="160"/>
    </row>
    <row r="3837" spans="4:4" x14ac:dyDescent="0.2">
      <c r="D3837" s="160"/>
    </row>
    <row r="3838" spans="4:4" x14ac:dyDescent="0.2">
      <c r="D3838" s="160"/>
    </row>
    <row r="3839" spans="4:4" x14ac:dyDescent="0.2">
      <c r="D3839" s="160"/>
    </row>
    <row r="3840" spans="4:4" x14ac:dyDescent="0.2">
      <c r="D3840" s="160"/>
    </row>
    <row r="3841" spans="4:4" x14ac:dyDescent="0.2">
      <c r="D3841" s="160"/>
    </row>
    <row r="3842" spans="4:4" x14ac:dyDescent="0.2">
      <c r="D3842" s="160"/>
    </row>
    <row r="3843" spans="4:4" x14ac:dyDescent="0.2">
      <c r="D3843" s="160"/>
    </row>
    <row r="3844" spans="4:4" x14ac:dyDescent="0.2">
      <c r="D3844" s="160"/>
    </row>
    <row r="3845" spans="4:4" x14ac:dyDescent="0.2">
      <c r="D3845" s="160"/>
    </row>
    <row r="3846" spans="4:4" x14ac:dyDescent="0.2">
      <c r="D3846" s="160"/>
    </row>
    <row r="3847" spans="4:4" x14ac:dyDescent="0.2">
      <c r="D3847" s="160"/>
    </row>
    <row r="3848" spans="4:4" x14ac:dyDescent="0.2">
      <c r="D3848" s="160"/>
    </row>
    <row r="3849" spans="4:4" x14ac:dyDescent="0.2">
      <c r="D3849" s="160"/>
    </row>
    <row r="3850" spans="4:4" x14ac:dyDescent="0.2">
      <c r="D3850" s="160"/>
    </row>
    <row r="3851" spans="4:4" x14ac:dyDescent="0.2">
      <c r="D3851" s="160"/>
    </row>
    <row r="3852" spans="4:4" x14ac:dyDescent="0.2">
      <c r="D3852" s="160"/>
    </row>
    <row r="3853" spans="4:4" x14ac:dyDescent="0.2">
      <c r="D3853" s="160"/>
    </row>
    <row r="3854" spans="4:4" x14ac:dyDescent="0.2">
      <c r="D3854" s="160"/>
    </row>
    <row r="3855" spans="4:4" x14ac:dyDescent="0.2">
      <c r="D3855" s="160"/>
    </row>
    <row r="3856" spans="4:4" x14ac:dyDescent="0.2">
      <c r="D3856" s="160"/>
    </row>
    <row r="3857" spans="4:4" x14ac:dyDescent="0.2">
      <c r="D3857" s="160"/>
    </row>
    <row r="3858" spans="4:4" x14ac:dyDescent="0.2">
      <c r="D3858" s="160"/>
    </row>
    <row r="3859" spans="4:4" x14ac:dyDescent="0.2">
      <c r="D3859" s="160"/>
    </row>
    <row r="3860" spans="4:4" x14ac:dyDescent="0.2">
      <c r="D3860" s="160"/>
    </row>
    <row r="3861" spans="4:4" x14ac:dyDescent="0.2">
      <c r="D3861" s="160"/>
    </row>
    <row r="3862" spans="4:4" x14ac:dyDescent="0.2">
      <c r="D3862" s="160"/>
    </row>
    <row r="3863" spans="4:4" x14ac:dyDescent="0.2">
      <c r="D3863" s="160"/>
    </row>
    <row r="3864" spans="4:4" x14ac:dyDescent="0.2">
      <c r="D3864" s="160"/>
    </row>
    <row r="3865" spans="4:4" x14ac:dyDescent="0.2">
      <c r="D3865" s="160"/>
    </row>
    <row r="3866" spans="4:4" x14ac:dyDescent="0.2">
      <c r="D3866" s="160"/>
    </row>
    <row r="3867" spans="4:4" x14ac:dyDescent="0.2">
      <c r="D3867" s="160"/>
    </row>
    <row r="3868" spans="4:4" x14ac:dyDescent="0.2">
      <c r="D3868" s="160"/>
    </row>
    <row r="3869" spans="4:4" x14ac:dyDescent="0.2">
      <c r="D3869" s="160"/>
    </row>
    <row r="3870" spans="4:4" x14ac:dyDescent="0.2">
      <c r="D3870" s="160"/>
    </row>
    <row r="3871" spans="4:4" x14ac:dyDescent="0.2">
      <c r="D3871" s="160"/>
    </row>
    <row r="3872" spans="4:4" x14ac:dyDescent="0.2">
      <c r="D3872" s="160"/>
    </row>
    <row r="3873" spans="4:4" x14ac:dyDescent="0.2">
      <c r="D3873" s="160"/>
    </row>
    <row r="3874" spans="4:4" x14ac:dyDescent="0.2">
      <c r="D3874" s="160"/>
    </row>
    <row r="3875" spans="4:4" x14ac:dyDescent="0.2">
      <c r="D3875" s="160"/>
    </row>
    <row r="3876" spans="4:4" x14ac:dyDescent="0.2">
      <c r="D3876" s="160"/>
    </row>
    <row r="3877" spans="4:4" x14ac:dyDescent="0.2">
      <c r="D3877" s="160"/>
    </row>
    <row r="3878" spans="4:4" x14ac:dyDescent="0.2">
      <c r="D3878" s="160"/>
    </row>
    <row r="3879" spans="4:4" x14ac:dyDescent="0.2">
      <c r="D3879" s="160"/>
    </row>
    <row r="3880" spans="4:4" x14ac:dyDescent="0.2">
      <c r="D3880" s="160"/>
    </row>
    <row r="3881" spans="4:4" x14ac:dyDescent="0.2">
      <c r="D3881" s="160"/>
    </row>
    <row r="3882" spans="4:4" x14ac:dyDescent="0.2">
      <c r="D3882" s="160"/>
    </row>
    <row r="3883" spans="4:4" x14ac:dyDescent="0.2">
      <c r="D3883" s="160"/>
    </row>
    <row r="3884" spans="4:4" x14ac:dyDescent="0.2">
      <c r="D3884" s="160"/>
    </row>
    <row r="3885" spans="4:4" x14ac:dyDescent="0.2">
      <c r="D3885" s="160"/>
    </row>
    <row r="3886" spans="4:4" x14ac:dyDescent="0.2">
      <c r="D3886" s="160"/>
    </row>
    <row r="3887" spans="4:4" x14ac:dyDescent="0.2">
      <c r="D3887" s="160"/>
    </row>
    <row r="3888" spans="4:4" x14ac:dyDescent="0.2">
      <c r="D3888" s="160"/>
    </row>
    <row r="3889" spans="4:4" x14ac:dyDescent="0.2">
      <c r="D3889" s="160"/>
    </row>
    <row r="3890" spans="4:4" x14ac:dyDescent="0.2">
      <c r="D3890" s="160"/>
    </row>
    <row r="3891" spans="4:4" x14ac:dyDescent="0.2">
      <c r="D3891" s="160"/>
    </row>
    <row r="3892" spans="4:4" x14ac:dyDescent="0.2">
      <c r="D3892" s="160"/>
    </row>
    <row r="3893" spans="4:4" x14ac:dyDescent="0.2">
      <c r="D3893" s="160"/>
    </row>
    <row r="3894" spans="4:4" x14ac:dyDescent="0.2">
      <c r="D3894" s="160"/>
    </row>
    <row r="3895" spans="4:4" x14ac:dyDescent="0.2">
      <c r="D3895" s="160"/>
    </row>
    <row r="3896" spans="4:4" x14ac:dyDescent="0.2">
      <c r="D3896" s="160"/>
    </row>
    <row r="3897" spans="4:4" x14ac:dyDescent="0.2">
      <c r="D3897" s="160"/>
    </row>
    <row r="3898" spans="4:4" x14ac:dyDescent="0.2">
      <c r="D3898" s="160"/>
    </row>
    <row r="3899" spans="4:4" x14ac:dyDescent="0.2">
      <c r="D3899" s="160"/>
    </row>
    <row r="3900" spans="4:4" x14ac:dyDescent="0.2">
      <c r="D3900" s="160"/>
    </row>
    <row r="3901" spans="4:4" x14ac:dyDescent="0.2">
      <c r="D3901" s="160"/>
    </row>
    <row r="3902" spans="4:4" x14ac:dyDescent="0.2">
      <c r="D3902" s="160"/>
    </row>
    <row r="3903" spans="4:4" x14ac:dyDescent="0.2">
      <c r="D3903" s="160"/>
    </row>
    <row r="3904" spans="4:4" x14ac:dyDescent="0.2">
      <c r="D3904" s="160"/>
    </row>
    <row r="3905" spans="4:4" x14ac:dyDescent="0.2">
      <c r="D3905" s="160"/>
    </row>
    <row r="3906" spans="4:4" x14ac:dyDescent="0.2">
      <c r="D3906" s="160"/>
    </row>
    <row r="3907" spans="4:4" x14ac:dyDescent="0.2">
      <c r="D3907" s="160"/>
    </row>
    <row r="3908" spans="4:4" x14ac:dyDescent="0.2">
      <c r="D3908" s="160"/>
    </row>
    <row r="3909" spans="4:4" x14ac:dyDescent="0.2">
      <c r="D3909" s="160"/>
    </row>
    <row r="3910" spans="4:4" x14ac:dyDescent="0.2">
      <c r="D3910" s="160"/>
    </row>
    <row r="3911" spans="4:4" x14ac:dyDescent="0.2">
      <c r="D3911" s="160"/>
    </row>
    <row r="3912" spans="4:4" x14ac:dyDescent="0.2">
      <c r="D3912" s="160"/>
    </row>
    <row r="3913" spans="4:4" x14ac:dyDescent="0.2">
      <c r="D3913" s="160"/>
    </row>
    <row r="3914" spans="4:4" x14ac:dyDescent="0.2">
      <c r="D3914" s="160"/>
    </row>
    <row r="3915" spans="4:4" x14ac:dyDescent="0.2">
      <c r="D3915" s="160"/>
    </row>
    <row r="3916" spans="4:4" x14ac:dyDescent="0.2">
      <c r="D3916" s="160"/>
    </row>
    <row r="3917" spans="4:4" x14ac:dyDescent="0.2">
      <c r="D3917" s="160"/>
    </row>
    <row r="3918" spans="4:4" x14ac:dyDescent="0.2">
      <c r="D3918" s="160"/>
    </row>
    <row r="3919" spans="4:4" x14ac:dyDescent="0.2">
      <c r="D3919" s="160"/>
    </row>
    <row r="3920" spans="4:4" x14ac:dyDescent="0.2">
      <c r="D3920" s="160"/>
    </row>
    <row r="3921" spans="4:4" x14ac:dyDescent="0.2">
      <c r="D3921" s="160"/>
    </row>
    <row r="3922" spans="4:4" x14ac:dyDescent="0.2">
      <c r="D3922" s="160"/>
    </row>
    <row r="3923" spans="4:4" x14ac:dyDescent="0.2">
      <c r="D3923" s="160"/>
    </row>
    <row r="3924" spans="4:4" x14ac:dyDescent="0.2">
      <c r="D3924" s="160"/>
    </row>
    <row r="3925" spans="4:4" x14ac:dyDescent="0.2">
      <c r="D3925" s="160"/>
    </row>
    <row r="3926" spans="4:4" x14ac:dyDescent="0.2">
      <c r="D3926" s="160"/>
    </row>
    <row r="3927" spans="4:4" x14ac:dyDescent="0.2">
      <c r="D3927" s="160"/>
    </row>
    <row r="3928" spans="4:4" x14ac:dyDescent="0.2">
      <c r="D3928" s="160"/>
    </row>
    <row r="3929" spans="4:4" x14ac:dyDescent="0.2">
      <c r="D3929" s="160"/>
    </row>
    <row r="3930" spans="4:4" x14ac:dyDescent="0.2">
      <c r="D3930" s="160"/>
    </row>
    <row r="3931" spans="4:4" x14ac:dyDescent="0.2">
      <c r="D3931" s="160"/>
    </row>
    <row r="3932" spans="4:4" x14ac:dyDescent="0.2">
      <c r="D3932" s="160"/>
    </row>
    <row r="3933" spans="4:4" x14ac:dyDescent="0.2">
      <c r="D3933" s="160"/>
    </row>
    <row r="3934" spans="4:4" x14ac:dyDescent="0.2">
      <c r="D3934" s="160"/>
    </row>
    <row r="3935" spans="4:4" x14ac:dyDescent="0.2">
      <c r="D3935" s="160"/>
    </row>
    <row r="3936" spans="4:4" x14ac:dyDescent="0.2">
      <c r="D3936" s="160"/>
    </row>
    <row r="3937" spans="4:4" x14ac:dyDescent="0.2">
      <c r="D3937" s="160"/>
    </row>
    <row r="3938" spans="4:4" x14ac:dyDescent="0.2">
      <c r="D3938" s="160"/>
    </row>
    <row r="3939" spans="4:4" x14ac:dyDescent="0.2">
      <c r="D3939" s="160"/>
    </row>
    <row r="3940" spans="4:4" x14ac:dyDescent="0.2">
      <c r="D3940" s="160"/>
    </row>
    <row r="3941" spans="4:4" x14ac:dyDescent="0.2">
      <c r="D3941" s="160"/>
    </row>
    <row r="3942" spans="4:4" x14ac:dyDescent="0.2">
      <c r="D3942" s="160"/>
    </row>
    <row r="3943" spans="4:4" x14ac:dyDescent="0.2">
      <c r="D3943" s="160"/>
    </row>
    <row r="3944" spans="4:4" x14ac:dyDescent="0.2">
      <c r="D3944" s="160"/>
    </row>
    <row r="3945" spans="4:4" x14ac:dyDescent="0.2">
      <c r="D3945" s="160"/>
    </row>
    <row r="3946" spans="4:4" x14ac:dyDescent="0.2">
      <c r="D3946" s="160"/>
    </row>
    <row r="3947" spans="4:4" x14ac:dyDescent="0.2">
      <c r="D3947" s="160"/>
    </row>
    <row r="3948" spans="4:4" x14ac:dyDescent="0.2">
      <c r="D3948" s="160"/>
    </row>
    <row r="3949" spans="4:4" x14ac:dyDescent="0.2">
      <c r="D3949" s="160"/>
    </row>
    <row r="3950" spans="4:4" x14ac:dyDescent="0.2">
      <c r="D3950" s="160"/>
    </row>
    <row r="3951" spans="4:4" x14ac:dyDescent="0.2">
      <c r="D3951" s="160"/>
    </row>
    <row r="3952" spans="4:4" x14ac:dyDescent="0.2">
      <c r="D3952" s="160"/>
    </row>
    <row r="3953" spans="4:4" x14ac:dyDescent="0.2">
      <c r="D3953" s="160"/>
    </row>
    <row r="3954" spans="4:4" x14ac:dyDescent="0.2">
      <c r="D3954" s="160"/>
    </row>
    <row r="3955" spans="4:4" x14ac:dyDescent="0.2">
      <c r="D3955" s="160"/>
    </row>
    <row r="3956" spans="4:4" x14ac:dyDescent="0.2">
      <c r="D3956" s="160"/>
    </row>
    <row r="3957" spans="4:4" x14ac:dyDescent="0.2">
      <c r="D3957" s="160"/>
    </row>
    <row r="3958" spans="4:4" x14ac:dyDescent="0.2">
      <c r="D3958" s="160"/>
    </row>
    <row r="3959" spans="4:4" x14ac:dyDescent="0.2">
      <c r="D3959" s="160"/>
    </row>
    <row r="3960" spans="4:4" x14ac:dyDescent="0.2">
      <c r="D3960" s="160"/>
    </row>
    <row r="3961" spans="4:4" x14ac:dyDescent="0.2">
      <c r="D3961" s="160"/>
    </row>
    <row r="3962" spans="4:4" x14ac:dyDescent="0.2">
      <c r="D3962" s="160"/>
    </row>
    <row r="3963" spans="4:4" x14ac:dyDescent="0.2">
      <c r="D3963" s="160"/>
    </row>
    <row r="3964" spans="4:4" x14ac:dyDescent="0.2">
      <c r="D3964" s="160"/>
    </row>
    <row r="3965" spans="4:4" x14ac:dyDescent="0.2">
      <c r="D3965" s="160"/>
    </row>
    <row r="3966" spans="4:4" x14ac:dyDescent="0.2">
      <c r="D3966" s="160"/>
    </row>
    <row r="3967" spans="4:4" x14ac:dyDescent="0.2">
      <c r="D3967" s="160"/>
    </row>
    <row r="3968" spans="4:4" x14ac:dyDescent="0.2">
      <c r="D3968" s="160"/>
    </row>
    <row r="3969" spans="4:4" x14ac:dyDescent="0.2">
      <c r="D3969" s="160"/>
    </row>
    <row r="3970" spans="4:4" x14ac:dyDescent="0.2">
      <c r="D3970" s="160"/>
    </row>
    <row r="3971" spans="4:4" x14ac:dyDescent="0.2">
      <c r="D3971" s="160"/>
    </row>
    <row r="3972" spans="4:4" x14ac:dyDescent="0.2">
      <c r="D3972" s="160"/>
    </row>
    <row r="3973" spans="4:4" x14ac:dyDescent="0.2">
      <c r="D3973" s="160"/>
    </row>
    <row r="3974" spans="4:4" x14ac:dyDescent="0.2">
      <c r="D3974" s="160"/>
    </row>
    <row r="3975" spans="4:4" x14ac:dyDescent="0.2">
      <c r="D3975" s="160"/>
    </row>
    <row r="3976" spans="4:4" x14ac:dyDescent="0.2">
      <c r="D3976" s="160"/>
    </row>
    <row r="3977" spans="4:4" x14ac:dyDescent="0.2">
      <c r="D3977" s="160"/>
    </row>
    <row r="3978" spans="4:4" x14ac:dyDescent="0.2">
      <c r="D3978" s="160"/>
    </row>
    <row r="3979" spans="4:4" x14ac:dyDescent="0.2">
      <c r="D3979" s="160"/>
    </row>
    <row r="3980" spans="4:4" x14ac:dyDescent="0.2">
      <c r="D3980" s="160"/>
    </row>
    <row r="3981" spans="4:4" x14ac:dyDescent="0.2">
      <c r="D3981" s="160"/>
    </row>
    <row r="3982" spans="4:4" x14ac:dyDescent="0.2">
      <c r="D3982" s="160"/>
    </row>
    <row r="3983" spans="4:4" x14ac:dyDescent="0.2">
      <c r="D3983" s="160"/>
    </row>
    <row r="3984" spans="4:4" x14ac:dyDescent="0.2">
      <c r="D3984" s="160"/>
    </row>
    <row r="3985" spans="4:4" x14ac:dyDescent="0.2">
      <c r="D3985" s="160"/>
    </row>
    <row r="3986" spans="4:4" x14ac:dyDescent="0.2">
      <c r="D3986" s="160"/>
    </row>
    <row r="3987" spans="4:4" x14ac:dyDescent="0.2">
      <c r="D3987" s="160"/>
    </row>
    <row r="3988" spans="4:4" x14ac:dyDescent="0.2">
      <c r="D3988" s="160"/>
    </row>
    <row r="3989" spans="4:4" x14ac:dyDescent="0.2">
      <c r="D3989" s="160"/>
    </row>
    <row r="3990" spans="4:4" x14ac:dyDescent="0.2">
      <c r="D3990" s="160"/>
    </row>
    <row r="3991" spans="4:4" x14ac:dyDescent="0.2">
      <c r="D3991" s="160"/>
    </row>
    <row r="3992" spans="4:4" x14ac:dyDescent="0.2">
      <c r="D3992" s="160"/>
    </row>
    <row r="3993" spans="4:4" x14ac:dyDescent="0.2">
      <c r="D3993" s="160"/>
    </row>
    <row r="3994" spans="4:4" x14ac:dyDescent="0.2">
      <c r="D3994" s="160"/>
    </row>
    <row r="3995" spans="4:4" x14ac:dyDescent="0.2">
      <c r="D3995" s="160"/>
    </row>
    <row r="3996" spans="4:4" x14ac:dyDescent="0.2">
      <c r="D3996" s="160"/>
    </row>
    <row r="3997" spans="4:4" x14ac:dyDescent="0.2">
      <c r="D3997" s="160"/>
    </row>
    <row r="3998" spans="4:4" x14ac:dyDescent="0.2">
      <c r="D3998" s="160"/>
    </row>
    <row r="3999" spans="4:4" x14ac:dyDescent="0.2">
      <c r="D3999" s="160"/>
    </row>
    <row r="4000" spans="4:4" x14ac:dyDescent="0.2">
      <c r="D4000" s="160"/>
    </row>
    <row r="4001" spans="4:4" x14ac:dyDescent="0.2">
      <c r="D4001" s="160"/>
    </row>
    <row r="4002" spans="4:4" x14ac:dyDescent="0.2">
      <c r="D4002" s="160"/>
    </row>
    <row r="4003" spans="4:4" x14ac:dyDescent="0.2">
      <c r="D4003" s="160"/>
    </row>
    <row r="4004" spans="4:4" x14ac:dyDescent="0.2">
      <c r="D4004" s="160"/>
    </row>
    <row r="4005" spans="4:4" x14ac:dyDescent="0.2">
      <c r="D4005" s="160"/>
    </row>
    <row r="4006" spans="4:4" x14ac:dyDescent="0.2">
      <c r="D4006" s="160"/>
    </row>
    <row r="4007" spans="4:4" x14ac:dyDescent="0.2">
      <c r="D4007" s="160"/>
    </row>
    <row r="4008" spans="4:4" x14ac:dyDescent="0.2">
      <c r="D4008" s="160"/>
    </row>
    <row r="4009" spans="4:4" x14ac:dyDescent="0.2">
      <c r="D4009" s="160"/>
    </row>
    <row r="4010" spans="4:4" x14ac:dyDescent="0.2">
      <c r="D4010" s="160"/>
    </row>
    <row r="4011" spans="4:4" x14ac:dyDescent="0.2">
      <c r="D4011" s="160"/>
    </row>
    <row r="4012" spans="4:4" x14ac:dyDescent="0.2">
      <c r="D4012" s="160"/>
    </row>
    <row r="4013" spans="4:4" x14ac:dyDescent="0.2">
      <c r="D4013" s="160"/>
    </row>
    <row r="4014" spans="4:4" x14ac:dyDescent="0.2">
      <c r="D4014" s="160"/>
    </row>
    <row r="4015" spans="4:4" x14ac:dyDescent="0.2">
      <c r="D4015" s="160"/>
    </row>
    <row r="4016" spans="4:4" x14ac:dyDescent="0.2">
      <c r="D4016" s="160"/>
    </row>
    <row r="4017" spans="4:4" x14ac:dyDescent="0.2">
      <c r="D4017" s="160"/>
    </row>
    <row r="4018" spans="4:4" x14ac:dyDescent="0.2">
      <c r="D4018" s="160"/>
    </row>
    <row r="4019" spans="4:4" x14ac:dyDescent="0.2">
      <c r="D4019" s="160"/>
    </row>
    <row r="4020" spans="4:4" x14ac:dyDescent="0.2">
      <c r="D4020" s="160"/>
    </row>
    <row r="4021" spans="4:4" x14ac:dyDescent="0.2">
      <c r="D4021" s="160"/>
    </row>
    <row r="4022" spans="4:4" x14ac:dyDescent="0.2">
      <c r="D4022" s="160"/>
    </row>
    <row r="4023" spans="4:4" x14ac:dyDescent="0.2">
      <c r="D4023" s="160"/>
    </row>
    <row r="4024" spans="4:4" x14ac:dyDescent="0.2">
      <c r="D4024" s="160"/>
    </row>
    <row r="4025" spans="4:4" x14ac:dyDescent="0.2">
      <c r="D4025" s="160"/>
    </row>
    <row r="4026" spans="4:4" x14ac:dyDescent="0.2">
      <c r="D4026" s="160"/>
    </row>
    <row r="4027" spans="4:4" x14ac:dyDescent="0.2">
      <c r="D4027" s="160"/>
    </row>
    <row r="4028" spans="4:4" x14ac:dyDescent="0.2">
      <c r="D4028" s="160"/>
    </row>
    <row r="4029" spans="4:4" x14ac:dyDescent="0.2">
      <c r="D4029" s="160"/>
    </row>
    <row r="4030" spans="4:4" x14ac:dyDescent="0.2">
      <c r="D4030" s="160"/>
    </row>
    <row r="4031" spans="4:4" x14ac:dyDescent="0.2">
      <c r="D4031" s="160"/>
    </row>
    <row r="4032" spans="4:4" x14ac:dyDescent="0.2">
      <c r="D4032" s="160"/>
    </row>
    <row r="4033" spans="4:4" x14ac:dyDescent="0.2">
      <c r="D4033" s="160"/>
    </row>
    <row r="4034" spans="4:4" x14ac:dyDescent="0.2">
      <c r="D4034" s="160"/>
    </row>
    <row r="4035" spans="4:4" x14ac:dyDescent="0.2">
      <c r="D4035" s="160"/>
    </row>
    <row r="4036" spans="4:4" x14ac:dyDescent="0.2">
      <c r="D4036" s="160"/>
    </row>
    <row r="4037" spans="4:4" x14ac:dyDescent="0.2">
      <c r="D4037" s="160"/>
    </row>
    <row r="4038" spans="4:4" x14ac:dyDescent="0.2">
      <c r="D4038" s="160"/>
    </row>
    <row r="4039" spans="4:4" x14ac:dyDescent="0.2">
      <c r="D4039" s="160"/>
    </row>
    <row r="4040" spans="4:4" x14ac:dyDescent="0.2">
      <c r="D4040" s="160"/>
    </row>
    <row r="4041" spans="4:4" x14ac:dyDescent="0.2">
      <c r="D4041" s="160"/>
    </row>
    <row r="4042" spans="4:4" x14ac:dyDescent="0.2">
      <c r="D4042" s="160"/>
    </row>
    <row r="4043" spans="4:4" x14ac:dyDescent="0.2">
      <c r="D4043" s="160"/>
    </row>
    <row r="4044" spans="4:4" x14ac:dyDescent="0.2">
      <c r="D4044" s="160"/>
    </row>
    <row r="4045" spans="4:4" x14ac:dyDescent="0.2">
      <c r="D4045" s="160"/>
    </row>
    <row r="4046" spans="4:4" x14ac:dyDescent="0.2">
      <c r="D4046" s="160"/>
    </row>
    <row r="4047" spans="4:4" x14ac:dyDescent="0.2">
      <c r="D4047" s="160"/>
    </row>
    <row r="4048" spans="4:4" x14ac:dyDescent="0.2">
      <c r="D4048" s="160"/>
    </row>
    <row r="4049" spans="4:4" x14ac:dyDescent="0.2">
      <c r="D4049" s="160"/>
    </row>
    <row r="4050" spans="4:4" x14ac:dyDescent="0.2">
      <c r="D4050" s="160"/>
    </row>
    <row r="4051" spans="4:4" x14ac:dyDescent="0.2">
      <c r="D4051" s="160"/>
    </row>
    <row r="4052" spans="4:4" x14ac:dyDescent="0.2">
      <c r="D4052" s="160"/>
    </row>
    <row r="4053" spans="4:4" x14ac:dyDescent="0.2">
      <c r="D4053" s="160"/>
    </row>
    <row r="4054" spans="4:4" x14ac:dyDescent="0.2">
      <c r="D4054" s="160"/>
    </row>
    <row r="4055" spans="4:4" x14ac:dyDescent="0.2">
      <c r="D4055" s="160"/>
    </row>
    <row r="4056" spans="4:4" x14ac:dyDescent="0.2">
      <c r="D4056" s="160"/>
    </row>
    <row r="4057" spans="4:4" x14ac:dyDescent="0.2">
      <c r="D4057" s="160"/>
    </row>
    <row r="4058" spans="4:4" x14ac:dyDescent="0.2">
      <c r="D4058" s="160"/>
    </row>
    <row r="4059" spans="4:4" x14ac:dyDescent="0.2">
      <c r="D4059" s="160"/>
    </row>
    <row r="4060" spans="4:4" x14ac:dyDescent="0.2">
      <c r="D4060" s="160"/>
    </row>
    <row r="4061" spans="4:4" x14ac:dyDescent="0.2">
      <c r="D4061" s="160"/>
    </row>
    <row r="4062" spans="4:4" x14ac:dyDescent="0.2">
      <c r="D4062" s="160"/>
    </row>
    <row r="4063" spans="4:4" x14ac:dyDescent="0.2">
      <c r="D4063" s="160"/>
    </row>
    <row r="4064" spans="4:4" x14ac:dyDescent="0.2">
      <c r="D4064" s="160"/>
    </row>
    <row r="4065" spans="4:4" x14ac:dyDescent="0.2">
      <c r="D4065" s="160"/>
    </row>
    <row r="4066" spans="4:4" x14ac:dyDescent="0.2">
      <c r="D4066" s="160"/>
    </row>
    <row r="4067" spans="4:4" x14ac:dyDescent="0.2">
      <c r="D4067" s="160"/>
    </row>
    <row r="4068" spans="4:4" x14ac:dyDescent="0.2">
      <c r="D4068" s="160"/>
    </row>
    <row r="4069" spans="4:4" x14ac:dyDescent="0.2">
      <c r="D4069" s="160"/>
    </row>
    <row r="4070" spans="4:4" x14ac:dyDescent="0.2">
      <c r="D4070" s="160"/>
    </row>
    <row r="4071" spans="4:4" x14ac:dyDescent="0.2">
      <c r="D4071" s="160"/>
    </row>
    <row r="4072" spans="4:4" x14ac:dyDescent="0.2">
      <c r="D4072" s="160"/>
    </row>
    <row r="4073" spans="4:4" x14ac:dyDescent="0.2">
      <c r="D4073" s="160"/>
    </row>
    <row r="4074" spans="4:4" x14ac:dyDescent="0.2">
      <c r="D4074" s="160"/>
    </row>
    <row r="4075" spans="4:4" x14ac:dyDescent="0.2">
      <c r="D4075" s="160"/>
    </row>
    <row r="4076" spans="4:4" x14ac:dyDescent="0.2">
      <c r="D4076" s="160"/>
    </row>
    <row r="4077" spans="4:4" x14ac:dyDescent="0.2">
      <c r="D4077" s="160"/>
    </row>
    <row r="4078" spans="4:4" x14ac:dyDescent="0.2">
      <c r="D4078" s="160"/>
    </row>
    <row r="4079" spans="4:4" x14ac:dyDescent="0.2">
      <c r="D4079" s="160"/>
    </row>
    <row r="4080" spans="4:4" x14ac:dyDescent="0.2">
      <c r="D4080" s="160"/>
    </row>
    <row r="4081" spans="4:4" x14ac:dyDescent="0.2">
      <c r="D4081" s="160"/>
    </row>
    <row r="4082" spans="4:4" x14ac:dyDescent="0.2">
      <c r="D4082" s="160"/>
    </row>
    <row r="4083" spans="4:4" x14ac:dyDescent="0.2">
      <c r="D4083" s="160"/>
    </row>
    <row r="4084" spans="4:4" x14ac:dyDescent="0.2">
      <c r="D4084" s="160"/>
    </row>
    <row r="4085" spans="4:4" x14ac:dyDescent="0.2">
      <c r="D4085" s="160"/>
    </row>
    <row r="4086" spans="4:4" x14ac:dyDescent="0.2">
      <c r="D4086" s="160"/>
    </row>
    <row r="4087" spans="4:4" x14ac:dyDescent="0.2">
      <c r="D4087" s="160"/>
    </row>
    <row r="4088" spans="4:4" x14ac:dyDescent="0.2">
      <c r="D4088" s="160"/>
    </row>
    <row r="4089" spans="4:4" x14ac:dyDescent="0.2">
      <c r="D4089" s="160"/>
    </row>
    <row r="4090" spans="4:4" x14ac:dyDescent="0.2">
      <c r="D4090" s="160"/>
    </row>
    <row r="4091" spans="4:4" x14ac:dyDescent="0.2">
      <c r="D4091" s="160"/>
    </row>
    <row r="4092" spans="4:4" x14ac:dyDescent="0.2">
      <c r="D4092" s="160"/>
    </row>
    <row r="4093" spans="4:4" x14ac:dyDescent="0.2">
      <c r="D4093" s="160"/>
    </row>
    <row r="4094" spans="4:4" x14ac:dyDescent="0.2">
      <c r="D4094" s="160"/>
    </row>
    <row r="4095" spans="4:4" x14ac:dyDescent="0.2">
      <c r="D4095" s="160"/>
    </row>
    <row r="4096" spans="4:4" x14ac:dyDescent="0.2">
      <c r="D4096" s="160"/>
    </row>
    <row r="4097" spans="4:4" x14ac:dyDescent="0.2">
      <c r="D4097" s="160"/>
    </row>
    <row r="4098" spans="4:4" x14ac:dyDescent="0.2">
      <c r="D4098" s="160"/>
    </row>
    <row r="4099" spans="4:4" x14ac:dyDescent="0.2">
      <c r="D4099" s="160"/>
    </row>
    <row r="4100" spans="4:4" x14ac:dyDescent="0.2">
      <c r="D4100" s="160"/>
    </row>
    <row r="4101" spans="4:4" x14ac:dyDescent="0.2">
      <c r="D4101" s="160"/>
    </row>
    <row r="4102" spans="4:4" x14ac:dyDescent="0.2">
      <c r="D4102" s="160"/>
    </row>
    <row r="4103" spans="4:4" x14ac:dyDescent="0.2">
      <c r="D4103" s="160"/>
    </row>
    <row r="4104" spans="4:4" x14ac:dyDescent="0.2">
      <c r="D4104" s="160"/>
    </row>
    <row r="4105" spans="4:4" x14ac:dyDescent="0.2">
      <c r="D4105" s="160"/>
    </row>
    <row r="4106" spans="4:4" x14ac:dyDescent="0.2">
      <c r="D4106" s="160"/>
    </row>
    <row r="4107" spans="4:4" x14ac:dyDescent="0.2">
      <c r="D4107" s="160"/>
    </row>
    <row r="4108" spans="4:4" x14ac:dyDescent="0.2">
      <c r="D4108" s="160"/>
    </row>
    <row r="4109" spans="4:4" x14ac:dyDescent="0.2">
      <c r="D4109" s="160"/>
    </row>
    <row r="4110" spans="4:4" x14ac:dyDescent="0.2">
      <c r="D4110" s="160"/>
    </row>
    <row r="4111" spans="4:4" x14ac:dyDescent="0.2">
      <c r="D4111" s="160"/>
    </row>
    <row r="4112" spans="4:4" x14ac:dyDescent="0.2">
      <c r="D4112" s="160"/>
    </row>
    <row r="4113" spans="4:4" x14ac:dyDescent="0.2">
      <c r="D4113" s="160"/>
    </row>
    <row r="4114" spans="4:4" x14ac:dyDescent="0.2">
      <c r="D4114" s="160"/>
    </row>
    <row r="4115" spans="4:4" x14ac:dyDescent="0.2">
      <c r="D4115" s="160"/>
    </row>
    <row r="4116" spans="4:4" x14ac:dyDescent="0.2">
      <c r="D4116" s="160"/>
    </row>
    <row r="4117" spans="4:4" x14ac:dyDescent="0.2">
      <c r="D4117" s="160"/>
    </row>
    <row r="4118" spans="4:4" x14ac:dyDescent="0.2">
      <c r="D4118" s="160"/>
    </row>
    <row r="4119" spans="4:4" x14ac:dyDescent="0.2">
      <c r="D4119" s="160"/>
    </row>
    <row r="4120" spans="4:4" x14ac:dyDescent="0.2">
      <c r="D4120" s="160"/>
    </row>
    <row r="4121" spans="4:4" x14ac:dyDescent="0.2">
      <c r="D4121" s="160"/>
    </row>
    <row r="4122" spans="4:4" x14ac:dyDescent="0.2">
      <c r="D4122" s="160"/>
    </row>
    <row r="4123" spans="4:4" x14ac:dyDescent="0.2">
      <c r="D4123" s="160"/>
    </row>
    <row r="4124" spans="4:4" x14ac:dyDescent="0.2">
      <c r="D4124" s="160"/>
    </row>
    <row r="4125" spans="4:4" x14ac:dyDescent="0.2">
      <c r="D4125" s="160"/>
    </row>
    <row r="4126" spans="4:4" x14ac:dyDescent="0.2">
      <c r="D4126" s="160"/>
    </row>
    <row r="4127" spans="4:4" x14ac:dyDescent="0.2">
      <c r="D4127" s="160"/>
    </row>
    <row r="4128" spans="4:4" x14ac:dyDescent="0.2">
      <c r="D4128" s="160"/>
    </row>
    <row r="4129" spans="4:4" x14ac:dyDescent="0.2">
      <c r="D4129" s="160"/>
    </row>
    <row r="4130" spans="4:4" x14ac:dyDescent="0.2">
      <c r="D4130" s="160"/>
    </row>
    <row r="4131" spans="4:4" x14ac:dyDescent="0.2">
      <c r="D4131" s="160"/>
    </row>
    <row r="4132" spans="4:4" x14ac:dyDescent="0.2">
      <c r="D4132" s="160"/>
    </row>
    <row r="4133" spans="4:4" x14ac:dyDescent="0.2">
      <c r="D4133" s="160"/>
    </row>
    <row r="4134" spans="4:4" x14ac:dyDescent="0.2">
      <c r="D4134" s="160"/>
    </row>
    <row r="4135" spans="4:4" x14ac:dyDescent="0.2">
      <c r="D4135" s="160"/>
    </row>
    <row r="4136" spans="4:4" x14ac:dyDescent="0.2">
      <c r="D4136" s="160"/>
    </row>
    <row r="4137" spans="4:4" x14ac:dyDescent="0.2">
      <c r="D4137" s="160"/>
    </row>
    <row r="4138" spans="4:4" x14ac:dyDescent="0.2">
      <c r="D4138" s="160"/>
    </row>
    <row r="4139" spans="4:4" x14ac:dyDescent="0.2">
      <c r="D4139" s="160"/>
    </row>
    <row r="4140" spans="4:4" x14ac:dyDescent="0.2">
      <c r="D4140" s="160"/>
    </row>
    <row r="4141" spans="4:4" x14ac:dyDescent="0.2">
      <c r="D4141" s="160"/>
    </row>
    <row r="4142" spans="4:4" x14ac:dyDescent="0.2">
      <c r="D4142" s="160"/>
    </row>
    <row r="4143" spans="4:4" x14ac:dyDescent="0.2">
      <c r="D4143" s="160"/>
    </row>
    <row r="4144" spans="4:4" x14ac:dyDescent="0.2">
      <c r="D4144" s="160"/>
    </row>
    <row r="4145" spans="4:4" x14ac:dyDescent="0.2">
      <c r="D4145" s="160"/>
    </row>
    <row r="4146" spans="4:4" x14ac:dyDescent="0.2">
      <c r="D4146" s="160"/>
    </row>
    <row r="4147" spans="4:4" x14ac:dyDescent="0.2">
      <c r="D4147" s="160"/>
    </row>
    <row r="4148" spans="4:4" x14ac:dyDescent="0.2">
      <c r="D4148" s="160"/>
    </row>
    <row r="4149" spans="4:4" x14ac:dyDescent="0.2">
      <c r="D4149" s="160"/>
    </row>
    <row r="4150" spans="4:4" x14ac:dyDescent="0.2">
      <c r="D4150" s="160"/>
    </row>
    <row r="4151" spans="4:4" x14ac:dyDescent="0.2">
      <c r="D4151" s="160"/>
    </row>
    <row r="4152" spans="4:4" x14ac:dyDescent="0.2">
      <c r="D4152" s="160"/>
    </row>
    <row r="4153" spans="4:4" x14ac:dyDescent="0.2">
      <c r="D4153" s="160"/>
    </row>
    <row r="4154" spans="4:4" x14ac:dyDescent="0.2">
      <c r="D4154" s="160"/>
    </row>
    <row r="4155" spans="4:4" x14ac:dyDescent="0.2">
      <c r="D4155" s="160"/>
    </row>
    <row r="4156" spans="4:4" x14ac:dyDescent="0.2">
      <c r="D4156" s="160"/>
    </row>
    <row r="4157" spans="4:4" x14ac:dyDescent="0.2">
      <c r="D4157" s="160"/>
    </row>
    <row r="4158" spans="4:4" x14ac:dyDescent="0.2">
      <c r="D4158" s="160"/>
    </row>
    <row r="4159" spans="4:4" x14ac:dyDescent="0.2">
      <c r="D4159" s="160"/>
    </row>
    <row r="4160" spans="4:4" x14ac:dyDescent="0.2">
      <c r="D4160" s="160"/>
    </row>
    <row r="4161" spans="4:4" x14ac:dyDescent="0.2">
      <c r="D4161" s="160"/>
    </row>
    <row r="4162" spans="4:4" x14ac:dyDescent="0.2">
      <c r="D4162" s="160"/>
    </row>
    <row r="4163" spans="4:4" x14ac:dyDescent="0.2">
      <c r="D4163" s="160"/>
    </row>
    <row r="4164" spans="4:4" x14ac:dyDescent="0.2">
      <c r="D4164" s="160"/>
    </row>
    <row r="4165" spans="4:4" x14ac:dyDescent="0.2">
      <c r="D4165" s="160"/>
    </row>
    <row r="4166" spans="4:4" x14ac:dyDescent="0.2">
      <c r="D4166" s="160"/>
    </row>
    <row r="4167" spans="4:4" x14ac:dyDescent="0.2">
      <c r="D4167" s="160"/>
    </row>
    <row r="4168" spans="4:4" x14ac:dyDescent="0.2">
      <c r="D4168" s="160"/>
    </row>
    <row r="4169" spans="4:4" x14ac:dyDescent="0.2">
      <c r="D4169" s="160"/>
    </row>
    <row r="4170" spans="4:4" x14ac:dyDescent="0.2">
      <c r="D4170" s="160"/>
    </row>
    <row r="4171" spans="4:4" x14ac:dyDescent="0.2">
      <c r="D4171" s="160"/>
    </row>
    <row r="4172" spans="4:4" x14ac:dyDescent="0.2">
      <c r="D4172" s="160"/>
    </row>
    <row r="4173" spans="4:4" x14ac:dyDescent="0.2">
      <c r="D4173" s="160"/>
    </row>
    <row r="4174" spans="4:4" x14ac:dyDescent="0.2">
      <c r="D4174" s="160"/>
    </row>
    <row r="4175" spans="4:4" x14ac:dyDescent="0.2">
      <c r="D4175" s="160"/>
    </row>
    <row r="4176" spans="4:4" x14ac:dyDescent="0.2">
      <c r="D4176" s="160"/>
    </row>
    <row r="4177" spans="4:4" x14ac:dyDescent="0.2">
      <c r="D4177" s="160"/>
    </row>
    <row r="4178" spans="4:4" x14ac:dyDescent="0.2">
      <c r="D4178" s="160"/>
    </row>
    <row r="4179" spans="4:4" x14ac:dyDescent="0.2">
      <c r="D4179" s="160"/>
    </row>
    <row r="4180" spans="4:4" x14ac:dyDescent="0.2">
      <c r="D4180" s="160"/>
    </row>
    <row r="4181" spans="4:4" x14ac:dyDescent="0.2">
      <c r="D4181" s="160"/>
    </row>
    <row r="4182" spans="4:4" x14ac:dyDescent="0.2">
      <c r="D4182" s="160"/>
    </row>
    <row r="4183" spans="4:4" x14ac:dyDescent="0.2">
      <c r="D4183" s="160"/>
    </row>
    <row r="4184" spans="4:4" x14ac:dyDescent="0.2">
      <c r="D4184" s="160"/>
    </row>
    <row r="4185" spans="4:4" x14ac:dyDescent="0.2">
      <c r="D4185" s="160"/>
    </row>
    <row r="4186" spans="4:4" x14ac:dyDescent="0.2">
      <c r="D4186" s="160"/>
    </row>
    <row r="4187" spans="4:4" x14ac:dyDescent="0.2">
      <c r="D4187" s="160"/>
    </row>
    <row r="4188" spans="4:4" x14ac:dyDescent="0.2">
      <c r="D4188" s="160"/>
    </row>
    <row r="4189" spans="4:4" x14ac:dyDescent="0.2">
      <c r="D4189" s="160"/>
    </row>
    <row r="4190" spans="4:4" x14ac:dyDescent="0.2">
      <c r="D4190" s="160"/>
    </row>
    <row r="4191" spans="4:4" x14ac:dyDescent="0.2">
      <c r="D4191" s="160"/>
    </row>
    <row r="4192" spans="4:4" x14ac:dyDescent="0.2">
      <c r="D4192" s="160"/>
    </row>
    <row r="4193" spans="4:4" x14ac:dyDescent="0.2">
      <c r="D4193" s="160"/>
    </row>
    <row r="4194" spans="4:4" x14ac:dyDescent="0.2">
      <c r="D4194" s="160"/>
    </row>
    <row r="4195" spans="4:4" x14ac:dyDescent="0.2">
      <c r="D4195" s="160"/>
    </row>
    <row r="4196" spans="4:4" x14ac:dyDescent="0.2">
      <c r="D4196" s="160"/>
    </row>
    <row r="4197" spans="4:4" x14ac:dyDescent="0.2">
      <c r="D4197" s="160"/>
    </row>
    <row r="4198" spans="4:4" x14ac:dyDescent="0.2">
      <c r="D4198" s="160"/>
    </row>
    <row r="4199" spans="4:4" x14ac:dyDescent="0.2">
      <c r="D4199" s="160"/>
    </row>
    <row r="4200" spans="4:4" x14ac:dyDescent="0.2">
      <c r="D4200" s="160"/>
    </row>
    <row r="4201" spans="4:4" x14ac:dyDescent="0.2">
      <c r="D4201" s="160"/>
    </row>
    <row r="4202" spans="4:4" x14ac:dyDescent="0.2">
      <c r="D4202" s="160"/>
    </row>
    <row r="4203" spans="4:4" x14ac:dyDescent="0.2">
      <c r="D4203" s="160"/>
    </row>
    <row r="4204" spans="4:4" x14ac:dyDescent="0.2">
      <c r="D4204" s="160"/>
    </row>
    <row r="4205" spans="4:4" x14ac:dyDescent="0.2">
      <c r="D4205" s="160"/>
    </row>
    <row r="4206" spans="4:4" x14ac:dyDescent="0.2">
      <c r="D4206" s="160"/>
    </row>
    <row r="4207" spans="4:4" x14ac:dyDescent="0.2">
      <c r="D4207" s="160"/>
    </row>
    <row r="4208" spans="4:4" x14ac:dyDescent="0.2">
      <c r="D4208" s="160"/>
    </row>
    <row r="4209" spans="4:4" x14ac:dyDescent="0.2">
      <c r="D4209" s="160"/>
    </row>
    <row r="4210" spans="4:4" x14ac:dyDescent="0.2">
      <c r="D4210" s="160"/>
    </row>
    <row r="4211" spans="4:4" x14ac:dyDescent="0.2">
      <c r="D4211" s="160"/>
    </row>
    <row r="4212" spans="4:4" x14ac:dyDescent="0.2">
      <c r="D4212" s="160"/>
    </row>
    <row r="4213" spans="4:4" x14ac:dyDescent="0.2">
      <c r="D4213" s="160"/>
    </row>
    <row r="4214" spans="4:4" x14ac:dyDescent="0.2">
      <c r="D4214" s="160"/>
    </row>
    <row r="4215" spans="4:4" x14ac:dyDescent="0.2">
      <c r="D4215" s="160"/>
    </row>
    <row r="4216" spans="4:4" x14ac:dyDescent="0.2">
      <c r="D4216" s="160"/>
    </row>
    <row r="4217" spans="4:4" x14ac:dyDescent="0.2">
      <c r="D4217" s="160"/>
    </row>
    <row r="4218" spans="4:4" x14ac:dyDescent="0.2">
      <c r="D4218" s="160"/>
    </row>
    <row r="4219" spans="4:4" x14ac:dyDescent="0.2">
      <c r="D4219" s="160"/>
    </row>
    <row r="4220" spans="4:4" x14ac:dyDescent="0.2">
      <c r="D4220" s="160"/>
    </row>
    <row r="4221" spans="4:4" x14ac:dyDescent="0.2">
      <c r="D4221" s="160"/>
    </row>
    <row r="4222" spans="4:4" x14ac:dyDescent="0.2">
      <c r="D4222" s="160"/>
    </row>
    <row r="4223" spans="4:4" x14ac:dyDescent="0.2">
      <c r="D4223" s="160"/>
    </row>
    <row r="4224" spans="4:4" x14ac:dyDescent="0.2">
      <c r="D4224" s="160"/>
    </row>
    <row r="4225" spans="4:4" x14ac:dyDescent="0.2">
      <c r="D4225" s="160"/>
    </row>
    <row r="4226" spans="4:4" x14ac:dyDescent="0.2">
      <c r="D4226" s="160"/>
    </row>
    <row r="4227" spans="4:4" x14ac:dyDescent="0.2">
      <c r="D4227" s="160"/>
    </row>
    <row r="4228" spans="4:4" x14ac:dyDescent="0.2">
      <c r="D4228" s="160"/>
    </row>
    <row r="4229" spans="4:4" x14ac:dyDescent="0.2">
      <c r="D4229" s="160"/>
    </row>
    <row r="4230" spans="4:4" x14ac:dyDescent="0.2">
      <c r="D4230" s="160"/>
    </row>
    <row r="4231" spans="4:4" x14ac:dyDescent="0.2">
      <c r="D4231" s="160"/>
    </row>
    <row r="4232" spans="4:4" x14ac:dyDescent="0.2">
      <c r="D4232" s="160"/>
    </row>
    <row r="4233" spans="4:4" x14ac:dyDescent="0.2">
      <c r="D4233" s="160"/>
    </row>
    <row r="4234" spans="4:4" x14ac:dyDescent="0.2">
      <c r="D4234" s="160"/>
    </row>
    <row r="4235" spans="4:4" x14ac:dyDescent="0.2">
      <c r="D4235" s="160"/>
    </row>
    <row r="4236" spans="4:4" x14ac:dyDescent="0.2">
      <c r="D4236" s="160"/>
    </row>
    <row r="4237" spans="4:4" x14ac:dyDescent="0.2">
      <c r="D4237" s="160"/>
    </row>
    <row r="4238" spans="4:4" x14ac:dyDescent="0.2">
      <c r="D4238" s="160"/>
    </row>
    <row r="4239" spans="4:4" x14ac:dyDescent="0.2">
      <c r="D4239" s="160"/>
    </row>
    <row r="4240" spans="4:4" x14ac:dyDescent="0.2">
      <c r="D4240" s="160"/>
    </row>
    <row r="4241" spans="4:4" x14ac:dyDescent="0.2">
      <c r="D4241" s="160"/>
    </row>
    <row r="4242" spans="4:4" x14ac:dyDescent="0.2">
      <c r="D4242" s="160"/>
    </row>
    <row r="4243" spans="4:4" x14ac:dyDescent="0.2">
      <c r="D4243" s="160"/>
    </row>
    <row r="4244" spans="4:4" x14ac:dyDescent="0.2">
      <c r="D4244" s="160"/>
    </row>
    <row r="4245" spans="4:4" x14ac:dyDescent="0.2">
      <c r="D4245" s="160"/>
    </row>
    <row r="4246" spans="4:4" x14ac:dyDescent="0.2">
      <c r="D4246" s="160"/>
    </row>
    <row r="4247" spans="4:4" x14ac:dyDescent="0.2">
      <c r="D4247" s="160"/>
    </row>
    <row r="4248" spans="4:4" x14ac:dyDescent="0.2">
      <c r="D4248" s="160"/>
    </row>
    <row r="4249" spans="4:4" x14ac:dyDescent="0.2">
      <c r="D4249" s="160"/>
    </row>
    <row r="4250" spans="4:4" x14ac:dyDescent="0.2">
      <c r="D4250" s="160"/>
    </row>
    <row r="4251" spans="4:4" x14ac:dyDescent="0.2">
      <c r="D4251" s="160"/>
    </row>
    <row r="4252" spans="4:4" x14ac:dyDescent="0.2">
      <c r="D4252" s="160"/>
    </row>
    <row r="4253" spans="4:4" x14ac:dyDescent="0.2">
      <c r="D4253" s="160"/>
    </row>
    <row r="4254" spans="4:4" x14ac:dyDescent="0.2">
      <c r="D4254" s="160"/>
    </row>
    <row r="4255" spans="4:4" x14ac:dyDescent="0.2">
      <c r="D4255" s="160"/>
    </row>
    <row r="4256" spans="4:4" x14ac:dyDescent="0.2">
      <c r="D4256" s="160"/>
    </row>
    <row r="4257" spans="4:4" x14ac:dyDescent="0.2">
      <c r="D4257" s="160"/>
    </row>
    <row r="4258" spans="4:4" x14ac:dyDescent="0.2">
      <c r="D4258" s="160"/>
    </row>
    <row r="4259" spans="4:4" x14ac:dyDescent="0.2">
      <c r="D4259" s="160"/>
    </row>
    <row r="4260" spans="4:4" x14ac:dyDescent="0.2">
      <c r="D4260" s="160"/>
    </row>
    <row r="4261" spans="4:4" x14ac:dyDescent="0.2">
      <c r="D4261" s="160"/>
    </row>
    <row r="4262" spans="4:4" x14ac:dyDescent="0.2">
      <c r="D4262" s="160"/>
    </row>
    <row r="4263" spans="4:4" x14ac:dyDescent="0.2">
      <c r="D4263" s="160"/>
    </row>
    <row r="4264" spans="4:4" x14ac:dyDescent="0.2">
      <c r="D4264" s="160"/>
    </row>
    <row r="4265" spans="4:4" x14ac:dyDescent="0.2">
      <c r="D4265" s="160"/>
    </row>
    <row r="4266" spans="4:4" x14ac:dyDescent="0.2">
      <c r="D4266" s="160"/>
    </row>
    <row r="4267" spans="4:4" x14ac:dyDescent="0.2">
      <c r="D4267" s="160"/>
    </row>
    <row r="4268" spans="4:4" x14ac:dyDescent="0.2">
      <c r="D4268" s="160"/>
    </row>
    <row r="4269" spans="4:4" x14ac:dyDescent="0.2">
      <c r="D4269" s="160"/>
    </row>
    <row r="4270" spans="4:4" x14ac:dyDescent="0.2">
      <c r="D4270" s="160"/>
    </row>
    <row r="4271" spans="4:4" x14ac:dyDescent="0.2">
      <c r="D4271" s="160"/>
    </row>
    <row r="4272" spans="4:4" x14ac:dyDescent="0.2">
      <c r="D4272" s="160"/>
    </row>
    <row r="4273" spans="4:4" x14ac:dyDescent="0.2">
      <c r="D4273" s="160"/>
    </row>
    <row r="4274" spans="4:4" x14ac:dyDescent="0.2">
      <c r="D4274" s="160"/>
    </row>
    <row r="4275" spans="4:4" x14ac:dyDescent="0.2">
      <c r="D4275" s="160"/>
    </row>
    <row r="4276" spans="4:4" x14ac:dyDescent="0.2">
      <c r="D4276" s="160"/>
    </row>
    <row r="4277" spans="4:4" x14ac:dyDescent="0.2">
      <c r="D4277" s="160"/>
    </row>
    <row r="4278" spans="4:4" x14ac:dyDescent="0.2">
      <c r="D4278" s="160"/>
    </row>
    <row r="4279" spans="4:4" x14ac:dyDescent="0.2">
      <c r="D4279" s="160"/>
    </row>
    <row r="4280" spans="4:4" x14ac:dyDescent="0.2">
      <c r="D4280" s="160"/>
    </row>
    <row r="4281" spans="4:4" x14ac:dyDescent="0.2">
      <c r="D4281" s="160"/>
    </row>
    <row r="4282" spans="4:4" x14ac:dyDescent="0.2">
      <c r="D4282" s="160"/>
    </row>
    <row r="4283" spans="4:4" x14ac:dyDescent="0.2">
      <c r="D4283" s="160"/>
    </row>
    <row r="4284" spans="4:4" x14ac:dyDescent="0.2">
      <c r="D4284" s="160"/>
    </row>
    <row r="4285" spans="4:4" x14ac:dyDescent="0.2">
      <c r="D4285" s="160"/>
    </row>
    <row r="4286" spans="4:4" x14ac:dyDescent="0.2">
      <c r="D4286" s="160"/>
    </row>
    <row r="4287" spans="4:4" x14ac:dyDescent="0.2">
      <c r="D4287" s="160"/>
    </row>
    <row r="4288" spans="4:4" x14ac:dyDescent="0.2">
      <c r="D4288" s="160"/>
    </row>
    <row r="4289" spans="4:4" x14ac:dyDescent="0.2">
      <c r="D4289" s="160"/>
    </row>
    <row r="4290" spans="4:4" x14ac:dyDescent="0.2">
      <c r="D4290" s="160"/>
    </row>
    <row r="4291" spans="4:4" x14ac:dyDescent="0.2">
      <c r="D4291" s="160"/>
    </row>
    <row r="4292" spans="4:4" x14ac:dyDescent="0.2">
      <c r="D4292" s="160"/>
    </row>
    <row r="4293" spans="4:4" x14ac:dyDescent="0.2">
      <c r="D4293" s="160"/>
    </row>
    <row r="4294" spans="4:4" x14ac:dyDescent="0.2">
      <c r="D4294" s="160"/>
    </row>
    <row r="4295" spans="4:4" x14ac:dyDescent="0.2">
      <c r="D4295" s="160"/>
    </row>
    <row r="4296" spans="4:4" x14ac:dyDescent="0.2">
      <c r="D4296" s="160"/>
    </row>
    <row r="4297" spans="4:4" x14ac:dyDescent="0.2">
      <c r="D4297" s="160"/>
    </row>
    <row r="4298" spans="4:4" x14ac:dyDescent="0.2">
      <c r="D4298" s="160"/>
    </row>
    <row r="4299" spans="4:4" x14ac:dyDescent="0.2">
      <c r="D4299" s="160"/>
    </row>
    <row r="4300" spans="4:4" x14ac:dyDescent="0.2">
      <c r="D4300" s="160"/>
    </row>
    <row r="4301" spans="4:4" x14ac:dyDescent="0.2">
      <c r="D4301" s="160"/>
    </row>
    <row r="4302" spans="4:4" x14ac:dyDescent="0.2">
      <c r="D4302" s="160"/>
    </row>
    <row r="4303" spans="4:4" x14ac:dyDescent="0.2">
      <c r="D4303" s="160"/>
    </row>
    <row r="4304" spans="4:4" x14ac:dyDescent="0.2">
      <c r="D4304" s="160"/>
    </row>
    <row r="4305" spans="4:4" x14ac:dyDescent="0.2">
      <c r="D4305" s="160"/>
    </row>
    <row r="4306" spans="4:4" x14ac:dyDescent="0.2">
      <c r="D4306" s="160"/>
    </row>
    <row r="4307" spans="4:4" x14ac:dyDescent="0.2">
      <c r="D4307" s="160"/>
    </row>
    <row r="4308" spans="4:4" x14ac:dyDescent="0.2">
      <c r="D4308" s="160"/>
    </row>
    <row r="4309" spans="4:4" x14ac:dyDescent="0.2">
      <c r="D4309" s="160"/>
    </row>
    <row r="4310" spans="4:4" x14ac:dyDescent="0.2">
      <c r="D4310" s="160"/>
    </row>
    <row r="4311" spans="4:4" x14ac:dyDescent="0.2">
      <c r="D4311" s="160"/>
    </row>
    <row r="4312" spans="4:4" x14ac:dyDescent="0.2">
      <c r="D4312" s="160"/>
    </row>
    <row r="4313" spans="4:4" x14ac:dyDescent="0.2">
      <c r="D4313" s="160"/>
    </row>
    <row r="4314" spans="4:4" x14ac:dyDescent="0.2">
      <c r="D4314" s="160"/>
    </row>
    <row r="4315" spans="4:4" x14ac:dyDescent="0.2">
      <c r="D4315" s="160"/>
    </row>
    <row r="4316" spans="4:4" x14ac:dyDescent="0.2">
      <c r="D4316" s="160"/>
    </row>
    <row r="4317" spans="4:4" x14ac:dyDescent="0.2">
      <c r="D4317" s="160"/>
    </row>
    <row r="4318" spans="4:4" x14ac:dyDescent="0.2">
      <c r="D4318" s="160"/>
    </row>
    <row r="4319" spans="4:4" x14ac:dyDescent="0.2">
      <c r="D4319" s="160"/>
    </row>
    <row r="4320" spans="4:4" x14ac:dyDescent="0.2">
      <c r="D4320" s="160"/>
    </row>
    <row r="4321" spans="4:4" x14ac:dyDescent="0.2">
      <c r="D4321" s="160"/>
    </row>
    <row r="4322" spans="4:4" x14ac:dyDescent="0.2">
      <c r="D4322" s="160"/>
    </row>
    <row r="4323" spans="4:4" x14ac:dyDescent="0.2">
      <c r="D4323" s="160"/>
    </row>
    <row r="4324" spans="4:4" x14ac:dyDescent="0.2">
      <c r="D4324" s="160"/>
    </row>
    <row r="4325" spans="4:4" x14ac:dyDescent="0.2">
      <c r="D4325" s="160"/>
    </row>
    <row r="4326" spans="4:4" x14ac:dyDescent="0.2">
      <c r="D4326" s="160"/>
    </row>
    <row r="4327" spans="4:4" x14ac:dyDescent="0.2">
      <c r="D4327" s="160"/>
    </row>
    <row r="4328" spans="4:4" x14ac:dyDescent="0.2">
      <c r="D4328" s="160"/>
    </row>
    <row r="4329" spans="4:4" x14ac:dyDescent="0.2">
      <c r="D4329" s="160"/>
    </row>
    <row r="4330" spans="4:4" x14ac:dyDescent="0.2">
      <c r="D4330" s="160"/>
    </row>
    <row r="4331" spans="4:4" x14ac:dyDescent="0.2">
      <c r="D4331" s="160"/>
    </row>
    <row r="4332" spans="4:4" x14ac:dyDescent="0.2">
      <c r="D4332" s="160"/>
    </row>
    <row r="4333" spans="4:4" x14ac:dyDescent="0.2">
      <c r="D4333" s="160"/>
    </row>
    <row r="4334" spans="4:4" x14ac:dyDescent="0.2">
      <c r="D4334" s="160"/>
    </row>
    <row r="4335" spans="4:4" x14ac:dyDescent="0.2">
      <c r="D4335" s="160"/>
    </row>
    <row r="4336" spans="4:4" x14ac:dyDescent="0.2">
      <c r="D4336" s="160"/>
    </row>
    <row r="4337" spans="4:4" x14ac:dyDescent="0.2">
      <c r="D4337" s="160"/>
    </row>
    <row r="4338" spans="4:4" x14ac:dyDescent="0.2">
      <c r="D4338" s="160"/>
    </row>
    <row r="4339" spans="4:4" x14ac:dyDescent="0.2">
      <c r="D4339" s="160"/>
    </row>
    <row r="4340" spans="4:4" x14ac:dyDescent="0.2">
      <c r="D4340" s="160"/>
    </row>
    <row r="4341" spans="4:4" x14ac:dyDescent="0.2">
      <c r="D4341" s="160"/>
    </row>
    <row r="4342" spans="4:4" x14ac:dyDescent="0.2">
      <c r="D4342" s="160"/>
    </row>
    <row r="4343" spans="4:4" x14ac:dyDescent="0.2">
      <c r="D4343" s="160"/>
    </row>
    <row r="4344" spans="4:4" x14ac:dyDescent="0.2">
      <c r="D4344" s="160"/>
    </row>
    <row r="4345" spans="4:4" x14ac:dyDescent="0.2">
      <c r="D4345" s="160"/>
    </row>
    <row r="4346" spans="4:4" x14ac:dyDescent="0.2">
      <c r="D4346" s="160"/>
    </row>
    <row r="4347" spans="4:4" x14ac:dyDescent="0.2">
      <c r="D4347" s="160"/>
    </row>
    <row r="4348" spans="4:4" x14ac:dyDescent="0.2">
      <c r="D4348" s="160"/>
    </row>
    <row r="4349" spans="4:4" x14ac:dyDescent="0.2">
      <c r="D4349" s="160"/>
    </row>
    <row r="4350" spans="4:4" x14ac:dyDescent="0.2">
      <c r="D4350" s="160"/>
    </row>
    <row r="4351" spans="4:4" x14ac:dyDescent="0.2">
      <c r="D4351" s="160"/>
    </row>
    <row r="4352" spans="4:4" x14ac:dyDescent="0.2">
      <c r="D4352" s="160"/>
    </row>
    <row r="4353" spans="4:4" x14ac:dyDescent="0.2">
      <c r="D4353" s="160"/>
    </row>
    <row r="4354" spans="4:4" x14ac:dyDescent="0.2">
      <c r="D4354" s="160"/>
    </row>
    <row r="4355" spans="4:4" x14ac:dyDescent="0.2">
      <c r="D4355" s="160"/>
    </row>
    <row r="4356" spans="4:4" x14ac:dyDescent="0.2">
      <c r="D4356" s="160"/>
    </row>
    <row r="4357" spans="4:4" x14ac:dyDescent="0.2">
      <c r="D4357" s="160"/>
    </row>
    <row r="4358" spans="4:4" x14ac:dyDescent="0.2">
      <c r="D4358" s="160"/>
    </row>
    <row r="4359" spans="4:4" x14ac:dyDescent="0.2">
      <c r="D4359" s="160"/>
    </row>
    <row r="4360" spans="4:4" x14ac:dyDescent="0.2">
      <c r="D4360" s="160"/>
    </row>
    <row r="4361" spans="4:4" x14ac:dyDescent="0.2">
      <c r="D4361" s="160"/>
    </row>
    <row r="4362" spans="4:4" x14ac:dyDescent="0.2">
      <c r="D4362" s="160"/>
    </row>
    <row r="4363" spans="4:4" x14ac:dyDescent="0.2">
      <c r="D4363" s="160"/>
    </row>
    <row r="4364" spans="4:4" x14ac:dyDescent="0.2">
      <c r="D4364" s="160"/>
    </row>
    <row r="4365" spans="4:4" x14ac:dyDescent="0.2">
      <c r="D4365" s="160"/>
    </row>
    <row r="4366" spans="4:4" x14ac:dyDescent="0.2">
      <c r="D4366" s="160"/>
    </row>
    <row r="4367" spans="4:4" x14ac:dyDescent="0.2">
      <c r="D4367" s="160"/>
    </row>
    <row r="4368" spans="4:4" x14ac:dyDescent="0.2">
      <c r="D4368" s="160"/>
    </row>
    <row r="4369" spans="4:4" x14ac:dyDescent="0.2">
      <c r="D4369" s="160"/>
    </row>
    <row r="4370" spans="4:4" x14ac:dyDescent="0.2">
      <c r="D4370" s="160"/>
    </row>
    <row r="4371" spans="4:4" x14ac:dyDescent="0.2">
      <c r="D4371" s="160"/>
    </row>
    <row r="4372" spans="4:4" x14ac:dyDescent="0.2">
      <c r="D4372" s="160"/>
    </row>
    <row r="4373" spans="4:4" x14ac:dyDescent="0.2">
      <c r="D4373" s="160"/>
    </row>
    <row r="4374" spans="4:4" x14ac:dyDescent="0.2">
      <c r="D4374" s="160"/>
    </row>
    <row r="4375" spans="4:4" x14ac:dyDescent="0.2">
      <c r="D4375" s="160"/>
    </row>
    <row r="4376" spans="4:4" x14ac:dyDescent="0.2">
      <c r="D4376" s="160"/>
    </row>
    <row r="4377" spans="4:4" x14ac:dyDescent="0.2">
      <c r="D4377" s="160"/>
    </row>
    <row r="4378" spans="4:4" x14ac:dyDescent="0.2">
      <c r="D4378" s="160"/>
    </row>
    <row r="4379" spans="4:4" x14ac:dyDescent="0.2">
      <c r="D4379" s="160"/>
    </row>
    <row r="4380" spans="4:4" x14ac:dyDescent="0.2">
      <c r="D4380" s="160"/>
    </row>
    <row r="4381" spans="4:4" x14ac:dyDescent="0.2">
      <c r="D4381" s="160"/>
    </row>
    <row r="4382" spans="4:4" x14ac:dyDescent="0.2">
      <c r="D4382" s="160"/>
    </row>
    <row r="4383" spans="4:4" x14ac:dyDescent="0.2">
      <c r="D4383" s="160"/>
    </row>
    <row r="4384" spans="4:4" x14ac:dyDescent="0.2">
      <c r="D4384" s="160"/>
    </row>
    <row r="4385" spans="4:4" x14ac:dyDescent="0.2">
      <c r="D4385" s="160"/>
    </row>
    <row r="4386" spans="4:4" x14ac:dyDescent="0.2">
      <c r="D4386" s="160"/>
    </row>
    <row r="4387" spans="4:4" x14ac:dyDescent="0.2">
      <c r="D4387" s="160"/>
    </row>
    <row r="4388" spans="4:4" x14ac:dyDescent="0.2">
      <c r="D4388" s="160"/>
    </row>
    <row r="4389" spans="4:4" x14ac:dyDescent="0.2">
      <c r="D4389" s="160"/>
    </row>
    <row r="4390" spans="4:4" x14ac:dyDescent="0.2">
      <c r="D4390" s="160"/>
    </row>
    <row r="4391" spans="4:4" x14ac:dyDescent="0.2">
      <c r="D4391" s="160"/>
    </row>
    <row r="4392" spans="4:4" x14ac:dyDescent="0.2">
      <c r="D4392" s="160"/>
    </row>
    <row r="4393" spans="4:4" x14ac:dyDescent="0.2">
      <c r="D4393" s="160"/>
    </row>
    <row r="4394" spans="4:4" x14ac:dyDescent="0.2">
      <c r="D4394" s="160"/>
    </row>
    <row r="4395" spans="4:4" x14ac:dyDescent="0.2">
      <c r="D4395" s="160"/>
    </row>
    <row r="4396" spans="4:4" x14ac:dyDescent="0.2">
      <c r="D4396" s="160"/>
    </row>
    <row r="4397" spans="4:4" x14ac:dyDescent="0.2">
      <c r="D4397" s="160"/>
    </row>
    <row r="4398" spans="4:4" x14ac:dyDescent="0.2">
      <c r="D4398" s="160"/>
    </row>
    <row r="4399" spans="4:4" x14ac:dyDescent="0.2">
      <c r="D4399" s="160"/>
    </row>
    <row r="4400" spans="4:4" x14ac:dyDescent="0.2">
      <c r="D4400" s="160"/>
    </row>
    <row r="4401" spans="4:4" x14ac:dyDescent="0.2">
      <c r="D4401" s="160"/>
    </row>
    <row r="4402" spans="4:4" x14ac:dyDescent="0.2">
      <c r="D4402" s="160"/>
    </row>
    <row r="4403" spans="4:4" x14ac:dyDescent="0.2">
      <c r="D4403" s="160"/>
    </row>
    <row r="4404" spans="4:4" x14ac:dyDescent="0.2">
      <c r="D4404" s="160"/>
    </row>
    <row r="4405" spans="4:4" x14ac:dyDescent="0.2">
      <c r="D4405" s="160"/>
    </row>
    <row r="4406" spans="4:4" x14ac:dyDescent="0.2">
      <c r="D4406" s="160"/>
    </row>
    <row r="4407" spans="4:4" x14ac:dyDescent="0.2">
      <c r="D4407" s="160"/>
    </row>
    <row r="4408" spans="4:4" x14ac:dyDescent="0.2">
      <c r="D4408" s="160"/>
    </row>
    <row r="4409" spans="4:4" x14ac:dyDescent="0.2">
      <c r="D4409" s="160"/>
    </row>
    <row r="4410" spans="4:4" x14ac:dyDescent="0.2">
      <c r="D4410" s="160"/>
    </row>
    <row r="4411" spans="4:4" x14ac:dyDescent="0.2">
      <c r="D4411" s="160"/>
    </row>
    <row r="4412" spans="4:4" x14ac:dyDescent="0.2">
      <c r="D4412" s="160"/>
    </row>
    <row r="4413" spans="4:4" x14ac:dyDescent="0.2">
      <c r="D4413" s="160"/>
    </row>
    <row r="4414" spans="4:4" x14ac:dyDescent="0.2">
      <c r="D4414" s="160"/>
    </row>
    <row r="4415" spans="4:4" x14ac:dyDescent="0.2">
      <c r="D4415" s="160"/>
    </row>
    <row r="4416" spans="4:4" x14ac:dyDescent="0.2">
      <c r="D4416" s="160"/>
    </row>
    <row r="4417" spans="4:4" x14ac:dyDescent="0.2">
      <c r="D4417" s="160"/>
    </row>
    <row r="4418" spans="4:4" x14ac:dyDescent="0.2">
      <c r="D4418" s="160"/>
    </row>
    <row r="4419" spans="4:4" x14ac:dyDescent="0.2">
      <c r="D4419" s="160"/>
    </row>
    <row r="4420" spans="4:4" x14ac:dyDescent="0.2">
      <c r="D4420" s="160"/>
    </row>
    <row r="4421" spans="4:4" x14ac:dyDescent="0.2">
      <c r="D4421" s="160"/>
    </row>
    <row r="4422" spans="4:4" x14ac:dyDescent="0.2">
      <c r="D4422" s="160"/>
    </row>
    <row r="4423" spans="4:4" x14ac:dyDescent="0.2">
      <c r="D4423" s="160"/>
    </row>
    <row r="4424" spans="4:4" x14ac:dyDescent="0.2">
      <c r="D4424" s="160"/>
    </row>
    <row r="4425" spans="4:4" x14ac:dyDescent="0.2">
      <c r="D4425" s="160"/>
    </row>
    <row r="4426" spans="4:4" x14ac:dyDescent="0.2">
      <c r="D4426" s="160"/>
    </row>
    <row r="4427" spans="4:4" x14ac:dyDescent="0.2">
      <c r="D4427" s="160"/>
    </row>
    <row r="4428" spans="4:4" x14ac:dyDescent="0.2">
      <c r="D4428" s="160"/>
    </row>
    <row r="4429" spans="4:4" x14ac:dyDescent="0.2">
      <c r="D4429" s="160"/>
    </row>
    <row r="4430" spans="4:4" x14ac:dyDescent="0.2">
      <c r="D4430" s="160"/>
    </row>
    <row r="4431" spans="4:4" x14ac:dyDescent="0.2">
      <c r="D4431" s="160"/>
    </row>
    <row r="4432" spans="4:4" x14ac:dyDescent="0.2">
      <c r="D4432" s="160"/>
    </row>
    <row r="4433" spans="4:4" x14ac:dyDescent="0.2">
      <c r="D4433" s="160"/>
    </row>
    <row r="4434" spans="4:4" x14ac:dyDescent="0.2">
      <c r="D4434" s="160"/>
    </row>
    <row r="4435" spans="4:4" x14ac:dyDescent="0.2">
      <c r="D4435" s="160"/>
    </row>
    <row r="4436" spans="4:4" x14ac:dyDescent="0.2">
      <c r="D4436" s="160"/>
    </row>
    <row r="4437" spans="4:4" x14ac:dyDescent="0.2">
      <c r="D4437" s="160"/>
    </row>
    <row r="4438" spans="4:4" x14ac:dyDescent="0.2">
      <c r="D4438" s="160"/>
    </row>
    <row r="4439" spans="4:4" x14ac:dyDescent="0.2">
      <c r="D4439" s="160"/>
    </row>
    <row r="4440" spans="4:4" x14ac:dyDescent="0.2">
      <c r="D4440" s="160"/>
    </row>
    <row r="4441" spans="4:4" x14ac:dyDescent="0.2">
      <c r="D4441" s="160"/>
    </row>
    <row r="4442" spans="4:4" x14ac:dyDescent="0.2">
      <c r="D4442" s="160"/>
    </row>
    <row r="4443" spans="4:4" x14ac:dyDescent="0.2">
      <c r="D4443" s="160"/>
    </row>
    <row r="4444" spans="4:4" x14ac:dyDescent="0.2">
      <c r="D4444" s="160"/>
    </row>
    <row r="4445" spans="4:4" x14ac:dyDescent="0.2">
      <c r="D4445" s="160"/>
    </row>
    <row r="4446" spans="4:4" x14ac:dyDescent="0.2">
      <c r="D4446" s="160"/>
    </row>
    <row r="4447" spans="4:4" x14ac:dyDescent="0.2">
      <c r="D4447" s="160"/>
    </row>
    <row r="4448" spans="4:4" x14ac:dyDescent="0.2">
      <c r="D4448" s="160"/>
    </row>
    <row r="4449" spans="4:4" x14ac:dyDescent="0.2">
      <c r="D4449" s="160"/>
    </row>
    <row r="4450" spans="4:4" x14ac:dyDescent="0.2">
      <c r="D4450" s="160"/>
    </row>
    <row r="4451" spans="4:4" x14ac:dyDescent="0.2">
      <c r="D4451" s="160"/>
    </row>
    <row r="4452" spans="4:4" x14ac:dyDescent="0.2">
      <c r="D4452" s="160"/>
    </row>
    <row r="4453" spans="4:4" x14ac:dyDescent="0.2">
      <c r="D4453" s="160"/>
    </row>
    <row r="4454" spans="4:4" x14ac:dyDescent="0.2">
      <c r="D4454" s="160"/>
    </row>
    <row r="4455" spans="4:4" x14ac:dyDescent="0.2">
      <c r="D4455" s="160"/>
    </row>
    <row r="4456" spans="4:4" x14ac:dyDescent="0.2">
      <c r="D4456" s="160"/>
    </row>
    <row r="4457" spans="4:4" x14ac:dyDescent="0.2">
      <c r="D4457" s="160"/>
    </row>
    <row r="4458" spans="4:4" x14ac:dyDescent="0.2">
      <c r="D4458" s="160"/>
    </row>
    <row r="4459" spans="4:4" x14ac:dyDescent="0.2">
      <c r="D4459" s="160"/>
    </row>
    <row r="4460" spans="4:4" x14ac:dyDescent="0.2">
      <c r="D4460" s="160"/>
    </row>
    <row r="4461" spans="4:4" x14ac:dyDescent="0.2">
      <c r="D4461" s="160"/>
    </row>
    <row r="4462" spans="4:4" x14ac:dyDescent="0.2">
      <c r="D4462" s="160"/>
    </row>
    <row r="4463" spans="4:4" x14ac:dyDescent="0.2">
      <c r="D4463" s="160"/>
    </row>
    <row r="4464" spans="4:4" x14ac:dyDescent="0.2">
      <c r="D4464" s="160"/>
    </row>
    <row r="4465" spans="4:4" x14ac:dyDescent="0.2">
      <c r="D4465" s="160"/>
    </row>
    <row r="4466" spans="4:4" x14ac:dyDescent="0.2">
      <c r="D4466" s="160"/>
    </row>
    <row r="4467" spans="4:4" x14ac:dyDescent="0.2">
      <c r="D4467" s="160"/>
    </row>
    <row r="4468" spans="4:4" x14ac:dyDescent="0.2">
      <c r="D4468" s="160"/>
    </row>
    <row r="4469" spans="4:4" x14ac:dyDescent="0.2">
      <c r="D4469" s="160"/>
    </row>
    <row r="4470" spans="4:4" x14ac:dyDescent="0.2">
      <c r="D4470" s="160"/>
    </row>
    <row r="4471" spans="4:4" x14ac:dyDescent="0.2">
      <c r="D4471" s="160"/>
    </row>
    <row r="4472" spans="4:4" x14ac:dyDescent="0.2">
      <c r="D4472" s="160"/>
    </row>
    <row r="4473" spans="4:4" x14ac:dyDescent="0.2">
      <c r="D4473" s="160"/>
    </row>
    <row r="4474" spans="4:4" x14ac:dyDescent="0.2">
      <c r="D4474" s="160"/>
    </row>
    <row r="4475" spans="4:4" x14ac:dyDescent="0.2">
      <c r="D4475" s="160"/>
    </row>
    <row r="4476" spans="4:4" x14ac:dyDescent="0.2">
      <c r="D4476" s="160"/>
    </row>
    <row r="4477" spans="4:4" x14ac:dyDescent="0.2">
      <c r="D4477" s="160"/>
    </row>
    <row r="4478" spans="4:4" x14ac:dyDescent="0.2">
      <c r="D4478" s="160"/>
    </row>
    <row r="4479" spans="4:4" x14ac:dyDescent="0.2">
      <c r="D4479" s="160"/>
    </row>
    <row r="4480" spans="4:4" x14ac:dyDescent="0.2">
      <c r="D4480" s="160"/>
    </row>
    <row r="4481" spans="4:4" x14ac:dyDescent="0.2">
      <c r="D4481" s="160"/>
    </row>
    <row r="4482" spans="4:4" x14ac:dyDescent="0.2">
      <c r="D4482" s="160"/>
    </row>
    <row r="4483" spans="4:4" x14ac:dyDescent="0.2">
      <c r="D4483" s="160"/>
    </row>
    <row r="4484" spans="4:4" x14ac:dyDescent="0.2">
      <c r="D4484" s="160"/>
    </row>
    <row r="4485" spans="4:4" x14ac:dyDescent="0.2">
      <c r="D4485" s="160"/>
    </row>
    <row r="4486" spans="4:4" x14ac:dyDescent="0.2">
      <c r="D4486" s="160"/>
    </row>
    <row r="4487" spans="4:4" x14ac:dyDescent="0.2">
      <c r="D4487" s="160"/>
    </row>
    <row r="4488" spans="4:4" x14ac:dyDescent="0.2">
      <c r="D4488" s="160"/>
    </row>
    <row r="4489" spans="4:4" x14ac:dyDescent="0.2">
      <c r="D4489" s="160"/>
    </row>
    <row r="4490" spans="4:4" x14ac:dyDescent="0.2">
      <c r="D4490" s="160"/>
    </row>
    <row r="4491" spans="4:4" x14ac:dyDescent="0.2">
      <c r="D4491" s="160"/>
    </row>
    <row r="4492" spans="4:4" x14ac:dyDescent="0.2">
      <c r="D4492" s="160"/>
    </row>
    <row r="4493" spans="4:4" x14ac:dyDescent="0.2">
      <c r="D4493" s="160"/>
    </row>
    <row r="4494" spans="4:4" x14ac:dyDescent="0.2">
      <c r="D4494" s="160"/>
    </row>
    <row r="4495" spans="4:4" x14ac:dyDescent="0.2">
      <c r="D4495" s="160"/>
    </row>
    <row r="4496" spans="4:4" x14ac:dyDescent="0.2">
      <c r="D4496" s="160"/>
    </row>
    <row r="4497" spans="4:4" x14ac:dyDescent="0.2">
      <c r="D4497" s="160"/>
    </row>
    <row r="4498" spans="4:4" x14ac:dyDescent="0.2">
      <c r="D4498" s="160"/>
    </row>
    <row r="4499" spans="4:4" x14ac:dyDescent="0.2">
      <c r="D4499" s="160"/>
    </row>
    <row r="4500" spans="4:4" x14ac:dyDescent="0.2">
      <c r="D4500" s="160"/>
    </row>
    <row r="4501" spans="4:4" x14ac:dyDescent="0.2">
      <c r="D4501" s="160"/>
    </row>
    <row r="4502" spans="4:4" x14ac:dyDescent="0.2">
      <c r="D4502" s="160"/>
    </row>
    <row r="4503" spans="4:4" x14ac:dyDescent="0.2">
      <c r="D4503" s="160"/>
    </row>
    <row r="4504" spans="4:4" x14ac:dyDescent="0.2">
      <c r="D4504" s="160"/>
    </row>
    <row r="4505" spans="4:4" x14ac:dyDescent="0.2">
      <c r="D4505" s="160"/>
    </row>
    <row r="4506" spans="4:4" x14ac:dyDescent="0.2">
      <c r="D4506" s="160"/>
    </row>
    <row r="4507" spans="4:4" x14ac:dyDescent="0.2">
      <c r="D4507" s="160"/>
    </row>
    <row r="4508" spans="4:4" x14ac:dyDescent="0.2">
      <c r="D4508" s="160"/>
    </row>
    <row r="4509" spans="4:4" x14ac:dyDescent="0.2">
      <c r="D4509" s="160"/>
    </row>
    <row r="4510" spans="4:4" x14ac:dyDescent="0.2">
      <c r="D4510" s="160"/>
    </row>
    <row r="4511" spans="4:4" x14ac:dyDescent="0.2">
      <c r="D4511" s="160"/>
    </row>
    <row r="4512" spans="4:4" x14ac:dyDescent="0.2">
      <c r="D4512" s="160"/>
    </row>
    <row r="4513" spans="4:4" x14ac:dyDescent="0.2">
      <c r="D4513" s="160"/>
    </row>
    <row r="4514" spans="4:4" x14ac:dyDescent="0.2">
      <c r="D4514" s="160"/>
    </row>
    <row r="4515" spans="4:4" x14ac:dyDescent="0.2">
      <c r="D4515" s="160"/>
    </row>
    <row r="4516" spans="4:4" x14ac:dyDescent="0.2">
      <c r="D4516" s="160"/>
    </row>
    <row r="4517" spans="4:4" x14ac:dyDescent="0.2">
      <c r="D4517" s="160"/>
    </row>
    <row r="4518" spans="4:4" x14ac:dyDescent="0.2">
      <c r="D4518" s="160"/>
    </row>
    <row r="4519" spans="4:4" x14ac:dyDescent="0.2">
      <c r="D4519" s="160"/>
    </row>
    <row r="4520" spans="4:4" x14ac:dyDescent="0.2">
      <c r="D4520" s="160"/>
    </row>
    <row r="4521" spans="4:4" x14ac:dyDescent="0.2">
      <c r="D4521" s="160"/>
    </row>
    <row r="4522" spans="4:4" x14ac:dyDescent="0.2">
      <c r="D4522" s="160"/>
    </row>
    <row r="4523" spans="4:4" x14ac:dyDescent="0.2">
      <c r="D4523" s="160"/>
    </row>
    <row r="4524" spans="4:4" x14ac:dyDescent="0.2">
      <c r="D4524" s="160"/>
    </row>
    <row r="4525" spans="4:4" x14ac:dyDescent="0.2">
      <c r="D4525" s="160"/>
    </row>
    <row r="4526" spans="4:4" x14ac:dyDescent="0.2">
      <c r="D4526" s="160"/>
    </row>
    <row r="4527" spans="4:4" x14ac:dyDescent="0.2">
      <c r="D4527" s="160"/>
    </row>
    <row r="4528" spans="4:4" x14ac:dyDescent="0.2">
      <c r="D4528" s="160"/>
    </row>
    <row r="4529" spans="4:4" x14ac:dyDescent="0.2">
      <c r="D4529" s="160"/>
    </row>
    <row r="4530" spans="4:4" x14ac:dyDescent="0.2">
      <c r="D4530" s="160"/>
    </row>
    <row r="4531" spans="4:4" x14ac:dyDescent="0.2">
      <c r="D4531" s="160"/>
    </row>
    <row r="4532" spans="4:4" x14ac:dyDescent="0.2">
      <c r="D4532" s="160"/>
    </row>
    <row r="4533" spans="4:4" x14ac:dyDescent="0.2">
      <c r="D4533" s="160"/>
    </row>
    <row r="4534" spans="4:4" x14ac:dyDescent="0.2">
      <c r="D4534" s="160"/>
    </row>
    <row r="4535" spans="4:4" x14ac:dyDescent="0.2">
      <c r="D4535" s="160"/>
    </row>
    <row r="4536" spans="4:4" x14ac:dyDescent="0.2">
      <c r="D4536" s="160"/>
    </row>
    <row r="4537" spans="4:4" x14ac:dyDescent="0.2">
      <c r="D4537" s="160"/>
    </row>
    <row r="4538" spans="4:4" x14ac:dyDescent="0.2">
      <c r="D4538" s="160"/>
    </row>
    <row r="4539" spans="4:4" x14ac:dyDescent="0.2">
      <c r="D4539" s="160"/>
    </row>
    <row r="4540" spans="4:4" x14ac:dyDescent="0.2">
      <c r="D4540" s="160"/>
    </row>
    <row r="4541" spans="4:4" x14ac:dyDescent="0.2">
      <c r="D4541" s="160"/>
    </row>
    <row r="4542" spans="4:4" x14ac:dyDescent="0.2">
      <c r="D4542" s="160"/>
    </row>
    <row r="4543" spans="4:4" x14ac:dyDescent="0.2">
      <c r="D4543" s="160"/>
    </row>
    <row r="4544" spans="4:4" x14ac:dyDescent="0.2">
      <c r="D4544" s="160"/>
    </row>
    <row r="4545" spans="4:4" x14ac:dyDescent="0.2">
      <c r="D4545" s="160"/>
    </row>
    <row r="4546" spans="4:4" x14ac:dyDescent="0.2">
      <c r="D4546" s="160"/>
    </row>
    <row r="4547" spans="4:4" x14ac:dyDescent="0.2">
      <c r="D4547" s="160"/>
    </row>
    <row r="4548" spans="4:4" x14ac:dyDescent="0.2">
      <c r="D4548" s="160"/>
    </row>
    <row r="4549" spans="4:4" x14ac:dyDescent="0.2">
      <c r="D4549" s="160"/>
    </row>
    <row r="4550" spans="4:4" x14ac:dyDescent="0.2">
      <c r="D4550" s="160"/>
    </row>
    <row r="4551" spans="4:4" x14ac:dyDescent="0.2">
      <c r="D4551" s="160"/>
    </row>
    <row r="4552" spans="4:4" x14ac:dyDescent="0.2">
      <c r="D4552" s="160"/>
    </row>
    <row r="4553" spans="4:4" x14ac:dyDescent="0.2">
      <c r="D4553" s="160"/>
    </row>
    <row r="4554" spans="4:4" x14ac:dyDescent="0.2">
      <c r="D4554" s="160"/>
    </row>
    <row r="4555" spans="4:4" x14ac:dyDescent="0.2">
      <c r="D4555" s="160"/>
    </row>
    <row r="4556" spans="4:4" x14ac:dyDescent="0.2">
      <c r="D4556" s="160"/>
    </row>
    <row r="4557" spans="4:4" x14ac:dyDescent="0.2">
      <c r="D4557" s="160"/>
    </row>
    <row r="4558" spans="4:4" x14ac:dyDescent="0.2">
      <c r="D4558" s="160"/>
    </row>
    <row r="4559" spans="4:4" x14ac:dyDescent="0.2">
      <c r="D4559" s="160"/>
    </row>
    <row r="4560" spans="4:4" x14ac:dyDescent="0.2">
      <c r="D4560" s="160"/>
    </row>
    <row r="4561" spans="4:4" x14ac:dyDescent="0.2">
      <c r="D4561" s="160"/>
    </row>
    <row r="4562" spans="4:4" x14ac:dyDescent="0.2">
      <c r="D4562" s="160"/>
    </row>
    <row r="4563" spans="4:4" x14ac:dyDescent="0.2">
      <c r="D4563" s="160"/>
    </row>
    <row r="4564" spans="4:4" x14ac:dyDescent="0.2">
      <c r="D4564" s="160"/>
    </row>
    <row r="4565" spans="4:4" x14ac:dyDescent="0.2">
      <c r="D4565" s="160"/>
    </row>
    <row r="4566" spans="4:4" x14ac:dyDescent="0.2">
      <c r="D4566" s="160"/>
    </row>
    <row r="4567" spans="4:4" x14ac:dyDescent="0.2">
      <c r="D4567" s="160"/>
    </row>
    <row r="4568" spans="4:4" x14ac:dyDescent="0.2">
      <c r="D4568" s="160"/>
    </row>
    <row r="4569" spans="4:4" x14ac:dyDescent="0.2">
      <c r="D4569" s="160"/>
    </row>
    <row r="4570" spans="4:4" x14ac:dyDescent="0.2">
      <c r="D4570" s="160"/>
    </row>
    <row r="4571" spans="4:4" x14ac:dyDescent="0.2">
      <c r="D4571" s="160"/>
    </row>
    <row r="4572" spans="4:4" x14ac:dyDescent="0.2">
      <c r="D4572" s="160"/>
    </row>
    <row r="4573" spans="4:4" x14ac:dyDescent="0.2">
      <c r="D4573" s="160"/>
    </row>
    <row r="4574" spans="4:4" x14ac:dyDescent="0.2">
      <c r="D4574" s="160"/>
    </row>
    <row r="4575" spans="4:4" x14ac:dyDescent="0.2">
      <c r="D4575" s="160"/>
    </row>
    <row r="4576" spans="4:4" x14ac:dyDescent="0.2">
      <c r="D4576" s="160"/>
    </row>
    <row r="4577" spans="4:4" x14ac:dyDescent="0.2">
      <c r="D4577" s="160"/>
    </row>
    <row r="4578" spans="4:4" x14ac:dyDescent="0.2">
      <c r="D4578" s="160"/>
    </row>
    <row r="4579" spans="4:4" x14ac:dyDescent="0.2">
      <c r="D4579" s="160"/>
    </row>
    <row r="4580" spans="4:4" x14ac:dyDescent="0.2">
      <c r="D4580" s="160"/>
    </row>
    <row r="4581" spans="4:4" x14ac:dyDescent="0.2">
      <c r="D4581" s="160"/>
    </row>
    <row r="4582" spans="4:4" x14ac:dyDescent="0.2">
      <c r="D4582" s="160"/>
    </row>
    <row r="4583" spans="4:4" x14ac:dyDescent="0.2">
      <c r="D4583" s="160"/>
    </row>
    <row r="4584" spans="4:4" x14ac:dyDescent="0.2">
      <c r="D4584" s="160"/>
    </row>
    <row r="4585" spans="4:4" x14ac:dyDescent="0.2">
      <c r="D4585" s="160"/>
    </row>
    <row r="4586" spans="4:4" x14ac:dyDescent="0.2">
      <c r="D4586" s="160"/>
    </row>
    <row r="4587" spans="4:4" x14ac:dyDescent="0.2">
      <c r="D4587" s="160"/>
    </row>
    <row r="4588" spans="4:4" x14ac:dyDescent="0.2">
      <c r="D4588" s="160"/>
    </row>
    <row r="4589" spans="4:4" x14ac:dyDescent="0.2">
      <c r="D4589" s="160"/>
    </row>
    <row r="4590" spans="4:4" x14ac:dyDescent="0.2">
      <c r="D4590" s="160"/>
    </row>
    <row r="4591" spans="4:4" x14ac:dyDescent="0.2">
      <c r="D4591" s="160"/>
    </row>
    <row r="4592" spans="4:4" x14ac:dyDescent="0.2">
      <c r="D4592" s="160"/>
    </row>
    <row r="4593" spans="4:4" x14ac:dyDescent="0.2">
      <c r="D4593" s="160"/>
    </row>
    <row r="4594" spans="4:4" x14ac:dyDescent="0.2">
      <c r="D4594" s="160"/>
    </row>
    <row r="4595" spans="4:4" x14ac:dyDescent="0.2">
      <c r="D4595" s="160"/>
    </row>
    <row r="4596" spans="4:4" x14ac:dyDescent="0.2">
      <c r="D4596" s="160"/>
    </row>
    <row r="4597" spans="4:4" x14ac:dyDescent="0.2">
      <c r="D4597" s="160"/>
    </row>
    <row r="4598" spans="4:4" x14ac:dyDescent="0.2">
      <c r="D4598" s="160"/>
    </row>
    <row r="4599" spans="4:4" x14ac:dyDescent="0.2">
      <c r="D4599" s="160"/>
    </row>
    <row r="4600" spans="4:4" x14ac:dyDescent="0.2">
      <c r="D4600" s="160"/>
    </row>
    <row r="4601" spans="4:4" x14ac:dyDescent="0.2">
      <c r="D4601" s="160"/>
    </row>
    <row r="4602" spans="4:4" x14ac:dyDescent="0.2">
      <c r="D4602" s="160"/>
    </row>
    <row r="4603" spans="4:4" x14ac:dyDescent="0.2">
      <c r="D4603" s="160"/>
    </row>
    <row r="4604" spans="4:4" x14ac:dyDescent="0.2">
      <c r="D4604" s="160"/>
    </row>
    <row r="4605" spans="4:4" x14ac:dyDescent="0.2">
      <c r="D4605" s="160"/>
    </row>
    <row r="4606" spans="4:4" x14ac:dyDescent="0.2">
      <c r="D4606" s="160"/>
    </row>
    <row r="4607" spans="4:4" x14ac:dyDescent="0.2">
      <c r="D4607" s="160"/>
    </row>
    <row r="4608" spans="4:4" x14ac:dyDescent="0.2">
      <c r="D4608" s="160"/>
    </row>
    <row r="4609" spans="4:4" x14ac:dyDescent="0.2">
      <c r="D4609" s="160"/>
    </row>
    <row r="4610" spans="4:4" x14ac:dyDescent="0.2">
      <c r="D4610" s="160"/>
    </row>
    <row r="4611" spans="4:4" x14ac:dyDescent="0.2">
      <c r="D4611" s="160"/>
    </row>
    <row r="4612" spans="4:4" x14ac:dyDescent="0.2">
      <c r="D4612" s="160"/>
    </row>
    <row r="4613" spans="4:4" x14ac:dyDescent="0.2">
      <c r="D4613" s="160"/>
    </row>
    <row r="4614" spans="4:4" x14ac:dyDescent="0.2">
      <c r="D4614" s="160"/>
    </row>
    <row r="4615" spans="4:4" x14ac:dyDescent="0.2">
      <c r="D4615" s="160"/>
    </row>
    <row r="4616" spans="4:4" x14ac:dyDescent="0.2">
      <c r="D4616" s="160"/>
    </row>
    <row r="4617" spans="4:4" x14ac:dyDescent="0.2">
      <c r="D4617" s="160"/>
    </row>
    <row r="4618" spans="4:4" x14ac:dyDescent="0.2">
      <c r="D4618" s="160"/>
    </row>
    <row r="4619" spans="4:4" x14ac:dyDescent="0.2">
      <c r="D4619" s="160"/>
    </row>
    <row r="4620" spans="4:4" x14ac:dyDescent="0.2">
      <c r="D4620" s="160"/>
    </row>
    <row r="4621" spans="4:4" x14ac:dyDescent="0.2">
      <c r="D4621" s="160"/>
    </row>
    <row r="4622" spans="4:4" x14ac:dyDescent="0.2">
      <c r="D4622" s="160"/>
    </row>
    <row r="4623" spans="4:4" x14ac:dyDescent="0.2">
      <c r="D4623" s="160"/>
    </row>
    <row r="4624" spans="4:4" x14ac:dyDescent="0.2">
      <c r="D4624" s="160"/>
    </row>
    <row r="4625" spans="4:4" x14ac:dyDescent="0.2">
      <c r="D4625" s="160"/>
    </row>
    <row r="4626" spans="4:4" x14ac:dyDescent="0.2">
      <c r="D4626" s="160"/>
    </row>
    <row r="4627" spans="4:4" x14ac:dyDescent="0.2">
      <c r="D4627" s="160"/>
    </row>
    <row r="4628" spans="4:4" x14ac:dyDescent="0.2">
      <c r="D4628" s="160"/>
    </row>
    <row r="4629" spans="4:4" x14ac:dyDescent="0.2">
      <c r="D4629" s="160"/>
    </row>
    <row r="4630" spans="4:4" x14ac:dyDescent="0.2">
      <c r="D4630" s="160"/>
    </row>
    <row r="4631" spans="4:4" x14ac:dyDescent="0.2">
      <c r="D4631" s="160"/>
    </row>
    <row r="4632" spans="4:4" x14ac:dyDescent="0.2">
      <c r="D4632" s="160"/>
    </row>
    <row r="4633" spans="4:4" x14ac:dyDescent="0.2">
      <c r="D4633" s="160"/>
    </row>
    <row r="4634" spans="4:4" x14ac:dyDescent="0.2">
      <c r="D4634" s="160"/>
    </row>
    <row r="4635" spans="4:4" x14ac:dyDescent="0.2">
      <c r="D4635" s="160"/>
    </row>
    <row r="4636" spans="4:4" x14ac:dyDescent="0.2">
      <c r="D4636" s="160"/>
    </row>
    <row r="4637" spans="4:4" x14ac:dyDescent="0.2">
      <c r="D4637" s="160"/>
    </row>
    <row r="4638" spans="4:4" x14ac:dyDescent="0.2">
      <c r="D4638" s="160"/>
    </row>
    <row r="4639" spans="4:4" x14ac:dyDescent="0.2">
      <c r="D4639" s="160"/>
    </row>
    <row r="4640" spans="4:4" x14ac:dyDescent="0.2">
      <c r="D4640" s="160"/>
    </row>
    <row r="4641" spans="4:4" x14ac:dyDescent="0.2">
      <c r="D4641" s="160"/>
    </row>
    <row r="4642" spans="4:4" x14ac:dyDescent="0.2">
      <c r="D4642" s="160"/>
    </row>
    <row r="4643" spans="4:4" x14ac:dyDescent="0.2">
      <c r="D4643" s="160"/>
    </row>
    <row r="4644" spans="4:4" x14ac:dyDescent="0.2">
      <c r="D4644" s="160"/>
    </row>
    <row r="4645" spans="4:4" x14ac:dyDescent="0.2">
      <c r="D4645" s="160"/>
    </row>
    <row r="4646" spans="4:4" x14ac:dyDescent="0.2">
      <c r="D4646" s="160"/>
    </row>
    <row r="4647" spans="4:4" x14ac:dyDescent="0.2">
      <c r="D4647" s="160"/>
    </row>
    <row r="4648" spans="4:4" x14ac:dyDescent="0.2">
      <c r="D4648" s="160"/>
    </row>
    <row r="4649" spans="4:4" x14ac:dyDescent="0.2">
      <c r="D4649" s="160"/>
    </row>
    <row r="4650" spans="4:4" x14ac:dyDescent="0.2">
      <c r="D4650" s="160"/>
    </row>
    <row r="4651" spans="4:4" x14ac:dyDescent="0.2">
      <c r="D4651" s="160"/>
    </row>
    <row r="4652" spans="4:4" x14ac:dyDescent="0.2">
      <c r="D4652" s="160"/>
    </row>
    <row r="4653" spans="4:4" x14ac:dyDescent="0.2">
      <c r="D4653" s="160"/>
    </row>
    <row r="4654" spans="4:4" x14ac:dyDescent="0.2">
      <c r="D4654" s="160"/>
    </row>
    <row r="4655" spans="4:4" x14ac:dyDescent="0.2">
      <c r="D4655" s="160"/>
    </row>
    <row r="4656" spans="4:4" x14ac:dyDescent="0.2">
      <c r="D4656" s="160"/>
    </row>
    <row r="4657" spans="4:4" x14ac:dyDescent="0.2">
      <c r="D4657" s="160"/>
    </row>
    <row r="4658" spans="4:4" x14ac:dyDescent="0.2">
      <c r="D4658" s="160"/>
    </row>
    <row r="4659" spans="4:4" x14ac:dyDescent="0.2">
      <c r="D4659" s="160"/>
    </row>
    <row r="4660" spans="4:4" x14ac:dyDescent="0.2">
      <c r="D4660" s="160"/>
    </row>
    <row r="4661" spans="4:4" x14ac:dyDescent="0.2">
      <c r="D4661" s="160"/>
    </row>
    <row r="4662" spans="4:4" x14ac:dyDescent="0.2">
      <c r="D4662" s="160"/>
    </row>
    <row r="4663" spans="4:4" x14ac:dyDescent="0.2">
      <c r="D4663" s="160"/>
    </row>
    <row r="4664" spans="4:4" x14ac:dyDescent="0.2">
      <c r="D4664" s="160"/>
    </row>
    <row r="4665" spans="4:4" x14ac:dyDescent="0.2">
      <c r="D4665" s="160"/>
    </row>
    <row r="4666" spans="4:4" x14ac:dyDescent="0.2">
      <c r="D4666" s="160"/>
    </row>
    <row r="4667" spans="4:4" x14ac:dyDescent="0.2">
      <c r="D4667" s="160"/>
    </row>
    <row r="4668" spans="4:4" x14ac:dyDescent="0.2">
      <c r="D4668" s="160"/>
    </row>
    <row r="4669" spans="4:4" x14ac:dyDescent="0.2">
      <c r="D4669" s="160"/>
    </row>
    <row r="4670" spans="4:4" x14ac:dyDescent="0.2">
      <c r="D4670" s="160"/>
    </row>
    <row r="4671" spans="4:4" x14ac:dyDescent="0.2">
      <c r="D4671" s="160"/>
    </row>
    <row r="4672" spans="4:4" x14ac:dyDescent="0.2">
      <c r="D4672" s="160"/>
    </row>
    <row r="4673" spans="4:4" x14ac:dyDescent="0.2">
      <c r="D4673" s="160"/>
    </row>
    <row r="4674" spans="4:4" x14ac:dyDescent="0.2">
      <c r="D4674" s="160"/>
    </row>
    <row r="4675" spans="4:4" x14ac:dyDescent="0.2">
      <c r="D4675" s="160"/>
    </row>
    <row r="4676" spans="4:4" x14ac:dyDescent="0.2">
      <c r="D4676" s="160"/>
    </row>
    <row r="4677" spans="4:4" x14ac:dyDescent="0.2">
      <c r="D4677" s="160"/>
    </row>
    <row r="4678" spans="4:4" x14ac:dyDescent="0.2">
      <c r="D4678" s="160"/>
    </row>
    <row r="4679" spans="4:4" x14ac:dyDescent="0.2">
      <c r="D4679" s="160"/>
    </row>
    <row r="4680" spans="4:4" x14ac:dyDescent="0.2">
      <c r="D4680" s="160"/>
    </row>
    <row r="4681" spans="4:4" x14ac:dyDescent="0.2">
      <c r="D4681" s="160"/>
    </row>
    <row r="4682" spans="4:4" x14ac:dyDescent="0.2">
      <c r="D4682" s="160"/>
    </row>
    <row r="4683" spans="4:4" x14ac:dyDescent="0.2">
      <c r="D4683" s="160"/>
    </row>
    <row r="4684" spans="4:4" x14ac:dyDescent="0.2">
      <c r="D4684" s="160"/>
    </row>
    <row r="4685" spans="4:4" x14ac:dyDescent="0.2">
      <c r="D4685" s="160"/>
    </row>
    <row r="4686" spans="4:4" x14ac:dyDescent="0.2">
      <c r="D4686" s="160"/>
    </row>
    <row r="4687" spans="4:4" x14ac:dyDescent="0.2">
      <c r="D4687" s="160"/>
    </row>
    <row r="4688" spans="4:4" x14ac:dyDescent="0.2">
      <c r="D4688" s="160"/>
    </row>
    <row r="4689" spans="4:4" x14ac:dyDescent="0.2">
      <c r="D4689" s="160"/>
    </row>
    <row r="4690" spans="4:4" x14ac:dyDescent="0.2">
      <c r="D4690" s="160"/>
    </row>
    <row r="4691" spans="4:4" x14ac:dyDescent="0.2">
      <c r="D4691" s="160"/>
    </row>
    <row r="4692" spans="4:4" x14ac:dyDescent="0.2">
      <c r="D4692" s="160"/>
    </row>
    <row r="4693" spans="4:4" x14ac:dyDescent="0.2">
      <c r="D4693" s="160"/>
    </row>
    <row r="4694" spans="4:4" x14ac:dyDescent="0.2">
      <c r="D4694" s="160"/>
    </row>
    <row r="4695" spans="4:4" x14ac:dyDescent="0.2">
      <c r="D4695" s="160"/>
    </row>
    <row r="4696" spans="4:4" x14ac:dyDescent="0.2">
      <c r="D4696" s="160"/>
    </row>
    <row r="4697" spans="4:4" x14ac:dyDescent="0.2">
      <c r="D4697" s="160"/>
    </row>
    <row r="4698" spans="4:4" x14ac:dyDescent="0.2">
      <c r="D4698" s="160"/>
    </row>
    <row r="4699" spans="4:4" x14ac:dyDescent="0.2">
      <c r="D4699" s="160"/>
    </row>
    <row r="4700" spans="4:4" x14ac:dyDescent="0.2">
      <c r="D4700" s="160"/>
    </row>
    <row r="4701" spans="4:4" x14ac:dyDescent="0.2">
      <c r="D4701" s="160"/>
    </row>
    <row r="4702" spans="4:4" x14ac:dyDescent="0.2">
      <c r="D4702" s="160"/>
    </row>
    <row r="4703" spans="4:4" x14ac:dyDescent="0.2">
      <c r="D4703" s="160"/>
    </row>
    <row r="4704" spans="4:4" x14ac:dyDescent="0.2">
      <c r="D4704" s="160"/>
    </row>
    <row r="4705" spans="4:4" x14ac:dyDescent="0.2">
      <c r="D4705" s="160"/>
    </row>
    <row r="4706" spans="4:4" x14ac:dyDescent="0.2">
      <c r="D4706" s="160"/>
    </row>
    <row r="4707" spans="4:4" x14ac:dyDescent="0.2">
      <c r="D4707" s="160"/>
    </row>
    <row r="4708" spans="4:4" x14ac:dyDescent="0.2">
      <c r="D4708" s="160"/>
    </row>
    <row r="4709" spans="4:4" x14ac:dyDescent="0.2">
      <c r="D4709" s="160"/>
    </row>
    <row r="4710" spans="4:4" x14ac:dyDescent="0.2">
      <c r="D4710" s="160"/>
    </row>
    <row r="4711" spans="4:4" x14ac:dyDescent="0.2">
      <c r="D4711" s="160"/>
    </row>
    <row r="4712" spans="4:4" x14ac:dyDescent="0.2">
      <c r="D4712" s="160"/>
    </row>
    <row r="4713" spans="4:4" x14ac:dyDescent="0.2">
      <c r="D4713" s="160"/>
    </row>
    <row r="4714" spans="4:4" x14ac:dyDescent="0.2">
      <c r="D4714" s="160"/>
    </row>
    <row r="4715" spans="4:4" x14ac:dyDescent="0.2">
      <c r="D4715" s="160"/>
    </row>
    <row r="4716" spans="4:4" x14ac:dyDescent="0.2">
      <c r="D4716" s="160"/>
    </row>
    <row r="4717" spans="4:4" x14ac:dyDescent="0.2">
      <c r="D4717" s="160"/>
    </row>
    <row r="4718" spans="4:4" x14ac:dyDescent="0.2">
      <c r="D4718" s="160"/>
    </row>
    <row r="4719" spans="4:4" x14ac:dyDescent="0.2">
      <c r="D4719" s="160"/>
    </row>
    <row r="4720" spans="4:4" x14ac:dyDescent="0.2">
      <c r="D4720" s="160"/>
    </row>
    <row r="4721" spans="4:4" x14ac:dyDescent="0.2">
      <c r="D4721" s="160"/>
    </row>
    <row r="4722" spans="4:4" x14ac:dyDescent="0.2">
      <c r="D4722" s="160"/>
    </row>
    <row r="4723" spans="4:4" x14ac:dyDescent="0.2">
      <c r="D4723" s="160"/>
    </row>
    <row r="4724" spans="4:4" x14ac:dyDescent="0.2">
      <c r="D4724" s="160"/>
    </row>
    <row r="4725" spans="4:4" x14ac:dyDescent="0.2">
      <c r="D4725" s="160"/>
    </row>
    <row r="4726" spans="4:4" x14ac:dyDescent="0.2">
      <c r="D4726" s="160"/>
    </row>
    <row r="4727" spans="4:4" x14ac:dyDescent="0.2">
      <c r="D4727" s="160"/>
    </row>
    <row r="4728" spans="4:4" x14ac:dyDescent="0.2">
      <c r="D4728" s="160"/>
    </row>
    <row r="4729" spans="4:4" x14ac:dyDescent="0.2">
      <c r="D4729" s="160"/>
    </row>
    <row r="4730" spans="4:4" x14ac:dyDescent="0.2">
      <c r="D4730" s="160"/>
    </row>
    <row r="4731" spans="4:4" x14ac:dyDescent="0.2">
      <c r="D4731" s="160"/>
    </row>
    <row r="4732" spans="4:4" x14ac:dyDescent="0.2">
      <c r="D4732" s="160"/>
    </row>
    <row r="4733" spans="4:4" x14ac:dyDescent="0.2">
      <c r="D4733" s="160"/>
    </row>
    <row r="4734" spans="4:4" x14ac:dyDescent="0.2">
      <c r="D4734" s="160"/>
    </row>
    <row r="4735" spans="4:4" x14ac:dyDescent="0.2">
      <c r="D4735" s="160"/>
    </row>
    <row r="4736" spans="4:4" x14ac:dyDescent="0.2">
      <c r="D4736" s="160"/>
    </row>
    <row r="4737" spans="4:4" x14ac:dyDescent="0.2">
      <c r="D4737" s="160"/>
    </row>
    <row r="4738" spans="4:4" x14ac:dyDescent="0.2">
      <c r="D4738" s="160"/>
    </row>
    <row r="4739" spans="4:4" x14ac:dyDescent="0.2">
      <c r="D4739" s="160"/>
    </row>
    <row r="4740" spans="4:4" x14ac:dyDescent="0.2">
      <c r="D4740" s="160"/>
    </row>
    <row r="4741" spans="4:4" x14ac:dyDescent="0.2">
      <c r="D4741" s="160"/>
    </row>
    <row r="4742" spans="4:4" x14ac:dyDescent="0.2">
      <c r="D4742" s="160"/>
    </row>
    <row r="4743" spans="4:4" x14ac:dyDescent="0.2">
      <c r="D4743" s="160"/>
    </row>
    <row r="4744" spans="4:4" x14ac:dyDescent="0.2">
      <c r="D4744" s="160"/>
    </row>
    <row r="4745" spans="4:4" x14ac:dyDescent="0.2">
      <c r="D4745" s="160"/>
    </row>
    <row r="4746" spans="4:4" x14ac:dyDescent="0.2">
      <c r="D4746" s="160"/>
    </row>
    <row r="4747" spans="4:4" x14ac:dyDescent="0.2">
      <c r="D4747" s="160"/>
    </row>
    <row r="4748" spans="4:4" x14ac:dyDescent="0.2">
      <c r="D4748" s="160"/>
    </row>
    <row r="4749" spans="4:4" x14ac:dyDescent="0.2">
      <c r="D4749" s="160"/>
    </row>
    <row r="4750" spans="4:4" x14ac:dyDescent="0.2">
      <c r="D4750" s="160"/>
    </row>
    <row r="4751" spans="4:4" x14ac:dyDescent="0.2">
      <c r="D4751" s="160"/>
    </row>
    <row r="4752" spans="4:4" x14ac:dyDescent="0.2">
      <c r="D4752" s="160"/>
    </row>
    <row r="4753" spans="4:4" x14ac:dyDescent="0.2">
      <c r="D4753" s="160"/>
    </row>
    <row r="4754" spans="4:4" x14ac:dyDescent="0.2">
      <c r="D4754" s="160"/>
    </row>
    <row r="4755" spans="4:4" x14ac:dyDescent="0.2">
      <c r="D4755" s="160"/>
    </row>
    <row r="4756" spans="4:4" x14ac:dyDescent="0.2">
      <c r="D4756" s="160"/>
    </row>
    <row r="4757" spans="4:4" x14ac:dyDescent="0.2">
      <c r="D4757" s="160"/>
    </row>
    <row r="4758" spans="4:4" x14ac:dyDescent="0.2">
      <c r="D4758" s="160"/>
    </row>
    <row r="4759" spans="4:4" x14ac:dyDescent="0.2">
      <c r="D4759" s="160"/>
    </row>
    <row r="4760" spans="4:4" x14ac:dyDescent="0.2">
      <c r="D4760" s="160"/>
    </row>
    <row r="4761" spans="4:4" x14ac:dyDescent="0.2">
      <c r="D4761" s="160"/>
    </row>
    <row r="4762" spans="4:4" x14ac:dyDescent="0.2">
      <c r="D4762" s="160"/>
    </row>
    <row r="4763" spans="4:4" x14ac:dyDescent="0.2">
      <c r="D4763" s="160"/>
    </row>
    <row r="4764" spans="4:4" x14ac:dyDescent="0.2">
      <c r="D4764" s="160"/>
    </row>
    <row r="4765" spans="4:4" x14ac:dyDescent="0.2">
      <c r="D4765" s="160"/>
    </row>
    <row r="4766" spans="4:4" x14ac:dyDescent="0.2">
      <c r="D4766" s="160"/>
    </row>
    <row r="4767" spans="4:4" x14ac:dyDescent="0.2">
      <c r="D4767" s="160"/>
    </row>
    <row r="4768" spans="4:4" x14ac:dyDescent="0.2">
      <c r="D4768" s="160"/>
    </row>
    <row r="4769" spans="4:4" x14ac:dyDescent="0.2">
      <c r="D4769" s="160"/>
    </row>
    <row r="4770" spans="4:4" x14ac:dyDescent="0.2">
      <c r="D4770" s="160"/>
    </row>
    <row r="4771" spans="4:4" x14ac:dyDescent="0.2">
      <c r="D4771" s="160"/>
    </row>
    <row r="4772" spans="4:4" x14ac:dyDescent="0.2">
      <c r="D4772" s="160"/>
    </row>
    <row r="4773" spans="4:4" x14ac:dyDescent="0.2">
      <c r="D4773" s="160"/>
    </row>
    <row r="4774" spans="4:4" x14ac:dyDescent="0.2">
      <c r="D4774" s="160"/>
    </row>
    <row r="4775" spans="4:4" x14ac:dyDescent="0.2">
      <c r="D4775" s="160"/>
    </row>
    <row r="4776" spans="4:4" x14ac:dyDescent="0.2">
      <c r="D4776" s="160"/>
    </row>
    <row r="4777" spans="4:4" x14ac:dyDescent="0.2">
      <c r="D4777" s="160"/>
    </row>
    <row r="4778" spans="4:4" x14ac:dyDescent="0.2">
      <c r="D4778" s="160"/>
    </row>
    <row r="4779" spans="4:4" x14ac:dyDescent="0.2">
      <c r="D4779" s="160"/>
    </row>
    <row r="4780" spans="4:4" x14ac:dyDescent="0.2">
      <c r="D4780" s="160"/>
    </row>
    <row r="4781" spans="4:4" x14ac:dyDescent="0.2">
      <c r="D4781" s="160"/>
    </row>
    <row r="4782" spans="4:4" x14ac:dyDescent="0.2">
      <c r="D4782" s="160"/>
    </row>
    <row r="4783" spans="4:4" x14ac:dyDescent="0.2">
      <c r="D4783" s="160"/>
    </row>
    <row r="4784" spans="4:4" x14ac:dyDescent="0.2">
      <c r="D4784" s="160"/>
    </row>
    <row r="4785" spans="4:4" x14ac:dyDescent="0.2">
      <c r="D4785" s="160"/>
    </row>
    <row r="4786" spans="4:4" x14ac:dyDescent="0.2">
      <c r="D4786" s="160"/>
    </row>
    <row r="4787" spans="4:4" x14ac:dyDescent="0.2">
      <c r="D4787" s="160"/>
    </row>
    <row r="4788" spans="4:4" x14ac:dyDescent="0.2">
      <c r="D4788" s="160"/>
    </row>
    <row r="4789" spans="4:4" x14ac:dyDescent="0.2">
      <c r="D4789" s="160"/>
    </row>
    <row r="4790" spans="4:4" x14ac:dyDescent="0.2">
      <c r="D4790" s="160"/>
    </row>
    <row r="4791" spans="4:4" x14ac:dyDescent="0.2">
      <c r="D4791" s="160"/>
    </row>
    <row r="4792" spans="4:4" x14ac:dyDescent="0.2">
      <c r="D4792" s="160"/>
    </row>
    <row r="4793" spans="4:4" x14ac:dyDescent="0.2">
      <c r="D4793" s="160"/>
    </row>
    <row r="4794" spans="4:4" x14ac:dyDescent="0.2">
      <c r="D4794" s="160"/>
    </row>
    <row r="4795" spans="4:4" x14ac:dyDescent="0.2">
      <c r="D4795" s="160"/>
    </row>
    <row r="4796" spans="4:4" x14ac:dyDescent="0.2">
      <c r="D4796" s="160"/>
    </row>
    <row r="4797" spans="4:4" x14ac:dyDescent="0.2">
      <c r="D4797" s="160"/>
    </row>
    <row r="4798" spans="4:4" x14ac:dyDescent="0.2">
      <c r="D4798" s="160"/>
    </row>
    <row r="4799" spans="4:4" x14ac:dyDescent="0.2">
      <c r="D4799" s="160"/>
    </row>
    <row r="4800" spans="4:4" x14ac:dyDescent="0.2">
      <c r="D4800" s="160"/>
    </row>
    <row r="4801" spans="4:4" x14ac:dyDescent="0.2">
      <c r="D4801" s="160"/>
    </row>
    <row r="4802" spans="4:4" x14ac:dyDescent="0.2">
      <c r="D4802" s="160"/>
    </row>
    <row r="4803" spans="4:4" x14ac:dyDescent="0.2">
      <c r="D4803" s="160"/>
    </row>
    <row r="4804" spans="4:4" x14ac:dyDescent="0.2">
      <c r="D4804" s="160"/>
    </row>
    <row r="4805" spans="4:4" x14ac:dyDescent="0.2">
      <c r="D4805" s="160"/>
    </row>
    <row r="4806" spans="4:4" x14ac:dyDescent="0.2">
      <c r="D4806" s="160"/>
    </row>
    <row r="4807" spans="4:4" x14ac:dyDescent="0.2">
      <c r="D4807" s="160"/>
    </row>
    <row r="4808" spans="4:4" x14ac:dyDescent="0.2">
      <c r="D4808" s="160"/>
    </row>
    <row r="4809" spans="4:4" x14ac:dyDescent="0.2">
      <c r="D4809" s="160"/>
    </row>
    <row r="4810" spans="4:4" x14ac:dyDescent="0.2">
      <c r="D4810" s="160"/>
    </row>
    <row r="4811" spans="4:4" x14ac:dyDescent="0.2">
      <c r="D4811" s="160"/>
    </row>
    <row r="4812" spans="4:4" x14ac:dyDescent="0.2">
      <c r="D4812" s="160"/>
    </row>
    <row r="4813" spans="4:4" x14ac:dyDescent="0.2">
      <c r="D4813" s="160"/>
    </row>
    <row r="4814" spans="4:4" x14ac:dyDescent="0.2">
      <c r="D4814" s="160"/>
    </row>
    <row r="4815" spans="4:4" x14ac:dyDescent="0.2">
      <c r="D4815" s="160"/>
    </row>
    <row r="4816" spans="4:4" x14ac:dyDescent="0.2">
      <c r="D4816" s="160"/>
    </row>
    <row r="4817" spans="4:4" x14ac:dyDescent="0.2">
      <c r="D4817" s="160"/>
    </row>
    <row r="4818" spans="4:4" x14ac:dyDescent="0.2">
      <c r="D4818" s="160"/>
    </row>
    <row r="4819" spans="4:4" x14ac:dyDescent="0.2">
      <c r="D4819" s="160"/>
    </row>
    <row r="4820" spans="4:4" x14ac:dyDescent="0.2">
      <c r="D4820" s="160"/>
    </row>
    <row r="4821" spans="4:4" x14ac:dyDescent="0.2">
      <c r="D4821" s="160"/>
    </row>
    <row r="4822" spans="4:4" x14ac:dyDescent="0.2">
      <c r="D4822" s="160"/>
    </row>
    <row r="4823" spans="4:4" x14ac:dyDescent="0.2">
      <c r="D4823" s="160"/>
    </row>
    <row r="4824" spans="4:4" x14ac:dyDescent="0.2">
      <c r="D4824" s="160"/>
    </row>
    <row r="4825" spans="4:4" x14ac:dyDescent="0.2">
      <c r="D4825" s="160"/>
    </row>
    <row r="4826" spans="4:4" x14ac:dyDescent="0.2">
      <c r="D4826" s="160"/>
    </row>
    <row r="4827" spans="4:4" x14ac:dyDescent="0.2">
      <c r="D4827" s="160"/>
    </row>
    <row r="4828" spans="4:4" x14ac:dyDescent="0.2">
      <c r="D4828" s="160"/>
    </row>
    <row r="4829" spans="4:4" x14ac:dyDescent="0.2">
      <c r="D4829" s="160"/>
    </row>
    <row r="4830" spans="4:4" x14ac:dyDescent="0.2">
      <c r="D4830" s="160"/>
    </row>
    <row r="4831" spans="4:4" x14ac:dyDescent="0.2">
      <c r="D4831" s="160"/>
    </row>
    <row r="4832" spans="4:4" x14ac:dyDescent="0.2">
      <c r="D4832" s="160"/>
    </row>
    <row r="4833" spans="4:4" x14ac:dyDescent="0.2">
      <c r="D4833" s="160"/>
    </row>
    <row r="4834" spans="4:4" x14ac:dyDescent="0.2">
      <c r="D4834" s="160"/>
    </row>
    <row r="4835" spans="4:4" x14ac:dyDescent="0.2">
      <c r="D4835" s="160"/>
    </row>
    <row r="4836" spans="4:4" x14ac:dyDescent="0.2">
      <c r="D4836" s="160"/>
    </row>
    <row r="4837" spans="4:4" x14ac:dyDescent="0.2">
      <c r="D4837" s="160"/>
    </row>
    <row r="4838" spans="4:4" x14ac:dyDescent="0.2">
      <c r="D4838" s="160"/>
    </row>
    <row r="4839" spans="4:4" x14ac:dyDescent="0.2">
      <c r="D4839" s="160"/>
    </row>
    <row r="4840" spans="4:4" x14ac:dyDescent="0.2">
      <c r="D4840" s="160"/>
    </row>
    <row r="4841" spans="4:4" x14ac:dyDescent="0.2">
      <c r="D4841" s="160"/>
    </row>
    <row r="4842" spans="4:4" x14ac:dyDescent="0.2">
      <c r="D4842" s="160"/>
    </row>
    <row r="4843" spans="4:4" x14ac:dyDescent="0.2">
      <c r="D4843" s="160"/>
    </row>
    <row r="4844" spans="4:4" x14ac:dyDescent="0.2">
      <c r="D4844" s="160"/>
    </row>
    <row r="4845" spans="4:4" x14ac:dyDescent="0.2">
      <c r="D4845" s="160"/>
    </row>
    <row r="4846" spans="4:4" x14ac:dyDescent="0.2">
      <c r="D4846" s="160"/>
    </row>
    <row r="4847" spans="4:4" x14ac:dyDescent="0.2">
      <c r="D4847" s="160"/>
    </row>
    <row r="4848" spans="4:4" x14ac:dyDescent="0.2">
      <c r="D4848" s="160"/>
    </row>
    <row r="4849" spans="4:4" x14ac:dyDescent="0.2">
      <c r="D4849" s="160"/>
    </row>
    <row r="4850" spans="4:4" x14ac:dyDescent="0.2">
      <c r="D4850" s="160"/>
    </row>
    <row r="4851" spans="4:4" x14ac:dyDescent="0.2">
      <c r="D4851" s="160"/>
    </row>
    <row r="4852" spans="4:4" x14ac:dyDescent="0.2">
      <c r="D4852" s="160"/>
    </row>
    <row r="4853" spans="4:4" x14ac:dyDescent="0.2">
      <c r="D4853" s="160"/>
    </row>
    <row r="4854" spans="4:4" x14ac:dyDescent="0.2">
      <c r="D4854" s="160"/>
    </row>
    <row r="4855" spans="4:4" x14ac:dyDescent="0.2">
      <c r="D4855" s="160"/>
    </row>
    <row r="4856" spans="4:4" x14ac:dyDescent="0.2">
      <c r="D4856" s="160"/>
    </row>
    <row r="4857" spans="4:4" x14ac:dyDescent="0.2">
      <c r="D4857" s="160"/>
    </row>
    <row r="4858" spans="4:4" x14ac:dyDescent="0.2">
      <c r="D4858" s="160"/>
    </row>
    <row r="4859" spans="4:4" x14ac:dyDescent="0.2">
      <c r="D4859" s="160"/>
    </row>
    <row r="4860" spans="4:4" x14ac:dyDescent="0.2">
      <c r="D4860" s="160"/>
    </row>
    <row r="4861" spans="4:4" x14ac:dyDescent="0.2">
      <c r="D4861" s="160"/>
    </row>
    <row r="4862" spans="4:4" x14ac:dyDescent="0.2">
      <c r="D4862" s="160"/>
    </row>
    <row r="4863" spans="4:4" x14ac:dyDescent="0.2">
      <c r="D4863" s="160"/>
    </row>
    <row r="4864" spans="4:4" x14ac:dyDescent="0.2">
      <c r="D4864" s="160"/>
    </row>
    <row r="4865" spans="4:4" x14ac:dyDescent="0.2">
      <c r="D4865" s="160"/>
    </row>
    <row r="4866" spans="4:4" x14ac:dyDescent="0.2">
      <c r="D4866" s="160"/>
    </row>
    <row r="4867" spans="4:4" x14ac:dyDescent="0.2">
      <c r="D4867" s="160"/>
    </row>
    <row r="4868" spans="4:4" x14ac:dyDescent="0.2">
      <c r="D4868" s="160"/>
    </row>
    <row r="4869" spans="4:4" x14ac:dyDescent="0.2">
      <c r="D4869" s="160"/>
    </row>
    <row r="4870" spans="4:4" x14ac:dyDescent="0.2">
      <c r="D4870" s="160"/>
    </row>
    <row r="4871" spans="4:4" x14ac:dyDescent="0.2">
      <c r="D4871" s="160"/>
    </row>
    <row r="4872" spans="4:4" x14ac:dyDescent="0.2">
      <c r="D4872" s="160"/>
    </row>
    <row r="4873" spans="4:4" x14ac:dyDescent="0.2">
      <c r="D4873" s="160"/>
    </row>
    <row r="4874" spans="4:4" x14ac:dyDescent="0.2">
      <c r="D4874" s="160"/>
    </row>
    <row r="4875" spans="4:4" x14ac:dyDescent="0.2">
      <c r="D4875" s="160"/>
    </row>
    <row r="4876" spans="4:4" x14ac:dyDescent="0.2">
      <c r="D4876" s="160"/>
    </row>
    <row r="4877" spans="4:4" x14ac:dyDescent="0.2">
      <c r="D4877" s="160"/>
    </row>
    <row r="4878" spans="4:4" x14ac:dyDescent="0.2">
      <c r="D4878" s="160"/>
    </row>
    <row r="4879" spans="4:4" x14ac:dyDescent="0.2">
      <c r="D4879" s="160"/>
    </row>
    <row r="4880" spans="4:4" x14ac:dyDescent="0.2">
      <c r="D4880" s="160"/>
    </row>
    <row r="4881" spans="4:4" x14ac:dyDescent="0.2">
      <c r="D4881" s="160"/>
    </row>
    <row r="4882" spans="4:4" x14ac:dyDescent="0.2">
      <c r="D4882" s="160"/>
    </row>
    <row r="4883" spans="4:4" x14ac:dyDescent="0.2">
      <c r="D4883" s="160"/>
    </row>
    <row r="4884" spans="4:4" x14ac:dyDescent="0.2">
      <c r="D4884" s="160"/>
    </row>
    <row r="4885" spans="4:4" x14ac:dyDescent="0.2">
      <c r="D4885" s="160"/>
    </row>
    <row r="4886" spans="4:4" x14ac:dyDescent="0.2">
      <c r="D4886" s="160"/>
    </row>
    <row r="4887" spans="4:4" x14ac:dyDescent="0.2">
      <c r="D4887" s="160"/>
    </row>
    <row r="4888" spans="4:4" x14ac:dyDescent="0.2">
      <c r="D4888" s="160"/>
    </row>
    <row r="4889" spans="4:4" x14ac:dyDescent="0.2">
      <c r="D4889" s="160"/>
    </row>
    <row r="4890" spans="4:4" x14ac:dyDescent="0.2">
      <c r="D4890" s="160"/>
    </row>
    <row r="4891" spans="4:4" x14ac:dyDescent="0.2">
      <c r="D4891" s="160"/>
    </row>
    <row r="4892" spans="4:4" x14ac:dyDescent="0.2">
      <c r="D4892" s="160"/>
    </row>
    <row r="4893" spans="4:4" x14ac:dyDescent="0.2">
      <c r="D4893" s="160"/>
    </row>
    <row r="4894" spans="4:4" x14ac:dyDescent="0.2">
      <c r="D4894" s="160"/>
    </row>
    <row r="4895" spans="4:4" x14ac:dyDescent="0.2">
      <c r="D4895" s="160"/>
    </row>
    <row r="4896" spans="4:4" x14ac:dyDescent="0.2">
      <c r="D4896" s="160"/>
    </row>
    <row r="4897" spans="4:4" x14ac:dyDescent="0.2">
      <c r="D4897" s="160"/>
    </row>
    <row r="4898" spans="4:4" x14ac:dyDescent="0.2">
      <c r="D4898" s="160"/>
    </row>
    <row r="4899" spans="4:4" x14ac:dyDescent="0.2">
      <c r="D4899" s="160"/>
    </row>
    <row r="4900" spans="4:4" x14ac:dyDescent="0.2">
      <c r="D4900" s="160"/>
    </row>
    <row r="4901" spans="4:4" x14ac:dyDescent="0.2">
      <c r="D4901" s="160"/>
    </row>
    <row r="4902" spans="4:4" x14ac:dyDescent="0.2">
      <c r="D4902" s="160"/>
    </row>
    <row r="4903" spans="4:4" x14ac:dyDescent="0.2">
      <c r="D4903" s="160"/>
    </row>
    <row r="4904" spans="4:4" x14ac:dyDescent="0.2">
      <c r="D4904" s="160"/>
    </row>
    <row r="4905" spans="4:4" x14ac:dyDescent="0.2">
      <c r="D4905" s="160"/>
    </row>
    <row r="4906" spans="4:4" x14ac:dyDescent="0.2">
      <c r="D4906" s="160"/>
    </row>
    <row r="4907" spans="4:4" x14ac:dyDescent="0.2">
      <c r="D4907" s="160"/>
    </row>
    <row r="4908" spans="4:4" x14ac:dyDescent="0.2">
      <c r="D4908" s="160"/>
    </row>
    <row r="4909" spans="4:4" x14ac:dyDescent="0.2">
      <c r="D4909" s="160"/>
    </row>
    <row r="4910" spans="4:4" x14ac:dyDescent="0.2">
      <c r="D4910" s="160"/>
    </row>
    <row r="4911" spans="4:4" x14ac:dyDescent="0.2">
      <c r="D4911" s="160"/>
    </row>
    <row r="4912" spans="4:4" x14ac:dyDescent="0.2">
      <c r="D4912" s="160"/>
    </row>
    <row r="4913" spans="4:4" x14ac:dyDescent="0.2">
      <c r="D4913" s="160"/>
    </row>
    <row r="4914" spans="4:4" x14ac:dyDescent="0.2">
      <c r="D4914" s="160"/>
    </row>
    <row r="4915" spans="4:4" x14ac:dyDescent="0.2">
      <c r="D4915" s="160"/>
    </row>
    <row r="4916" spans="4:4" x14ac:dyDescent="0.2">
      <c r="D4916" s="160"/>
    </row>
    <row r="4917" spans="4:4" x14ac:dyDescent="0.2">
      <c r="D4917" s="160"/>
    </row>
    <row r="4918" spans="4:4" x14ac:dyDescent="0.2">
      <c r="D4918" s="160"/>
    </row>
    <row r="4919" spans="4:4" x14ac:dyDescent="0.2">
      <c r="D4919" s="160"/>
    </row>
    <row r="4920" spans="4:4" x14ac:dyDescent="0.2">
      <c r="D4920" s="160"/>
    </row>
    <row r="4921" spans="4:4" x14ac:dyDescent="0.2">
      <c r="D4921" s="160"/>
    </row>
    <row r="4922" spans="4:4" x14ac:dyDescent="0.2">
      <c r="D4922" s="160"/>
    </row>
    <row r="4923" spans="4:4" x14ac:dyDescent="0.2">
      <c r="D4923" s="160"/>
    </row>
    <row r="4924" spans="4:4" x14ac:dyDescent="0.2">
      <c r="D4924" s="160"/>
    </row>
    <row r="4925" spans="4:4" x14ac:dyDescent="0.2">
      <c r="D4925" s="160"/>
    </row>
    <row r="4926" spans="4:4" x14ac:dyDescent="0.2">
      <c r="D4926" s="160"/>
    </row>
    <row r="4927" spans="4:4" x14ac:dyDescent="0.2">
      <c r="D4927" s="160"/>
    </row>
    <row r="4928" spans="4:4" x14ac:dyDescent="0.2">
      <c r="D4928" s="160"/>
    </row>
    <row r="4929" spans="4:4" x14ac:dyDescent="0.2">
      <c r="D4929" s="160"/>
    </row>
    <row r="4930" spans="4:4" x14ac:dyDescent="0.2">
      <c r="D4930" s="160"/>
    </row>
    <row r="4931" spans="4:4" x14ac:dyDescent="0.2">
      <c r="D4931" s="160"/>
    </row>
    <row r="4932" spans="4:4" x14ac:dyDescent="0.2">
      <c r="D4932" s="160"/>
    </row>
    <row r="4933" spans="4:4" x14ac:dyDescent="0.2">
      <c r="D4933" s="160"/>
    </row>
    <row r="4934" spans="4:4" x14ac:dyDescent="0.2">
      <c r="D4934" s="160"/>
    </row>
    <row r="4935" spans="4:4" x14ac:dyDescent="0.2">
      <c r="D4935" s="160"/>
    </row>
    <row r="4936" spans="4:4" x14ac:dyDescent="0.2">
      <c r="D4936" s="160"/>
    </row>
    <row r="4937" spans="4:4" x14ac:dyDescent="0.2">
      <c r="D4937" s="160"/>
    </row>
    <row r="4938" spans="4:4" x14ac:dyDescent="0.2">
      <c r="D4938" s="160"/>
    </row>
    <row r="4939" spans="4:4" x14ac:dyDescent="0.2">
      <c r="D4939" s="160"/>
    </row>
    <row r="4940" spans="4:4" x14ac:dyDescent="0.2">
      <c r="D4940" s="160"/>
    </row>
    <row r="4941" spans="4:4" x14ac:dyDescent="0.2">
      <c r="D4941" s="160"/>
    </row>
    <row r="4942" spans="4:4" x14ac:dyDescent="0.2">
      <c r="D4942" s="160"/>
    </row>
    <row r="4943" spans="4:4" x14ac:dyDescent="0.2">
      <c r="D4943" s="160"/>
    </row>
    <row r="4944" spans="4:4" x14ac:dyDescent="0.2">
      <c r="D4944" s="160"/>
    </row>
    <row r="4945" spans="4:4" x14ac:dyDescent="0.2">
      <c r="D4945" s="160"/>
    </row>
    <row r="4946" spans="4:4" x14ac:dyDescent="0.2">
      <c r="D4946" s="160"/>
    </row>
    <row r="4947" spans="4:4" x14ac:dyDescent="0.2">
      <c r="D4947" s="160"/>
    </row>
    <row r="4948" spans="4:4" x14ac:dyDescent="0.2">
      <c r="D4948" s="160"/>
    </row>
    <row r="4949" spans="4:4" x14ac:dyDescent="0.2">
      <c r="D4949" s="160"/>
    </row>
    <row r="4950" spans="4:4" x14ac:dyDescent="0.2">
      <c r="D4950" s="160"/>
    </row>
    <row r="4951" spans="4:4" x14ac:dyDescent="0.2">
      <c r="D4951" s="160"/>
    </row>
    <row r="4952" spans="4:4" x14ac:dyDescent="0.2">
      <c r="D4952" s="160"/>
    </row>
    <row r="4953" spans="4:4" x14ac:dyDescent="0.2">
      <c r="D4953" s="160"/>
    </row>
    <row r="4954" spans="4:4" x14ac:dyDescent="0.2">
      <c r="D4954" s="160"/>
    </row>
    <row r="4955" spans="4:4" x14ac:dyDescent="0.2">
      <c r="D4955" s="160"/>
    </row>
    <row r="4956" spans="4:4" x14ac:dyDescent="0.2">
      <c r="D4956" s="160"/>
    </row>
    <row r="4957" spans="4:4" x14ac:dyDescent="0.2">
      <c r="D4957" s="160"/>
    </row>
    <row r="4958" spans="4:4" x14ac:dyDescent="0.2">
      <c r="D4958" s="160"/>
    </row>
    <row r="4959" spans="4:4" x14ac:dyDescent="0.2">
      <c r="D4959" s="160"/>
    </row>
    <row r="4960" spans="4:4" x14ac:dyDescent="0.2">
      <c r="D4960" s="160"/>
    </row>
    <row r="4961" spans="4:4" x14ac:dyDescent="0.2">
      <c r="D4961" s="160"/>
    </row>
    <row r="4962" spans="4:4" x14ac:dyDescent="0.2">
      <c r="D4962" s="160"/>
    </row>
    <row r="4963" spans="4:4" x14ac:dyDescent="0.2">
      <c r="D4963" s="160"/>
    </row>
    <row r="4964" spans="4:4" x14ac:dyDescent="0.2">
      <c r="D4964" s="160"/>
    </row>
    <row r="4965" spans="4:4" x14ac:dyDescent="0.2">
      <c r="D4965" s="160"/>
    </row>
    <row r="4966" spans="4:4" x14ac:dyDescent="0.2">
      <c r="D4966" s="160"/>
    </row>
    <row r="4967" spans="4:4" x14ac:dyDescent="0.2">
      <c r="D4967" s="160"/>
    </row>
    <row r="4968" spans="4:4" x14ac:dyDescent="0.2">
      <c r="D4968" s="160"/>
    </row>
    <row r="4969" spans="4:4" x14ac:dyDescent="0.2">
      <c r="D4969" s="160"/>
    </row>
    <row r="4970" spans="4:4" x14ac:dyDescent="0.2">
      <c r="D4970" s="160"/>
    </row>
    <row r="4971" spans="4:4" x14ac:dyDescent="0.2">
      <c r="D4971" s="160"/>
    </row>
    <row r="4972" spans="4:4" x14ac:dyDescent="0.2">
      <c r="D4972" s="160"/>
    </row>
    <row r="4973" spans="4:4" x14ac:dyDescent="0.2">
      <c r="D4973" s="160"/>
    </row>
    <row r="4974" spans="4:4" x14ac:dyDescent="0.2">
      <c r="D4974" s="160"/>
    </row>
    <row r="4975" spans="4:4" x14ac:dyDescent="0.2">
      <c r="D4975" s="160"/>
    </row>
    <row r="4976" spans="4:4" x14ac:dyDescent="0.2">
      <c r="D4976" s="160"/>
    </row>
    <row r="4977" spans="4:4" x14ac:dyDescent="0.2">
      <c r="D4977" s="160"/>
    </row>
    <row r="4978" spans="4:4" x14ac:dyDescent="0.2">
      <c r="D4978" s="160"/>
    </row>
    <row r="4979" spans="4:4" x14ac:dyDescent="0.2">
      <c r="D4979" s="160"/>
    </row>
    <row r="4980" spans="4:4" x14ac:dyDescent="0.2">
      <c r="D4980" s="160"/>
    </row>
    <row r="4981" spans="4:4" x14ac:dyDescent="0.2">
      <c r="D4981" s="160"/>
    </row>
    <row r="4982" spans="4:4" x14ac:dyDescent="0.2">
      <c r="D4982" s="160"/>
    </row>
    <row r="4983" spans="4:4" x14ac:dyDescent="0.2">
      <c r="D4983" s="160"/>
    </row>
    <row r="4984" spans="4:4" x14ac:dyDescent="0.2">
      <c r="D4984" s="160"/>
    </row>
    <row r="4985" spans="4:4" x14ac:dyDescent="0.2">
      <c r="D4985" s="160"/>
    </row>
    <row r="4986" spans="4:4" x14ac:dyDescent="0.2">
      <c r="D4986" s="160"/>
    </row>
    <row r="4987" spans="4:4" x14ac:dyDescent="0.2">
      <c r="D4987" s="160"/>
    </row>
    <row r="4988" spans="4:4" x14ac:dyDescent="0.2">
      <c r="D4988" s="160"/>
    </row>
    <row r="4989" spans="4:4" x14ac:dyDescent="0.2">
      <c r="D4989" s="160"/>
    </row>
    <row r="4990" spans="4:4" x14ac:dyDescent="0.2">
      <c r="D4990" s="160"/>
    </row>
    <row r="4991" spans="4:4" x14ac:dyDescent="0.2">
      <c r="D4991" s="160"/>
    </row>
    <row r="4992" spans="4:4" x14ac:dyDescent="0.2">
      <c r="D4992" s="160"/>
    </row>
    <row r="4993" spans="4:4" x14ac:dyDescent="0.2">
      <c r="D4993" s="160"/>
    </row>
    <row r="4994" spans="4:4" x14ac:dyDescent="0.2">
      <c r="D4994" s="160"/>
    </row>
    <row r="4995" spans="4:4" x14ac:dyDescent="0.2">
      <c r="D4995" s="160"/>
    </row>
    <row r="4996" spans="4:4" x14ac:dyDescent="0.2">
      <c r="D4996" s="160"/>
    </row>
    <row r="4997" spans="4:4" x14ac:dyDescent="0.2">
      <c r="D4997" s="160"/>
    </row>
    <row r="4998" spans="4:4" x14ac:dyDescent="0.2">
      <c r="D4998" s="160"/>
    </row>
    <row r="4999" spans="4:4" x14ac:dyDescent="0.2">
      <c r="D4999" s="160"/>
    </row>
    <row r="5000" spans="4:4" x14ac:dyDescent="0.2">
      <c r="D5000" s="160"/>
    </row>
  </sheetData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9" fitToHeight="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Stavba</vt:lpstr>
      <vt:lpstr>VzorPolozky</vt:lpstr>
      <vt:lpstr>1 1 Pol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'1 2 Pol'!Názvy_tisku</vt:lpstr>
      <vt:lpstr>oadresa</vt:lpstr>
      <vt:lpstr>Stavba!Objednatel</vt:lpstr>
      <vt:lpstr>Stavba!Objekt</vt:lpstr>
      <vt:lpstr>'1 1 Pol'!Oblast_tisku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Bártová Radka</cp:lastModifiedBy>
  <cp:lastPrinted>2021-02-22T09:57:48Z</cp:lastPrinted>
  <dcterms:created xsi:type="dcterms:W3CDTF">2009-04-08T07:15:50Z</dcterms:created>
  <dcterms:modified xsi:type="dcterms:W3CDTF">2021-02-24T08:12:50Z</dcterms:modified>
</cp:coreProperties>
</file>