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AA_Práce_2020\Třebíč Račerovická\rozpočet\S\"/>
    </mc:Choice>
  </mc:AlternateContent>
  <xr:revisionPtr revIDLastSave="0" documentId="8_{3D659837-A06A-4C02-A7DA-1AD7B7350573}" xr6:coauthVersionLast="46" xr6:coauthVersionMax="46" xr10:uidLastSave="{00000000-0000-0000-0000-000000000000}"/>
  <bookViews>
    <workbookView xWindow="38625" yWindow="8325" windowWidth="16410" windowHeight="94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00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'100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'100 01 Pol'!$A$1:$X$302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G42" i="1"/>
  <c r="F42" i="1"/>
  <c r="G41" i="1"/>
  <c r="F41" i="1"/>
  <c r="G39" i="1"/>
  <c r="F39" i="1"/>
  <c r="G301" i="12"/>
  <c r="BA294" i="12"/>
  <c r="BA291" i="12"/>
  <c r="BA285" i="12"/>
  <c r="BA267" i="12"/>
  <c r="BA254" i="12"/>
  <c r="BA220" i="12"/>
  <c r="BA218" i="12"/>
  <c r="BA216" i="12"/>
  <c r="BA214" i="12"/>
  <c r="BA204" i="12"/>
  <c r="BA202" i="12"/>
  <c r="BA200" i="12"/>
  <c r="BA198" i="12"/>
  <c r="BA194" i="12"/>
  <c r="BA192" i="12"/>
  <c r="BA190" i="12"/>
  <c r="BA188" i="12"/>
  <c r="BA184" i="12"/>
  <c r="BA182" i="12"/>
  <c r="BA174" i="12"/>
  <c r="BA172" i="12"/>
  <c r="BA126" i="12"/>
  <c r="BA116" i="12"/>
  <c r="BA112" i="12"/>
  <c r="BA109" i="12"/>
  <c r="BA101" i="12"/>
  <c r="BA91" i="12"/>
  <c r="BA87" i="12"/>
  <c r="BA84" i="12"/>
  <c r="BA72" i="12"/>
  <c r="BA70" i="12"/>
  <c r="BA67" i="12"/>
  <c r="BA66" i="12"/>
  <c r="BA62" i="12"/>
  <c r="BA45" i="12"/>
  <c r="BA41" i="12"/>
  <c r="BA37" i="12"/>
  <c r="BA2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9" i="12"/>
  <c r="I19" i="12"/>
  <c r="K19" i="12"/>
  <c r="M19" i="12"/>
  <c r="O19" i="12"/>
  <c r="Q19" i="12"/>
  <c r="V19" i="12"/>
  <c r="G25" i="12"/>
  <c r="M25" i="12" s="1"/>
  <c r="I25" i="12"/>
  <c r="K25" i="12"/>
  <c r="O25" i="12"/>
  <c r="O8" i="12" s="1"/>
  <c r="Q25" i="12"/>
  <c r="V25" i="12"/>
  <c r="G36" i="12"/>
  <c r="M36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4" i="12"/>
  <c r="I44" i="12"/>
  <c r="K44" i="12"/>
  <c r="M44" i="12"/>
  <c r="O44" i="12"/>
  <c r="Q44" i="12"/>
  <c r="V44" i="12"/>
  <c r="G48" i="12"/>
  <c r="M48" i="12" s="1"/>
  <c r="I48" i="12"/>
  <c r="K48" i="12"/>
  <c r="O48" i="12"/>
  <c r="Q48" i="12"/>
  <c r="V48" i="12"/>
  <c r="G54" i="12"/>
  <c r="M54" i="12" s="1"/>
  <c r="I54" i="12"/>
  <c r="K54" i="12"/>
  <c r="O54" i="12"/>
  <c r="Q54" i="12"/>
  <c r="V54" i="12"/>
  <c r="G61" i="12"/>
  <c r="M61" i="12" s="1"/>
  <c r="I61" i="12"/>
  <c r="K61" i="12"/>
  <c r="O61" i="12"/>
  <c r="Q61" i="12"/>
  <c r="V61" i="12"/>
  <c r="G65" i="12"/>
  <c r="I65" i="12"/>
  <c r="K65" i="12"/>
  <c r="M65" i="12"/>
  <c r="O65" i="12"/>
  <c r="Q65" i="12"/>
  <c r="V65" i="12"/>
  <c r="G69" i="12"/>
  <c r="M69" i="12" s="1"/>
  <c r="I69" i="12"/>
  <c r="K69" i="12"/>
  <c r="O69" i="12"/>
  <c r="Q69" i="12"/>
  <c r="V69" i="12"/>
  <c r="G74" i="12"/>
  <c r="I74" i="12"/>
  <c r="K74" i="12"/>
  <c r="M74" i="12"/>
  <c r="O74" i="12"/>
  <c r="Q74" i="12"/>
  <c r="V74" i="12"/>
  <c r="G79" i="12"/>
  <c r="M79" i="12" s="1"/>
  <c r="I79" i="12"/>
  <c r="K79" i="12"/>
  <c r="O79" i="12"/>
  <c r="Q79" i="12"/>
  <c r="V79" i="12"/>
  <c r="G104" i="12"/>
  <c r="I104" i="12"/>
  <c r="K104" i="12"/>
  <c r="M104" i="12"/>
  <c r="O104" i="12"/>
  <c r="Q104" i="12"/>
  <c r="V104" i="12"/>
  <c r="G129" i="12"/>
  <c r="M129" i="12" s="1"/>
  <c r="I129" i="12"/>
  <c r="K129" i="12"/>
  <c r="O129" i="12"/>
  <c r="Q129" i="12"/>
  <c r="V129" i="12"/>
  <c r="G136" i="12"/>
  <c r="M136" i="12" s="1"/>
  <c r="I136" i="12"/>
  <c r="K136" i="12"/>
  <c r="K135" i="12" s="1"/>
  <c r="O136" i="12"/>
  <c r="Q136" i="12"/>
  <c r="V136" i="12"/>
  <c r="V135" i="12" s="1"/>
  <c r="G146" i="12"/>
  <c r="I146" i="12"/>
  <c r="K146" i="12"/>
  <c r="M146" i="12"/>
  <c r="O146" i="12"/>
  <c r="Q146" i="12"/>
  <c r="V146" i="12"/>
  <c r="G153" i="12"/>
  <c r="G135" i="12" s="1"/>
  <c r="I153" i="12"/>
  <c r="K153" i="12"/>
  <c r="O153" i="12"/>
  <c r="O135" i="12" s="1"/>
  <c r="Q153" i="12"/>
  <c r="V153" i="12"/>
  <c r="G160" i="12"/>
  <c r="M160" i="12" s="1"/>
  <c r="I160" i="12"/>
  <c r="I135" i="12" s="1"/>
  <c r="K160" i="12"/>
  <c r="O160" i="12"/>
  <c r="Q160" i="12"/>
  <c r="Q135" i="12" s="1"/>
  <c r="V160" i="12"/>
  <c r="G167" i="12"/>
  <c r="M167" i="12" s="1"/>
  <c r="I167" i="12"/>
  <c r="K167" i="12"/>
  <c r="O167" i="12"/>
  <c r="Q167" i="12"/>
  <c r="V167" i="12"/>
  <c r="G177" i="12"/>
  <c r="I177" i="12"/>
  <c r="K177" i="12"/>
  <c r="M177" i="12"/>
  <c r="O177" i="12"/>
  <c r="Q177" i="12"/>
  <c r="V177" i="12"/>
  <c r="G187" i="12"/>
  <c r="M187" i="12" s="1"/>
  <c r="I187" i="12"/>
  <c r="K187" i="12"/>
  <c r="O187" i="12"/>
  <c r="Q187" i="12"/>
  <c r="V187" i="12"/>
  <c r="G197" i="12"/>
  <c r="M197" i="12" s="1"/>
  <c r="I197" i="12"/>
  <c r="K197" i="12"/>
  <c r="O197" i="12"/>
  <c r="Q197" i="12"/>
  <c r="V197" i="12"/>
  <c r="G207" i="12"/>
  <c r="M207" i="12" s="1"/>
  <c r="I207" i="12"/>
  <c r="K207" i="12"/>
  <c r="O207" i="12"/>
  <c r="Q207" i="12"/>
  <c r="V207" i="12"/>
  <c r="G213" i="12"/>
  <c r="I213" i="12"/>
  <c r="K213" i="12"/>
  <c r="M213" i="12"/>
  <c r="O213" i="12"/>
  <c r="Q213" i="12"/>
  <c r="V213" i="12"/>
  <c r="G223" i="12"/>
  <c r="G224" i="12"/>
  <c r="M224" i="12" s="1"/>
  <c r="I224" i="12"/>
  <c r="I223" i="12" s="1"/>
  <c r="K224" i="12"/>
  <c r="O224" i="12"/>
  <c r="Q224" i="12"/>
  <c r="Q223" i="12" s="1"/>
  <c r="V224" i="12"/>
  <c r="G230" i="12"/>
  <c r="M230" i="12" s="1"/>
  <c r="I230" i="12"/>
  <c r="K230" i="12"/>
  <c r="K223" i="12" s="1"/>
  <c r="O230" i="12"/>
  <c r="Q230" i="12"/>
  <c r="V230" i="12"/>
  <c r="V223" i="12" s="1"/>
  <c r="G236" i="12"/>
  <c r="I236" i="12"/>
  <c r="K236" i="12"/>
  <c r="M236" i="12"/>
  <c r="O236" i="12"/>
  <c r="Q236" i="12"/>
  <c r="V236" i="12"/>
  <c r="G242" i="12"/>
  <c r="M242" i="12" s="1"/>
  <c r="I242" i="12"/>
  <c r="K242" i="12"/>
  <c r="O242" i="12"/>
  <c r="O223" i="12" s="1"/>
  <c r="Q242" i="12"/>
  <c r="V242" i="12"/>
  <c r="G248" i="12"/>
  <c r="M248" i="12" s="1"/>
  <c r="I248" i="12"/>
  <c r="K248" i="12"/>
  <c r="O248" i="12"/>
  <c r="Q248" i="12"/>
  <c r="V248" i="12"/>
  <c r="G251" i="12"/>
  <c r="M251" i="12" s="1"/>
  <c r="I251" i="12"/>
  <c r="K251" i="12"/>
  <c r="O251" i="12"/>
  <c r="Q251" i="12"/>
  <c r="V251" i="12"/>
  <c r="G257" i="12"/>
  <c r="I257" i="12"/>
  <c r="K257" i="12"/>
  <c r="M257" i="12"/>
  <c r="O257" i="12"/>
  <c r="Q257" i="12"/>
  <c r="V257" i="12"/>
  <c r="G264" i="12"/>
  <c r="G265" i="12"/>
  <c r="M265" i="12" s="1"/>
  <c r="I265" i="12"/>
  <c r="I264" i="12" s="1"/>
  <c r="K265" i="12"/>
  <c r="O265" i="12"/>
  <c r="Q265" i="12"/>
  <c r="Q264" i="12" s="1"/>
  <c r="V265" i="12"/>
  <c r="G274" i="12"/>
  <c r="M274" i="12" s="1"/>
  <c r="I274" i="12"/>
  <c r="K274" i="12"/>
  <c r="K264" i="12" s="1"/>
  <c r="O274" i="12"/>
  <c r="Q274" i="12"/>
  <c r="V274" i="12"/>
  <c r="V264" i="12" s="1"/>
  <c r="G278" i="12"/>
  <c r="I278" i="12"/>
  <c r="K278" i="12"/>
  <c r="M278" i="12"/>
  <c r="O278" i="12"/>
  <c r="Q278" i="12"/>
  <c r="V278" i="12"/>
  <c r="G282" i="12"/>
  <c r="M282" i="12" s="1"/>
  <c r="I282" i="12"/>
  <c r="K282" i="12"/>
  <c r="O282" i="12"/>
  <c r="O264" i="12" s="1"/>
  <c r="Q282" i="12"/>
  <c r="V282" i="12"/>
  <c r="G288" i="12"/>
  <c r="M288" i="12" s="1"/>
  <c r="I288" i="12"/>
  <c r="K288" i="12"/>
  <c r="O288" i="12"/>
  <c r="Q288" i="12"/>
  <c r="V288" i="12"/>
  <c r="G290" i="12"/>
  <c r="M290" i="12" s="1"/>
  <c r="I290" i="12"/>
  <c r="K290" i="12"/>
  <c r="O290" i="12"/>
  <c r="Q290" i="12"/>
  <c r="V290" i="12"/>
  <c r="G293" i="12"/>
  <c r="I293" i="12"/>
  <c r="K293" i="12"/>
  <c r="M293" i="12"/>
  <c r="O293" i="12"/>
  <c r="Q293" i="12"/>
  <c r="V293" i="12"/>
  <c r="G296" i="12"/>
  <c r="M296" i="12" s="1"/>
  <c r="I296" i="12"/>
  <c r="K296" i="12"/>
  <c r="O296" i="12"/>
  <c r="Q296" i="12"/>
  <c r="V296" i="12"/>
  <c r="AE301" i="12"/>
  <c r="AF301" i="12"/>
  <c r="I20" i="1"/>
  <c r="I19" i="1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I54" i="1" l="1"/>
  <c r="J53" i="1" s="1"/>
  <c r="J50" i="1"/>
  <c r="J52" i="1"/>
  <c r="J51" i="1"/>
  <c r="A26" i="1"/>
  <c r="G26" i="1"/>
  <c r="G28" i="1"/>
  <c r="G23" i="1"/>
  <c r="M8" i="12"/>
  <c r="M264" i="12"/>
  <c r="M223" i="12"/>
  <c r="M135" i="12"/>
  <c r="G8" i="12"/>
  <c r="M153" i="12"/>
  <c r="I21" i="1"/>
  <c r="I39" i="1"/>
  <c r="I43" i="1" s="1"/>
  <c r="J54" i="1" l="1"/>
  <c r="A23" i="1"/>
  <c r="J42" i="1"/>
  <c r="J39" i="1"/>
  <c r="J43" i="1" s="1"/>
  <c r="J41" i="1"/>
  <c r="J40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C36CB5DD-BFAB-47BB-81B5-91983E75D9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A7F2165-E4F2-46DA-B3CF-A7BF2609137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<sst xmlns="http://schemas.openxmlformats.org/spreadsheetml/2006/main" count="890" uniqueCount="312">
  <si>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</si>
  <si>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</si>
  <si>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</si>
  <si>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</si>
  <si>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</si>
  <si>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</si>
  <si>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</si>
  <si>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</si>
  <si>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</si>
  <si>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</si>
  <si>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</si>
  <si>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</si>
  <si>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</si>
  <si>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</si>
  <si>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</si>
  <si>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</si>
  <si>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</si>
  <si>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</si>
  <si>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</si>
  <si>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</si>
  <si>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</si>
  <si>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</si>
  <si>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</si>
  <si>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</si>
  <si>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</si>
  <si>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</si>
  <si>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</si>
  <si>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</si>
  <si>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</si>
  <si>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</si>
  <si>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</si>
  <si>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</si>
  <si>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</si>
  <si>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</si>
  <si>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</si>
  <si>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</si>
  <si>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</si>
  <si>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</si>
  <si>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</si>
  <si>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</si>
  <si>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</si>
  <si>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</si>
  <si>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</si>
  <si>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</si>
  <si>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</t>
  </si>
  <si>
    <t>100</t>
  </si>
  <si>
    <t>PARKOVIŠTĚ</t>
  </si>
  <si>
    <t>Objekt:</t>
  </si>
  <si>
    <t>Rozpočet:</t>
  </si>
  <si>
    <t>sdfsdf</t>
  </si>
  <si>
    <t>PV_2021_010</t>
  </si>
  <si>
    <t>PARKOVIŠTĚ UL. RAČEROVICKÁ - TŘEBÍČ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</si>
  <si>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</si>
  <si>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</si>
  <si>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</si>
  <si>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</si>
  <si>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</si>
  <si>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</si>
  <si>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</si>
  <si>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</si>
  <si>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</si>
  <si>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</si>
  <si>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</si>
  <si>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</si>
  <si>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</si>
  <si>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</si>
  <si>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</si>
  <si>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</si>
  <si>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</si>
  <si>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</si>
  <si>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</si>
  <si>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</si>
  <si>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</si>
  <si>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</si>
  <si>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</si>
  <si>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</si>
  <si>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</si>
  <si>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</si>
  <si>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</si>
  <si>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</si>
  <si>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</si>
  <si>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</si>
  <si>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</si>
  <si>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</si>
  <si>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</si>
  <si>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</si>
  <si>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</si>
  <si>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</si>
  <si>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</si>
  <si>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</si>
  <si>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</si>
  <si>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</si>
  <si>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</si>
  <si>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</si>
  <si>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014101OA0</t>
  </si>
  <si>
    <t>POPLATKY ZA SKLÁDKU</t>
  </si>
  <si>
    <t>M3</t>
  </si>
  <si>
    <t>RTS 19/ II</t>
  </si>
  <si>
    <t>Indiv</t>
  </si>
  <si>
    <t>Agregovaná položka</t>
  </si>
  <si>
    <t>POL2_</t>
  </si>
  <si>
    <t>zahrnuje veškeré poplatky provozovateli skládky související s uložením odpadu na skládce.</t>
  </si>
  <si>
    <t>POP</t>
  </si>
  <si>
    <t>frézování stávajícího asfaltového krytu tl. 200 mm : 10*1,05*0,15</t>
  </si>
  <si>
    <t>VV</t>
  </si>
  <si>
    <t>SPU</t>
  </si>
  <si>
    <t>014101   OA0</t>
  </si>
  <si>
    <t>m3</t>
  </si>
  <si>
    <t>odstranění stávající dlažby : 28*1,05*0,06</t>
  </si>
  <si>
    <t>odstranění stávajících obrub : (49+9)*0,25*0,15</t>
  </si>
  <si>
    <t>stávající obruby lože : (49+9)*0,3*0,15</t>
  </si>
  <si>
    <t>zahrnuje veškeré poplatky provozovateli skládky související s uložením odpadu na skládce. Zemina</t>
  </si>
  <si>
    <t>ornice : 234*0,15</t>
  </si>
  <si>
    <t>odkop tl. 400 mm (starší označení pro třítu III) : (195+28)*0,4*1,05</t>
  </si>
  <si>
    <t>odkop tl. 300 mm (starší označení třída těžitelnosti VI) : 195*0,3*1,05</t>
  </si>
  <si>
    <t>112018OA0</t>
  </si>
  <si>
    <t>KÁCENÍ STROMŮ D KMENE DO 0,5M S ODSTRANĚNÍM PAŘEZŮ, ODVOZ DO 20KM</t>
  </si>
  <si>
    <t>KUS</t>
  </si>
  <si>
    <t>EXP 19</t>
  </si>
  <si>
    <t>Kácení stromů se měří v [ks] poražených stromů (průměr stromů se měří ve výšce 1,3m nad terénem) a zahrnuje zejména:</t>
  </si>
  <si>
    <t>- poražení stromu a osekání větví</t>
  </si>
  <si>
    <t>- spálení větví na hromadách nebo štěpkování</t>
  </si>
  <si>
    <t>- dopravu a uložení kmenů, případné další práce s nimi dle pokynů zadávací dokumentace</t>
  </si>
  <si>
    <t>Odstranění pařezů se měří v [ks] vytrhaných nebo vykopaných pařezů a zahrnuje zejména:</t>
  </si>
  <si>
    <t>- vytrhání nebo vykopání pařezů</t>
  </si>
  <si>
    <t>- veškeré zemní práce spojené s odstraněním pařezů</t>
  </si>
  <si>
    <t>- dopravu a uložení pařezů, případně další práce s nimi dle pokynů zadávací dokumentace</t>
  </si>
  <si>
    <t>- zásyp jam po pařezech</t>
  </si>
  <si>
    <t>113188OA0</t>
  </si>
  <si>
    <t>ODSTRANĚNÍ KRYTU ZPEVNĚNÝCH PLOCH Z DLAŽDIC, ODVOZ DO 20KM</t>
  </si>
  <si>
    <t>Součtová</t>
  </si>
  <si>
    <t>Položka zahrnuje veškerou manipulaci s vybouranou sutí a s vybouranými hmotami vč. uložení na skládku.</t>
  </si>
  <si>
    <t>113524OA0</t>
  </si>
  <si>
    <t>ODSTRANĚNÍ CHODNÍKOVÝCH A SILNIČNÍCH OBRUBNÍKŮ BETONOVÝCH, ODVOZ DO 5KM</t>
  </si>
  <si>
    <t>M</t>
  </si>
  <si>
    <t>odstranění stávajících obrub : 49+9</t>
  </si>
  <si>
    <t>113728   OA0</t>
  </si>
  <si>
    <t>FRÉZOVÁNÍ VOZOVEK ASFALTOVÝCH, ODVOZ DO 20KM</t>
  </si>
  <si>
    <t>Položka zahrnuje veškerou manipulaci s vybouranou sutí a s vybouranými hmotami vč. uložení na skládku. Nezahrnuje poplatek za skládku</t>
  </si>
  <si>
    <t>tl. 200 mm : 10*1,05*0,15</t>
  </si>
  <si>
    <t>12110    OA0</t>
  </si>
  <si>
    <t>SEJMUTÍ ORNICE NEBO LESNÍ PŮDY</t>
  </si>
  <si>
    <t>položka zahrnuje sejmutí ornice bez ohledu na tloušťku vrstvy a její vodorovnou dopravu</t>
  </si>
  <si>
    <t>nezahrnuje uložení na trvalou skládku</t>
  </si>
  <si>
    <t>ke zpětnému využití : (201+75)*0,15</t>
  </si>
  <si>
    <t>odvoz : -234*0,15</t>
  </si>
  <si>
    <t>18110    OA0</t>
  </si>
  <si>
    <t>ÚPRAVA PLÁNĚ SE ZHUT V HOR TŘ 1-4</t>
  </si>
  <si>
    <t>m2</t>
  </si>
  <si>
    <t>položka zahrnuje úpravu pláně včetně vyrovnání výškových rozdílů. Míru zhutnění určuje projekt.</t>
  </si>
  <si>
    <t>chodník ŠD fr 0/63 : 10*1,05</t>
  </si>
  <si>
    <t>signální a varovné pásy ŠD fr 0/63 : 1,5*1,05</t>
  </si>
  <si>
    <t>parkoviště ŠD fr 0/63 : 195*1,05</t>
  </si>
  <si>
    <t>polocha pro kontejnery ŠD fr. 0/63 : 16,5*1,05</t>
  </si>
  <si>
    <t>18241    OA0</t>
  </si>
  <si>
    <t>ZALOŽENÍ TRÁVNÍKU RUČNÍM VÝSEVEM</t>
  </si>
  <si>
    <t>Zahrnuje dodání předepsané travní směsi, její výsev na ornici, zalévání, první pokosení, to vše bez ohledu na sklon terénu</t>
  </si>
  <si>
    <t>osetí travním semenem 0,03kg/m2 : (42)*1,05</t>
  </si>
  <si>
    <t>184A1OA0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</si>
  <si>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</si>
  <si>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</t>
  </si>
  <si>
    <t>položka zahrnuje veškerý materiál, výrobky a polotovary, včetně mimostaveništní a vnitrostaveništní dopravy (rovněž přesuny), včetně naložení a složení, případně s uložením</t>
  </si>
  <si>
    <t>184B12OA0</t>
  </si>
  <si>
    <t>VYSAZOVÁNÍ STROMŮ LISTNATÝCH S BALEM OBVOD KMENE DO 10CM, VÝŠ DO 1,7M</t>
  </si>
  <si>
    <t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</t>
  </si>
  <si>
    <t>Obvod kmene se měří ve výšce 1,00m nad zemí.</t>
  </si>
  <si>
    <t>121104   OA0</t>
  </si>
  <si>
    <t>SEJMUTÍ ORNICE NEBO LESNÍ PŮDY S ODVOZEM DO 5KM</t>
  </si>
  <si>
    <t>234*0,15</t>
  </si>
  <si>
    <t>122834   OA0</t>
  </si>
  <si>
    <t>ODKOPÁVKY A PROKOPÁVKY OBECNÉ TŘ II S ODVOZEM DO 5KM</t>
  </si>
  <si>
    <t>položka zahrnuje:</t>
  </si>
  <si>
    <t>- vodorovná a svislá doprava,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</si>
  <si>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</si>
  <si>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</si>
  <si>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</si>
  <si>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</si>
  <si>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</si>
  <si>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</si>
  <si>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</si>
  <si>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</si>
  <si>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</si>
  <si>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</si>
  <si>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eventuelně nutné druhotné rozpojení odstřelené horniny</t>
  </si>
  <si>
    <t>- ruční vykopávky, odstranění kořenů a napadávek</t>
  </si>
  <si>
    <t>- pažení, vzepření a rozepření vč. přepažování (vyjma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</si>
  <si>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</si>
  <si>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</si>
  <si>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</si>
  <si>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</si>
  <si>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</si>
  <si>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</si>
  <si>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</si>
  <si>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122934   OA0</t>
  </si>
  <si>
    <t>ODKOPÁVKY A PROKOPÁVKY OBECNÉ TŘ III S ODVOZEM DO 5KM</t>
  </si>
  <si>
    <t>18232    OA0</t>
  </si>
  <si>
    <t>ROZPROSTŘENÍ ORNICE V ROVINĚ V TL DO 0,15M</t>
  </si>
  <si>
    <t>nutné přemístění ornice z dočasných skládek vzdálených do 50m</t>
  </si>
  <si>
    <t>rozprostření ornice v předepsané tloušťce v rovině a ve svahu do 1:5</t>
  </si>
  <si>
    <t>zapravení podél chodníků a parkoviště : (42)*1,05</t>
  </si>
  <si>
    <t>56333    OA0</t>
  </si>
  <si>
    <t>VOZOVKOVÉ VRSTVY ZE ŠTĚRKODRTI TL DO 150MM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</si>
  <si>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</si>
  <si>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</si>
  <si>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</si>
  <si>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nezahrnuje postřiky, nátěry</t>
  </si>
  <si>
    <t>parkoviště ŠD fr 0/32 : 195*1,05</t>
  </si>
  <si>
    <t>572121   OA0</t>
  </si>
  <si>
    <t>INFILTRAČNÍ POSTŘIK ASFALTOVÝ DO 1,0KG/M2</t>
  </si>
  <si>
    <t>- dodání všech předepsaných materiálů pro postřiky v předepsaném množství</t>
  </si>
  <si>
    <t>- provedení dle předepsaného technologického předpisu</t>
  </si>
  <si>
    <t>- úpravu napojení, ukončení</t>
  </si>
  <si>
    <t>ACP s podkladní ŠD : (195)*1,05</t>
  </si>
  <si>
    <t>572211   OA0</t>
  </si>
  <si>
    <t>SPOJOVACÍ POSTŘIK Z ASFALTU DO 0,5KG/M2</t>
  </si>
  <si>
    <t>EXP 17</t>
  </si>
  <si>
    <t>ACO s ACP : (195)*1,05</t>
  </si>
  <si>
    <t>574A34OA0</t>
  </si>
  <si>
    <t>ASFALTOVÝ BETON PRO OBRUSNÉ VRSTVY ACO 11+, 11S TL. 40MM</t>
  </si>
  <si>
    <t>M2</t>
  </si>
  <si>
    <t>- dodání směsi v požadované kvalitě</t>
  </si>
  <si>
    <t>- očištění podkladu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</si>
  <si>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</si>
  <si>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</si>
  <si>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</si>
  <si>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těsnění podél obrubníků, dilatačních zařízení, odvodňovacích proužků, odvodňovačů, vpustí, šachet a pod.</t>
  </si>
  <si>
    <t>ACO 11+ tl. 40mm : (195)*1,05</t>
  </si>
  <si>
    <t>574E66OA0</t>
  </si>
  <si>
    <t>ASFALTOVÝ BETON PRO PODKLADNÍ VRSTVY ACP 16+, 16S TL. 70MM</t>
  </si>
  <si>
    <t>ACO 16+ tl. 50mm : (195)*1,05</t>
  </si>
  <si>
    <t>58261AOA0</t>
  </si>
  <si>
    <t>KRYTY Z BETON DLAŽDIC SE ZÁMKEM BAREV RELIÉF TL 60MM DO LOŽE Z KAM</t>
  </si>
  <si>
    <t>- dodání dlažebního materiálu v požadované kvalitě, dodání materiálu pro předepsané  lože v tloušťce předepsané dokumentací a pro předepsanou výplň spar</t>
  </si>
  <si>
    <t>- uložení dlažby dle předepsaného technologického předpisu včetně předepsané podkladní vrstvy a předepsané výplně spar</t>
  </si>
  <si>
    <t>- úpravu napojení, ukončení podél obrubníků, dilatačních zařízení, odvodňovacích proužků, odvodňovačů, vpustí, šachet a pod., nestanoví-li zadávací dokumentace jinak</t>
  </si>
  <si>
    <t>Dlažba reliéfní signální a varovné pásy tl. 60 mm : (1,5)*1,05</t>
  </si>
  <si>
    <t>582611   OA0</t>
  </si>
  <si>
    <t>KRYTY Z BET DLAŽ SE ZÁMKEM ŠEDÝCH TL 60MM DO LOŽE Z KAM</t>
  </si>
  <si>
    <t>- nezahrnuje těsnění podél obrubníků, dilatačních zařízení, odvodňovacích proužků, odvodňovačů, vpustí, šachet a pod</t>
  </si>
  <si>
    <t>Dlažba přírodní tl. 60 mm : (10)*1,05</t>
  </si>
  <si>
    <t>58910    OA0</t>
  </si>
  <si>
    <t>VÝPLŇ SPAR ASFALTEM</t>
  </si>
  <si>
    <t>m</t>
  </si>
  <si>
    <t>- dodávku předepsaného materiálu</t>
  </si>
  <si>
    <t>- vyčištění a výplň spar tímto materiálem</t>
  </si>
  <si>
    <t>(48)*1,05</t>
  </si>
  <si>
    <t>582614   OA0</t>
  </si>
  <si>
    <t>KRYTY Z BET DLAŽ SE ZÁMKEM BAREV TL 60MM DO LOŽE Z KAM</t>
  </si>
  <si>
    <t>Plocha pro kontejnery tl. 60mm : 16,5*1,05</t>
  </si>
  <si>
    <t>917223OA0</t>
  </si>
  <si>
    <t>SILNIČNÍ A CHODNÍKOVÉ OBRUBY Z BETONOVÝCH OBRUBNÍKŮ ŠÍŘ 100MM</t>
  </si>
  <si>
    <t>Položka zahrnuje:</t>
  </si>
  <si>
    <t>dodání a pokládku betonových obrubníků o rozměrech předepsaných zadávací dokumentací</t>
  </si>
  <si>
    <t>betonové lože i boční betonovou opěrku.</t>
  </si>
  <si>
    <t>Chodníková obruba 100/10/25 : (13)*1,05</t>
  </si>
  <si>
    <t>917224OA0</t>
  </si>
  <si>
    <t>SILNIČNÍ A CHODNÍKOVÉ OBRUBY Z BETONOVÝCH OBRUBNÍKŮ ŠÍŘ 150MM</t>
  </si>
  <si>
    <t>silniční obruba 100/15/25 : (37,5+2,5)*1,05</t>
  </si>
  <si>
    <t>silniční obruba snížená 100/15/15 : (4)*1,05</t>
  </si>
  <si>
    <t>Přechodové obruby L/P : 2</t>
  </si>
  <si>
    <t>919114   OA0</t>
  </si>
  <si>
    <t>ŘEZÁNÍ ASFALT KRYTU VOZOVEK TL DO 200MM</t>
  </si>
  <si>
    <t>ořez stávající silnice : (48)*1,05</t>
  </si>
  <si>
    <t>914111   OA0</t>
  </si>
  <si>
    <t>DOPRAV ZNAČKY ZÁKLAD VEL OCEL - DODÁVKA A MONTÁŽ</t>
  </si>
  <si>
    <t>kus</t>
  </si>
  <si>
    <t>- dodávku a montáž značek v požadovaném provedení</t>
  </si>
  <si>
    <t>- u dočasných (provizorních) značek a zařízení údržbu po celou dobu trvání funkce, náhradu zničených nebo ztracených kusů, nutnou opravu poškozených částí</t>
  </si>
  <si>
    <t>IJ 12 + O1 : 1</t>
  </si>
  <si>
    <t>915111   OA0</t>
  </si>
  <si>
    <t>VODOR DOPRAV ZNAČ BARVOU HLADKÉ - DOD A POKLÁDKA</t>
  </si>
  <si>
    <t>- dodání a pokládku nátěrového materiálu (měří se pouze natíraná plocha)</t>
  </si>
  <si>
    <t>- předznačení a reflexní úpravu</t>
  </si>
  <si>
    <t>V10b : 13*5*0,125</t>
  </si>
  <si>
    <t>V10f : 1,5</t>
  </si>
  <si>
    <t>02990OA0</t>
  </si>
  <si>
    <t>OSTATNÍ POŽADAVKY - INFORMAČNÍ TABULE</t>
  </si>
  <si>
    <t>kompl</t>
  </si>
  <si>
    <t>- dodání a osazení informačních tabulí v předepsaném provedení a množství s obsahem předepsaným zadavatelem</t>
  </si>
  <si>
    <t>- veškeré nosné a upevňovací konstrukce</t>
  </si>
  <si>
    <t>- základové konstrukce včetně nutných zemních prací</t>
  </si>
  <si>
    <t>- demontáž a odvoz po skončení platnosti</t>
  </si>
  <si>
    <t>- případně nutné opravy poškozených čátí během platnosti</t>
  </si>
  <si>
    <t>požadavky vyplívající od zadavatele : 1</t>
  </si>
  <si>
    <t>02911    OA0</t>
  </si>
  <si>
    <t>OSTATNÍ POŽADAVKY - GEODETICKÉ ZAMĚŘENÍ</t>
  </si>
  <si>
    <t>zahrnuje veškeré náklady spojené s objednatelem požadovanými pracemi včetně vytyčení inž sítí</t>
  </si>
  <si>
    <t>vytyčení inž sítí : 1</t>
  </si>
  <si>
    <t>02944    OA0</t>
  </si>
  <si>
    <t>OSTAT POŽADAVKY - DOKUMENTACE SKUTEČ PROVEDENÍ V DIGIT FORMĚ</t>
  </si>
  <si>
    <t>zahrnuje veškeré náklady spojené s objednatelem požadovanými pracemi</t>
  </si>
  <si>
    <t>dokumentace skutečného provedení stavby : 1</t>
  </si>
  <si>
    <t>02946OA0</t>
  </si>
  <si>
    <t>OSTAT POŽADAVKY - FOTODOKUMENTACE</t>
  </si>
  <si>
    <t>- fotodokumentaci zadavatelem požadovaného děje a konstrukcí v požadovaných časových intervalech</t>
  </si>
  <si>
    <t>- zadavatelem specifikované výstupy (fotografie v papírovém a digitálním formátu) v požadovaném počtu</t>
  </si>
  <si>
    <t>pasportizace + fotodokumentace stavby : 1</t>
  </si>
  <si>
    <t>02960OA0</t>
  </si>
  <si>
    <t>OSTATNÍ POŽADAVKY - ODBORNÝ DOZOR</t>
  </si>
  <si>
    <t>KPL</t>
  </si>
  <si>
    <t>03100OA0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</si>
  <si>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</si>
  <si>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</si>
  <si>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03330    OA0</t>
  </si>
  <si>
    <t>SLUŽBY ZAJIŠŤUJÍCÍ ZDRAVOTNICTVÍ</t>
  </si>
  <si>
    <t>Náklady spojené se zajištěním BOZP, vč. zajištění ochrany chodců a dalších požadavků na zajištění podmínek vyplývajících z BOZP.</t>
  </si>
  <si>
    <t>029111OA0</t>
  </si>
  <si>
    <t>OSTATNÍ POŽADAVKY - GEODETICKÉ ZAMĚŘENÍ - DÉLKOVÉ</t>
  </si>
  <si>
    <t xml:space="preserve">km    </t>
  </si>
  <si>
    <t>vytyčení stavbou : 0,04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</si>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</sst>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qz6RTCCqa+NCXy/s7obat7nR1el4iw7gC2Jb1Xp6qRLoUZpM4S8bPU+vX2BJzXhPoZ1skztKcqZ+QHQTLDJXg==" saltValue="4rTyWzi6HgQa7657p2ObQ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1705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SUMIF(F50:F53,A16,I50:I53)+SUMIF(F50:F53,"PSU",I50:I53)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SUMIF(F50:F53,A17,I50:I53)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SUMIF(F50:F53,A18,I50:I53)</f>
        <v>0</v>
      </c>
      <c r="J18" s="85"/>
    </row>
    <row r="19" spans="1:10" ht="23.25" customHeight="1" x14ac:dyDescent="0.25">
      <c r="A19" s="196" t="s">
        <v>65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SUMIF(F50:F53,A19,I50:I53)</f>
        <v>0</v>
      </c>
      <c r="J19" s="85"/>
    </row>
    <row r="20" spans="1:10" ht="23.25" customHeight="1" x14ac:dyDescent="0.25">
      <c r="A20" s="196" t="s">
        <v>64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SUMIF(F50:F53,A20,I50:I53)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 t="s">
        <v>49</v>
      </c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52</v>
      </c>
      <c r="C39" s="148"/>
      <c r="D39" s="148"/>
      <c r="E39" s="148"/>
      <c r="F39" s="149">
        <f>'100 01 Pol'!AE301</f>
        <v>0</v>
      </c>
      <c r="G39" s="150">
        <f>'100 01 Pol'!AF301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7">
        <v>2</v>
      </c>
      <c r="B41" s="153" t="s">
        <v>45</v>
      </c>
      <c r="C41" s="154" t="s">
        <v>46</v>
      </c>
      <c r="D41" s="154"/>
      <c r="E41" s="154"/>
      <c r="F41" s="155">
        <f>'100 01 Pol'!AE301</f>
        <v>0</v>
      </c>
      <c r="G41" s="156">
        <f>'100 01 Pol'!AF301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58" t="s">
        <v>43</v>
      </c>
      <c r="C42" s="148" t="s">
        <v>44</v>
      </c>
      <c r="D42" s="148"/>
      <c r="E42" s="148"/>
      <c r="F42" s="159">
        <f>'100 01 Pol'!AE301</f>
        <v>0</v>
      </c>
      <c r="G42" s="151">
        <f>'100 01 Pol'!AF301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5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6" x14ac:dyDescent="0.3">
      <c r="B47" s="176" t="s">
        <v>56</v>
      </c>
    </row>
    <row r="49" spans="1:10" ht="25.5" customHeight="1" x14ac:dyDescent="0.25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5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'100 01 Pol'!G8</f>
        <v>0</v>
      </c>
      <c r="J50" s="190" t="str">
        <f>IF(I54=0,"",I50/I54*100)</f>
        <v/>
      </c>
    </row>
    <row r="51" spans="1:10" ht="36.75" customHeight="1" x14ac:dyDescent="0.25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'100 01 Pol'!G135</f>
        <v>0</v>
      </c>
      <c r="J51" s="190" t="str">
        <f>IF(I54=0,"",I51/I54*100)</f>
        <v/>
      </c>
    </row>
    <row r="52" spans="1:10" ht="36.75" customHeight="1" x14ac:dyDescent="0.25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'100 01 Pol'!G223</f>
        <v>0</v>
      </c>
      <c r="J52" s="190" t="str">
        <f>IF(I54=0,"",I52/I54*100)</f>
        <v/>
      </c>
    </row>
    <row r="53" spans="1:10" ht="36.75" customHeight="1" x14ac:dyDescent="0.25">
      <c r="A53" s="179"/>
      <c r="B53" s="184" t="s">
        <v>64</v>
      </c>
      <c r="C53" s="185" t="s">
        <v>28</v>
      </c>
      <c r="D53" s="186"/>
      <c r="E53" s="186"/>
      <c r="F53" s="192" t="s">
        <v>64</v>
      </c>
      <c r="G53" s="193"/>
      <c r="H53" s="193"/>
      <c r="I53" s="193">
        <f>'100 01 Pol'!G264</f>
        <v>0</v>
      </c>
      <c r="J53" s="190" t="str">
        <f>IF(I54=0,"",I53/I54*100)</f>
        <v/>
      </c>
    </row>
    <row r="54" spans="1:10" ht="25.5" customHeight="1" x14ac:dyDescent="0.25">
      <c r="A54" s="180"/>
      <c r="B54" s="187" t="s">
        <v>1</v>
      </c>
      <c r="C54" s="188"/>
      <c r="D54" s="189"/>
      <c r="E54" s="189"/>
      <c r="F54" s="194"/>
      <c r="G54" s="195"/>
      <c r="H54" s="195"/>
      <c r="I54" s="195">
        <f>SUM(I50:I53)</f>
        <v>0</v>
      </c>
      <c r="J54" s="191">
        <f>SUM(J50:J53)</f>
        <v>0</v>
      </c>
    </row>
    <row r="55" spans="1:10" x14ac:dyDescent="0.25">
      <c r="F55" s="135"/>
      <c r="G55" s="135"/>
      <c r="H55" s="135"/>
      <c r="I55" s="135"/>
      <c r="J55" s="136"/>
    </row>
    <row r="56" spans="1:10" x14ac:dyDescent="0.25">
      <c r="F56" s="135"/>
      <c r="G56" s="135"/>
      <c r="H56" s="135"/>
      <c r="I56" s="135"/>
      <c r="J56" s="136"/>
    </row>
    <row r="57" spans="1:10" x14ac:dyDescent="0.25">
      <c r="F57" s="135"/>
      <c r="G57" s="135"/>
      <c r="H57" s="135"/>
      <c r="I57" s="135"/>
      <c r="J57" s="136"/>
    </row>
  </sheetData>
  <sheetProtection algorithmName="SHA-512" hashValue="NtqJU4MTNTB9T9l1/e5FuPCRpI3aWkDCPS767NXIb0O3f+OVUPc2pnPRvDn76ocP856PccnGaDdsgsF8ET3nVg==" saltValue="KpAz7DhIijSpe1al369Rc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PNAXHZlfhVxnXf2z1jRfOuj3GexNDY3ZLbzSR8/BAV4YYyw4PfRPqxxrgZDljEuqAZbQ0i9Rcb0YJJtgd7UfLA==" saltValue="w24BQnvzRliVJrmf8bjw4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55A39-81A6-4A83-B8E2-7FFE2CD2FAD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66</v>
      </c>
      <c r="B1" s="197"/>
      <c r="C1" s="197"/>
      <c r="D1" s="197"/>
      <c r="E1" s="197"/>
      <c r="F1" s="197"/>
      <c r="G1" s="197"/>
      <c r="AG1" t="s">
        <v>67</v>
      </c>
    </row>
    <row r="2" spans="1:60" ht="25.05" customHeight="1" x14ac:dyDescent="0.25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68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68</v>
      </c>
      <c r="AG3" t="s">
        <v>69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70</v>
      </c>
    </row>
    <row r="5" spans="1:60" x14ac:dyDescent="0.25">
      <c r="D5" s="10"/>
    </row>
    <row r="6" spans="1:60" ht="39.6" x14ac:dyDescent="0.25">
      <c r="A6" s="208" t="s">
        <v>71</v>
      </c>
      <c r="B6" s="210" t="s">
        <v>72</v>
      </c>
      <c r="C6" s="210" t="s">
        <v>73</v>
      </c>
      <c r="D6" s="209" t="s">
        <v>74</v>
      </c>
      <c r="E6" s="208" t="s">
        <v>75</v>
      </c>
      <c r="F6" s="207" t="s">
        <v>76</v>
      </c>
      <c r="G6" s="208" t="s">
        <v>29</v>
      </c>
      <c r="H6" s="211" t="s">
        <v>30</v>
      </c>
      <c r="I6" s="211" t="s">
        <v>77</v>
      </c>
      <c r="J6" s="211" t="s">
        <v>31</v>
      </c>
      <c r="K6" s="211" t="s">
        <v>78</v>
      </c>
      <c r="L6" s="211" t="s">
        <v>79</v>
      </c>
      <c r="M6" s="211" t="s">
        <v>80</v>
      </c>
      <c r="N6" s="211" t="s">
        <v>81</v>
      </c>
      <c r="O6" s="211" t="s">
        <v>82</v>
      </c>
      <c r="P6" s="211" t="s">
        <v>83</v>
      </c>
      <c r="Q6" s="211" t="s">
        <v>84</v>
      </c>
      <c r="R6" s="211" t="s">
        <v>85</v>
      </c>
      <c r="S6" s="211" t="s">
        <v>86</v>
      </c>
      <c r="T6" s="211" t="s">
        <v>87</v>
      </c>
      <c r="U6" s="211" t="s">
        <v>88</v>
      </c>
      <c r="V6" s="211" t="s">
        <v>89</v>
      </c>
      <c r="W6" s="211" t="s">
        <v>90</v>
      </c>
      <c r="X6" s="211" t="s">
        <v>91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5" t="s">
        <v>92</v>
      </c>
      <c r="B8" s="226" t="s">
        <v>58</v>
      </c>
      <c r="C8" s="244" t="s">
        <v>59</v>
      </c>
      <c r="D8" s="227"/>
      <c r="E8" s="228"/>
      <c r="F8" s="229"/>
      <c r="G8" s="229">
        <f>SUMIF(AG9:AG134,"&lt;&gt;NOR",G9:G134)</f>
        <v>0</v>
      </c>
      <c r="H8" s="229"/>
      <c r="I8" s="229">
        <f>SUM(I9:I134)</f>
        <v>0</v>
      </c>
      <c r="J8" s="229"/>
      <c r="K8" s="229">
        <f>SUM(K9:K134)</f>
        <v>0</v>
      </c>
      <c r="L8" s="229"/>
      <c r="M8" s="229">
        <f>SUM(M9:M134)</f>
        <v>0</v>
      </c>
      <c r="N8" s="229"/>
      <c r="O8" s="229">
        <f>SUM(O9:O134)</f>
        <v>1.56</v>
      </c>
      <c r="P8" s="229"/>
      <c r="Q8" s="229">
        <f>SUM(Q9:Q134)</f>
        <v>23.02</v>
      </c>
      <c r="R8" s="229"/>
      <c r="S8" s="229"/>
      <c r="T8" s="230"/>
      <c r="U8" s="224"/>
      <c r="V8" s="224">
        <f>SUM(V9:V134)</f>
        <v>0</v>
      </c>
      <c r="W8" s="224"/>
      <c r="X8" s="224"/>
      <c r="AG8" t="s">
        <v>93</v>
      </c>
    </row>
    <row r="9" spans="1:60" outlineLevel="1" x14ac:dyDescent="0.25">
      <c r="A9" s="231">
        <v>1</v>
      </c>
      <c r="B9" s="232" t="s">
        <v>94</v>
      </c>
      <c r="C9" s="245" t="s">
        <v>95</v>
      </c>
      <c r="D9" s="233" t="s">
        <v>96</v>
      </c>
      <c r="E9" s="234">
        <v>1.575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97</v>
      </c>
      <c r="T9" s="237" t="s">
        <v>98</v>
      </c>
      <c r="U9" s="221">
        <v>0</v>
      </c>
      <c r="V9" s="221">
        <f>ROUND(E9*U9,2)</f>
        <v>0</v>
      </c>
      <c r="W9" s="221"/>
      <c r="X9" s="221" t="s">
        <v>99</v>
      </c>
      <c r="Y9" s="212"/>
      <c r="Z9" s="212"/>
      <c r="AA9" s="212"/>
      <c r="AB9" s="212"/>
      <c r="AC9" s="212"/>
      <c r="AD9" s="212"/>
      <c r="AE9" s="212"/>
      <c r="AF9" s="212"/>
      <c r="AG9" s="212" t="s">
        <v>100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46" t="s">
        <v>101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47" t="s">
        <v>103</v>
      </c>
      <c r="D11" s="222"/>
      <c r="E11" s="223">
        <v>1.575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104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9"/>
      <c r="B12" s="220"/>
      <c r="C12" s="248"/>
      <c r="D12" s="239"/>
      <c r="E12" s="239"/>
      <c r="F12" s="239"/>
      <c r="G12" s="239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105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31">
        <v>2</v>
      </c>
      <c r="B13" s="232" t="s">
        <v>106</v>
      </c>
      <c r="C13" s="245" t="s">
        <v>95</v>
      </c>
      <c r="D13" s="233" t="s">
        <v>107</v>
      </c>
      <c r="E13" s="234">
        <v>6.5490000000000004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97</v>
      </c>
      <c r="T13" s="237" t="s">
        <v>98</v>
      </c>
      <c r="U13" s="221">
        <v>0</v>
      </c>
      <c r="V13" s="221">
        <f>ROUND(E13*U13,2)</f>
        <v>0</v>
      </c>
      <c r="W13" s="221"/>
      <c r="X13" s="221" t="s">
        <v>99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100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9"/>
      <c r="B14" s="220"/>
      <c r="C14" s="246" t="s">
        <v>101</v>
      </c>
      <c r="D14" s="238"/>
      <c r="E14" s="238"/>
      <c r="F14" s="238"/>
      <c r="G14" s="238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102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9"/>
      <c r="B15" s="220"/>
      <c r="C15" s="247" t="s">
        <v>108</v>
      </c>
      <c r="D15" s="222"/>
      <c r="E15" s="223">
        <v>1.764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104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47" t="s">
        <v>109</v>
      </c>
      <c r="D16" s="222"/>
      <c r="E16" s="223">
        <v>2.1749999999999998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104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9"/>
      <c r="B17" s="220"/>
      <c r="C17" s="247" t="s">
        <v>110</v>
      </c>
      <c r="D17" s="222"/>
      <c r="E17" s="223">
        <v>2.61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104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9"/>
      <c r="B18" s="220"/>
      <c r="C18" s="248"/>
      <c r="D18" s="239"/>
      <c r="E18" s="239"/>
      <c r="F18" s="239"/>
      <c r="G18" s="239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105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31">
        <v>3</v>
      </c>
      <c r="B19" s="232" t="s">
        <v>106</v>
      </c>
      <c r="C19" s="245" t="s">
        <v>95</v>
      </c>
      <c r="D19" s="233" t="s">
        <v>107</v>
      </c>
      <c r="E19" s="234">
        <v>190.185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97</v>
      </c>
      <c r="T19" s="237" t="s">
        <v>98</v>
      </c>
      <c r="U19" s="221">
        <v>0</v>
      </c>
      <c r="V19" s="221">
        <f>ROUND(E19*U19,2)</f>
        <v>0</v>
      </c>
      <c r="W19" s="221"/>
      <c r="X19" s="221" t="s">
        <v>99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100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9"/>
      <c r="B20" s="220"/>
      <c r="C20" s="246" t="s">
        <v>111</v>
      </c>
      <c r="D20" s="238"/>
      <c r="E20" s="238"/>
      <c r="F20" s="238"/>
      <c r="G20" s="238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102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9"/>
      <c r="B21" s="220"/>
      <c r="C21" s="247" t="s">
        <v>112</v>
      </c>
      <c r="D21" s="222"/>
      <c r="E21" s="223">
        <v>35.1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104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47" t="s">
        <v>113</v>
      </c>
      <c r="D22" s="222"/>
      <c r="E22" s="223">
        <v>93.66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104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47" t="s">
        <v>114</v>
      </c>
      <c r="D23" s="222"/>
      <c r="E23" s="223">
        <v>61.424999999999997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104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48"/>
      <c r="D24" s="239"/>
      <c r="E24" s="239"/>
      <c r="F24" s="239"/>
      <c r="G24" s="239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105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31">
        <v>4</v>
      </c>
      <c r="B25" s="232" t="s">
        <v>115</v>
      </c>
      <c r="C25" s="245" t="s">
        <v>116</v>
      </c>
      <c r="D25" s="233" t="s">
        <v>117</v>
      </c>
      <c r="E25" s="234">
        <v>13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 t="s">
        <v>97</v>
      </c>
      <c r="T25" s="237" t="s">
        <v>118</v>
      </c>
      <c r="U25" s="221">
        <v>0</v>
      </c>
      <c r="V25" s="221">
        <f>ROUND(E25*U25,2)</f>
        <v>0</v>
      </c>
      <c r="W25" s="221"/>
      <c r="X25" s="221" t="s">
        <v>99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100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9"/>
      <c r="B26" s="220"/>
      <c r="C26" s="246" t="s">
        <v>119</v>
      </c>
      <c r="D26" s="238"/>
      <c r="E26" s="238"/>
      <c r="F26" s="238"/>
      <c r="G26" s="238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102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0" t="str">
        <f>C26</f>
        <v>Kácení stromů se měří v [ks] poražených stromů (průměr stromů se měří ve výšce 1,3m nad terénem) a zahrnuje zejména: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9"/>
      <c r="B27" s="220"/>
      <c r="C27" s="249" t="s">
        <v>120</v>
      </c>
      <c r="D27" s="241"/>
      <c r="E27" s="241"/>
      <c r="F27" s="241"/>
      <c r="G27" s="24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49" t="s">
        <v>121</v>
      </c>
      <c r="D28" s="241"/>
      <c r="E28" s="241"/>
      <c r="F28" s="241"/>
      <c r="G28" s="24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49" t="s">
        <v>122</v>
      </c>
      <c r="D29" s="241"/>
      <c r="E29" s="241"/>
      <c r="F29" s="241"/>
      <c r="G29" s="24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102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9"/>
      <c r="B30" s="220"/>
      <c r="C30" s="249" t="s">
        <v>123</v>
      </c>
      <c r="D30" s="241"/>
      <c r="E30" s="241"/>
      <c r="F30" s="241"/>
      <c r="G30" s="24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102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9"/>
      <c r="B31" s="220"/>
      <c r="C31" s="249" t="s">
        <v>124</v>
      </c>
      <c r="D31" s="241"/>
      <c r="E31" s="241"/>
      <c r="F31" s="241"/>
      <c r="G31" s="24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102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9"/>
      <c r="B32" s="220"/>
      <c r="C32" s="249" t="s">
        <v>125</v>
      </c>
      <c r="D32" s="241"/>
      <c r="E32" s="241"/>
      <c r="F32" s="241"/>
      <c r="G32" s="24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9"/>
      <c r="B33" s="220"/>
      <c r="C33" s="249" t="s">
        <v>126</v>
      </c>
      <c r="D33" s="241"/>
      <c r="E33" s="241"/>
      <c r="F33" s="241"/>
      <c r="G33" s="24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102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49" t="s">
        <v>127</v>
      </c>
      <c r="D34" s="241"/>
      <c r="E34" s="241"/>
      <c r="F34" s="241"/>
      <c r="G34" s="24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102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9"/>
      <c r="B35" s="220"/>
      <c r="C35" s="248"/>
      <c r="D35" s="239"/>
      <c r="E35" s="239"/>
      <c r="F35" s="239"/>
      <c r="G35" s="239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105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31">
        <v>5</v>
      </c>
      <c r="B36" s="232" t="s">
        <v>128</v>
      </c>
      <c r="C36" s="245" t="s">
        <v>129</v>
      </c>
      <c r="D36" s="233" t="s">
        <v>96</v>
      </c>
      <c r="E36" s="234">
        <v>1.764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2.2080000000000002</v>
      </c>
      <c r="Q36" s="236">
        <f>ROUND(E36*P36,2)</f>
        <v>3.89</v>
      </c>
      <c r="R36" s="236"/>
      <c r="S36" s="236" t="s">
        <v>97</v>
      </c>
      <c r="T36" s="237" t="s">
        <v>130</v>
      </c>
      <c r="U36" s="221">
        <v>0</v>
      </c>
      <c r="V36" s="221">
        <f>ROUND(E36*U36,2)</f>
        <v>0</v>
      </c>
      <c r="W36" s="221"/>
      <c r="X36" s="221" t="s">
        <v>99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100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9"/>
      <c r="B37" s="220"/>
      <c r="C37" s="246" t="s">
        <v>131</v>
      </c>
      <c r="D37" s="238"/>
      <c r="E37" s="238"/>
      <c r="F37" s="238"/>
      <c r="G37" s="238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102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40" t="str">
        <f>C37</f>
        <v>Položka zahrnuje veškerou manipulaci s vybouranou sutí a s vybouranými hmotami vč. uložení na skládku.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47" t="s">
        <v>108</v>
      </c>
      <c r="D38" s="222"/>
      <c r="E38" s="223">
        <v>1.764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104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48"/>
      <c r="D39" s="239"/>
      <c r="E39" s="239"/>
      <c r="F39" s="239"/>
      <c r="G39" s="239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105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1" x14ac:dyDescent="0.25">
      <c r="A40" s="231">
        <v>6</v>
      </c>
      <c r="B40" s="232" t="s">
        <v>132</v>
      </c>
      <c r="C40" s="245" t="s">
        <v>133</v>
      </c>
      <c r="D40" s="233" t="s">
        <v>134</v>
      </c>
      <c r="E40" s="234">
        <v>58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0.27</v>
      </c>
      <c r="Q40" s="236">
        <f>ROUND(E40*P40,2)</f>
        <v>15.66</v>
      </c>
      <c r="R40" s="236"/>
      <c r="S40" s="236" t="s">
        <v>97</v>
      </c>
      <c r="T40" s="237" t="s">
        <v>130</v>
      </c>
      <c r="U40" s="221">
        <v>0</v>
      </c>
      <c r="V40" s="221">
        <f>ROUND(E40*U40,2)</f>
        <v>0</v>
      </c>
      <c r="W40" s="221"/>
      <c r="X40" s="221" t="s">
        <v>99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100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19"/>
      <c r="B41" s="220"/>
      <c r="C41" s="246" t="s">
        <v>131</v>
      </c>
      <c r="D41" s="238"/>
      <c r="E41" s="238"/>
      <c r="F41" s="238"/>
      <c r="G41" s="238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102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40" t="str">
        <f>C41</f>
        <v>Položka zahrnuje veškerou manipulaci s vybouranou sutí a s vybouranými hmotami vč. uložení na skládku.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9"/>
      <c r="B42" s="220"/>
      <c r="C42" s="247" t="s">
        <v>135</v>
      </c>
      <c r="D42" s="222"/>
      <c r="E42" s="223">
        <v>58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104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9"/>
      <c r="B43" s="220"/>
      <c r="C43" s="248"/>
      <c r="D43" s="239"/>
      <c r="E43" s="239"/>
      <c r="F43" s="239"/>
      <c r="G43" s="239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31">
        <v>7</v>
      </c>
      <c r="B44" s="232" t="s">
        <v>136</v>
      </c>
      <c r="C44" s="245" t="s">
        <v>137</v>
      </c>
      <c r="D44" s="233" t="s">
        <v>107</v>
      </c>
      <c r="E44" s="234">
        <v>1.575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6">
        <v>0</v>
      </c>
      <c r="O44" s="236">
        <f>ROUND(E44*N44,2)</f>
        <v>0</v>
      </c>
      <c r="P44" s="236">
        <v>2.2000000000000002</v>
      </c>
      <c r="Q44" s="236">
        <f>ROUND(E44*P44,2)</f>
        <v>3.47</v>
      </c>
      <c r="R44" s="236"/>
      <c r="S44" s="236" t="s">
        <v>97</v>
      </c>
      <c r="T44" s="237" t="s">
        <v>130</v>
      </c>
      <c r="U44" s="221">
        <v>0</v>
      </c>
      <c r="V44" s="221">
        <f>ROUND(E44*U44,2)</f>
        <v>0</v>
      </c>
      <c r="W44" s="221"/>
      <c r="X44" s="221" t="s">
        <v>99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100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9"/>
      <c r="B45" s="220"/>
      <c r="C45" s="246" t="s">
        <v>138</v>
      </c>
      <c r="D45" s="238"/>
      <c r="E45" s="238"/>
      <c r="F45" s="238"/>
      <c r="G45" s="238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102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40" t="str">
        <f>C45</f>
        <v>Položka zahrnuje veškerou manipulaci s vybouranou sutí a s vybouranými hmotami vč. uložení na skládku. Nezahrnuje poplatek za skládku</v>
      </c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9"/>
      <c r="B46" s="220"/>
      <c r="C46" s="247" t="s">
        <v>139</v>
      </c>
      <c r="D46" s="222"/>
      <c r="E46" s="223">
        <v>1.575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104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48"/>
      <c r="D47" s="239"/>
      <c r="E47" s="239"/>
      <c r="F47" s="239"/>
      <c r="G47" s="239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105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31">
        <v>8</v>
      </c>
      <c r="B48" s="232" t="s">
        <v>140</v>
      </c>
      <c r="C48" s="245" t="s">
        <v>141</v>
      </c>
      <c r="D48" s="233" t="s">
        <v>107</v>
      </c>
      <c r="E48" s="234">
        <v>6.3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6"/>
      <c r="S48" s="236" t="s">
        <v>97</v>
      </c>
      <c r="T48" s="237" t="s">
        <v>130</v>
      </c>
      <c r="U48" s="221">
        <v>0</v>
      </c>
      <c r="V48" s="221">
        <f>ROUND(E48*U48,2)</f>
        <v>0</v>
      </c>
      <c r="W48" s="221"/>
      <c r="X48" s="221" t="s">
        <v>99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100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46" t="s">
        <v>142</v>
      </c>
      <c r="D49" s="238"/>
      <c r="E49" s="238"/>
      <c r="F49" s="238"/>
      <c r="G49" s="238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102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49" t="s">
        <v>143</v>
      </c>
      <c r="D50" s="241"/>
      <c r="E50" s="241"/>
      <c r="F50" s="241"/>
      <c r="G50" s="24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102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9"/>
      <c r="B51" s="220"/>
      <c r="C51" s="247" t="s">
        <v>144</v>
      </c>
      <c r="D51" s="222"/>
      <c r="E51" s="223">
        <v>41.4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104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9"/>
      <c r="B52" s="220"/>
      <c r="C52" s="247" t="s">
        <v>145</v>
      </c>
      <c r="D52" s="222"/>
      <c r="E52" s="223">
        <v>-35.1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104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48"/>
      <c r="D53" s="239"/>
      <c r="E53" s="239"/>
      <c r="F53" s="239"/>
      <c r="G53" s="239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31">
        <v>9</v>
      </c>
      <c r="B54" s="232" t="s">
        <v>146</v>
      </c>
      <c r="C54" s="245" t="s">
        <v>147</v>
      </c>
      <c r="D54" s="233" t="s">
        <v>148</v>
      </c>
      <c r="E54" s="234">
        <v>234.15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/>
      <c r="S54" s="236" t="s">
        <v>97</v>
      </c>
      <c r="T54" s="237" t="s">
        <v>130</v>
      </c>
      <c r="U54" s="221">
        <v>0</v>
      </c>
      <c r="V54" s="221">
        <f>ROUND(E54*U54,2)</f>
        <v>0</v>
      </c>
      <c r="W54" s="221"/>
      <c r="X54" s="221" t="s">
        <v>99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100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46" t="s">
        <v>149</v>
      </c>
      <c r="D55" s="238"/>
      <c r="E55" s="238"/>
      <c r="F55" s="238"/>
      <c r="G55" s="238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102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9"/>
      <c r="B56" s="220"/>
      <c r="C56" s="247" t="s">
        <v>150</v>
      </c>
      <c r="D56" s="222"/>
      <c r="E56" s="223">
        <v>10.5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104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9"/>
      <c r="B57" s="220"/>
      <c r="C57" s="247" t="s">
        <v>151</v>
      </c>
      <c r="D57" s="222"/>
      <c r="E57" s="223">
        <v>1.575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104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47" t="s">
        <v>152</v>
      </c>
      <c r="D58" s="222"/>
      <c r="E58" s="223">
        <v>204.75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104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47" t="s">
        <v>153</v>
      </c>
      <c r="D59" s="222"/>
      <c r="E59" s="223">
        <v>17.324999999999999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104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48"/>
      <c r="D60" s="239"/>
      <c r="E60" s="239"/>
      <c r="F60" s="239"/>
      <c r="G60" s="239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105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31">
        <v>10</v>
      </c>
      <c r="B61" s="232" t="s">
        <v>154</v>
      </c>
      <c r="C61" s="245" t="s">
        <v>155</v>
      </c>
      <c r="D61" s="233" t="s">
        <v>148</v>
      </c>
      <c r="E61" s="234">
        <v>44.1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3.0000000000000001E-5</v>
      </c>
      <c r="O61" s="236">
        <f>ROUND(E61*N61,2)</f>
        <v>0</v>
      </c>
      <c r="P61" s="236">
        <v>0</v>
      </c>
      <c r="Q61" s="236">
        <f>ROUND(E61*P61,2)</f>
        <v>0</v>
      </c>
      <c r="R61" s="236"/>
      <c r="S61" s="236" t="s">
        <v>97</v>
      </c>
      <c r="T61" s="237" t="s">
        <v>130</v>
      </c>
      <c r="U61" s="221">
        <v>0</v>
      </c>
      <c r="V61" s="221">
        <f>ROUND(E61*U61,2)</f>
        <v>0</v>
      </c>
      <c r="W61" s="221"/>
      <c r="X61" s="221" t="s">
        <v>99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100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46" t="s">
        <v>156</v>
      </c>
      <c r="D62" s="238"/>
      <c r="E62" s="238"/>
      <c r="F62" s="238"/>
      <c r="G62" s="238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102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40" t="str">
        <f>C62</f>
        <v>Zahrnuje dodání předepsané travní směsi, její výsev na ornici, zalévání, první pokosení, to vše bez ohledu na sklon terénu</v>
      </c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9"/>
      <c r="B63" s="220"/>
      <c r="C63" s="247" t="s">
        <v>157</v>
      </c>
      <c r="D63" s="222"/>
      <c r="E63" s="223">
        <v>44.1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104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9"/>
      <c r="B64" s="220"/>
      <c r="C64" s="248"/>
      <c r="D64" s="239"/>
      <c r="E64" s="239"/>
      <c r="F64" s="239"/>
      <c r="G64" s="239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105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31">
        <v>11</v>
      </c>
      <c r="B65" s="232" t="s">
        <v>158</v>
      </c>
      <c r="C65" s="245" t="s">
        <v>159</v>
      </c>
      <c r="D65" s="233" t="s">
        <v>117</v>
      </c>
      <c r="E65" s="234">
        <v>20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6"/>
      <c r="S65" s="236" t="s">
        <v>97</v>
      </c>
      <c r="T65" s="237" t="s">
        <v>118</v>
      </c>
      <c r="U65" s="221">
        <v>0</v>
      </c>
      <c r="V65" s="221">
        <f>ROUND(E65*U65,2)</f>
        <v>0</v>
      </c>
      <c r="W65" s="221"/>
      <c r="X65" s="221" t="s">
        <v>99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100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1" outlineLevel="1" x14ac:dyDescent="0.25">
      <c r="A66" s="219"/>
      <c r="B66" s="220"/>
      <c r="C66" s="246" t="s">
        <v>160</v>
      </c>
      <c r="D66" s="238"/>
      <c r="E66" s="238"/>
      <c r="F66" s="238"/>
      <c r="G66" s="238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102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40" t="str">
        <f>C66</f>
        <v>Položka vysazování keřů zahrnuje dodávku projektem předepsaných  keřů,  hloubení jamek (min. rozměry pro keře 30/30/30cm) s event. výměnou půdy, s hnojením anorganickým hnojivem a přídavkem organického hnojiva dle PD, zálivku,  a pod.</v>
      </c>
      <c r="BB66" s="212"/>
      <c r="BC66" s="212"/>
      <c r="BD66" s="212"/>
      <c r="BE66" s="212"/>
      <c r="BF66" s="212"/>
      <c r="BG66" s="212"/>
      <c r="BH66" s="212"/>
    </row>
    <row r="67" spans="1:60" ht="21" outlineLevel="1" x14ac:dyDescent="0.25">
      <c r="A67" s="219"/>
      <c r="B67" s="220"/>
      <c r="C67" s="249" t="s">
        <v>161</v>
      </c>
      <c r="D67" s="241"/>
      <c r="E67" s="241"/>
      <c r="F67" s="241"/>
      <c r="G67" s="24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102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40" t="str">
        <f>C67</f>
        <v>položka zahrnuje veškerý materiál, výrobky a polotovary, včetně mimostaveništní a vnitrostaveništní dopravy (rovněž přesuny), včetně naložení a složení, případně s uložením</v>
      </c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48"/>
      <c r="D68" s="239"/>
      <c r="E68" s="239"/>
      <c r="F68" s="239"/>
      <c r="G68" s="239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105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31">
        <v>12</v>
      </c>
      <c r="B69" s="232" t="s">
        <v>162</v>
      </c>
      <c r="C69" s="245" t="s">
        <v>163</v>
      </c>
      <c r="D69" s="233" t="s">
        <v>117</v>
      </c>
      <c r="E69" s="234">
        <v>5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6">
        <v>0</v>
      </c>
      <c r="O69" s="236">
        <f>ROUND(E69*N69,2)</f>
        <v>0</v>
      </c>
      <c r="P69" s="236">
        <v>0</v>
      </c>
      <c r="Q69" s="236">
        <f>ROUND(E69*P69,2)</f>
        <v>0</v>
      </c>
      <c r="R69" s="236"/>
      <c r="S69" s="236" t="s">
        <v>97</v>
      </c>
      <c r="T69" s="237" t="s">
        <v>118</v>
      </c>
      <c r="U69" s="221">
        <v>0</v>
      </c>
      <c r="V69" s="221">
        <f>ROUND(E69*U69,2)</f>
        <v>0</v>
      </c>
      <c r="W69" s="221"/>
      <c r="X69" s="221" t="s">
        <v>99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100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31.2" outlineLevel="1" x14ac:dyDescent="0.25">
      <c r="A70" s="219"/>
      <c r="B70" s="220"/>
      <c r="C70" s="246" t="s">
        <v>164</v>
      </c>
      <c r="D70" s="238"/>
      <c r="E70" s="238"/>
      <c r="F70" s="238"/>
      <c r="G70" s="238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102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40" t="str">
        <f>C70</f>
        <v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</v>
      </c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9"/>
      <c r="B71" s="220"/>
      <c r="C71" s="249" t="s">
        <v>165</v>
      </c>
      <c r="D71" s="241"/>
      <c r="E71" s="241"/>
      <c r="F71" s="241"/>
      <c r="G71" s="24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102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1" outlineLevel="1" x14ac:dyDescent="0.25">
      <c r="A72" s="219"/>
      <c r="B72" s="220"/>
      <c r="C72" s="249" t="s">
        <v>161</v>
      </c>
      <c r="D72" s="241"/>
      <c r="E72" s="241"/>
      <c r="F72" s="241"/>
      <c r="G72" s="24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102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40" t="str">
        <f>C72</f>
        <v>položka zahrnuje veškerý materiál, výrobky a polotovary, včetně mimostaveništní a vnitrostaveništní dopravy (rovněž přesuny), včetně naložení a složení, případně s uložením</v>
      </c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48"/>
      <c r="D73" s="239"/>
      <c r="E73" s="239"/>
      <c r="F73" s="239"/>
      <c r="G73" s="239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105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31">
        <v>13</v>
      </c>
      <c r="B74" s="232" t="s">
        <v>166</v>
      </c>
      <c r="C74" s="245" t="s">
        <v>167</v>
      </c>
      <c r="D74" s="233" t="s">
        <v>107</v>
      </c>
      <c r="E74" s="234">
        <v>35.1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/>
      <c r="S74" s="236" t="s">
        <v>97</v>
      </c>
      <c r="T74" s="237" t="s">
        <v>130</v>
      </c>
      <c r="U74" s="221">
        <v>0</v>
      </c>
      <c r="V74" s="221">
        <f>ROUND(E74*U74,2)</f>
        <v>0</v>
      </c>
      <c r="W74" s="221"/>
      <c r="X74" s="221" t="s">
        <v>99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100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9"/>
      <c r="B75" s="220"/>
      <c r="C75" s="246" t="s">
        <v>142</v>
      </c>
      <c r="D75" s="238"/>
      <c r="E75" s="238"/>
      <c r="F75" s="238"/>
      <c r="G75" s="238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102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49" t="s">
        <v>143</v>
      </c>
      <c r="D76" s="241"/>
      <c r="E76" s="241"/>
      <c r="F76" s="241"/>
      <c r="G76" s="24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102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47" t="s">
        <v>168</v>
      </c>
      <c r="D77" s="222"/>
      <c r="E77" s="223">
        <v>35.1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104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9"/>
      <c r="B78" s="220"/>
      <c r="C78" s="248"/>
      <c r="D78" s="239"/>
      <c r="E78" s="239"/>
      <c r="F78" s="239"/>
      <c r="G78" s="239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105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31">
        <v>14</v>
      </c>
      <c r="B79" s="232" t="s">
        <v>169</v>
      </c>
      <c r="C79" s="245" t="s">
        <v>170</v>
      </c>
      <c r="D79" s="233" t="s">
        <v>107</v>
      </c>
      <c r="E79" s="234">
        <v>93.66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6">
        <v>5.77E-3</v>
      </c>
      <c r="O79" s="236">
        <f>ROUND(E79*N79,2)</f>
        <v>0.54</v>
      </c>
      <c r="P79" s="236">
        <v>0</v>
      </c>
      <c r="Q79" s="236">
        <f>ROUND(E79*P79,2)</f>
        <v>0</v>
      </c>
      <c r="R79" s="236"/>
      <c r="S79" s="236" t="s">
        <v>97</v>
      </c>
      <c r="T79" s="237" t="s">
        <v>130</v>
      </c>
      <c r="U79" s="221">
        <v>0</v>
      </c>
      <c r="V79" s="221">
        <f>ROUND(E79*U79,2)</f>
        <v>0</v>
      </c>
      <c r="W79" s="221"/>
      <c r="X79" s="221" t="s">
        <v>99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100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46" t="s">
        <v>171</v>
      </c>
      <c r="D80" s="238"/>
      <c r="E80" s="238"/>
      <c r="F80" s="238"/>
      <c r="G80" s="238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102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9"/>
      <c r="B81" s="220"/>
      <c r="C81" s="249" t="s">
        <v>172</v>
      </c>
      <c r="D81" s="241"/>
      <c r="E81" s="241"/>
      <c r="F81" s="241"/>
      <c r="G81" s="24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102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9"/>
      <c r="B82" s="220"/>
      <c r="C82" s="249" t="s">
        <v>173</v>
      </c>
      <c r="D82" s="241"/>
      <c r="E82" s="241"/>
      <c r="F82" s="241"/>
      <c r="G82" s="24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102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9"/>
      <c r="B83" s="220"/>
      <c r="C83" s="249" t="s">
        <v>174</v>
      </c>
      <c r="D83" s="241"/>
      <c r="E83" s="241"/>
      <c r="F83" s="241"/>
      <c r="G83" s="24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102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9"/>
      <c r="B84" s="220"/>
      <c r="C84" s="249" t="s">
        <v>175</v>
      </c>
      <c r="D84" s="241"/>
      <c r="E84" s="241"/>
      <c r="F84" s="241"/>
      <c r="G84" s="24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102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40" t="str">
        <f>C84</f>
        <v>- ztížení vykopávek v blízkosti podzemního vedení, konstrukcí a objektů vč. jejich dočasného zajištění</v>
      </c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9"/>
      <c r="B85" s="220"/>
      <c r="C85" s="249" t="s">
        <v>176</v>
      </c>
      <c r="D85" s="241"/>
      <c r="E85" s="241"/>
      <c r="F85" s="241"/>
      <c r="G85" s="24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102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19"/>
      <c r="B86" s="220"/>
      <c r="C86" s="249" t="s">
        <v>177</v>
      </c>
      <c r="D86" s="241"/>
      <c r="E86" s="241"/>
      <c r="F86" s="241"/>
      <c r="G86" s="24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102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9"/>
      <c r="B87" s="220"/>
      <c r="C87" s="249" t="s">
        <v>178</v>
      </c>
      <c r="D87" s="241"/>
      <c r="E87" s="241"/>
      <c r="F87" s="241"/>
      <c r="G87" s="24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102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40" t="str">
        <f>C87</f>
        <v>- čerpání vody vč. čerpacích jímek, potrubí a pohotovostní čerpací soupravy (viz ustanovení k pol. 1151,2)</v>
      </c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/>
      <c r="B88" s="220"/>
      <c r="C88" s="249" t="s">
        <v>179</v>
      </c>
      <c r="D88" s="241"/>
      <c r="E88" s="241"/>
      <c r="F88" s="241"/>
      <c r="G88" s="24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102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19"/>
      <c r="B89" s="220"/>
      <c r="C89" s="249" t="s">
        <v>180</v>
      </c>
      <c r="D89" s="241"/>
      <c r="E89" s="241"/>
      <c r="F89" s="241"/>
      <c r="G89" s="24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102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19"/>
      <c r="B90" s="220"/>
      <c r="C90" s="249" t="s">
        <v>181</v>
      </c>
      <c r="D90" s="241"/>
      <c r="E90" s="241"/>
      <c r="F90" s="241"/>
      <c r="G90" s="24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102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49" t="s">
        <v>182</v>
      </c>
      <c r="D91" s="241"/>
      <c r="E91" s="241"/>
      <c r="F91" s="241"/>
      <c r="G91" s="24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102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40" t="str">
        <f>C91</f>
        <v>- svahování a přesvah. svahů do konečného tvaru, výměna hornin v podloží a v pláni znehodnocené klimatickými vlivy</v>
      </c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9"/>
      <c r="B92" s="220"/>
      <c r="C92" s="249" t="s">
        <v>183</v>
      </c>
      <c r="D92" s="241"/>
      <c r="E92" s="241"/>
      <c r="F92" s="241"/>
      <c r="G92" s="24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102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49" t="s">
        <v>184</v>
      </c>
      <c r="D93" s="241"/>
      <c r="E93" s="241"/>
      <c r="F93" s="241"/>
      <c r="G93" s="24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102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9"/>
      <c r="B94" s="220"/>
      <c r="C94" s="249" t="s">
        <v>185</v>
      </c>
      <c r="D94" s="241"/>
      <c r="E94" s="241"/>
      <c r="F94" s="241"/>
      <c r="G94" s="24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102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19"/>
      <c r="B95" s="220"/>
      <c r="C95" s="249" t="s">
        <v>186</v>
      </c>
      <c r="D95" s="241"/>
      <c r="E95" s="241"/>
      <c r="F95" s="241"/>
      <c r="G95" s="24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102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49" t="s">
        <v>187</v>
      </c>
      <c r="D96" s="241"/>
      <c r="E96" s="241"/>
      <c r="F96" s="241"/>
      <c r="G96" s="24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102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19"/>
      <c r="B97" s="220"/>
      <c r="C97" s="249" t="s">
        <v>188</v>
      </c>
      <c r="D97" s="241"/>
      <c r="E97" s="241"/>
      <c r="F97" s="241"/>
      <c r="G97" s="24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102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9"/>
      <c r="B98" s="220"/>
      <c r="C98" s="249" t="s">
        <v>189</v>
      </c>
      <c r="D98" s="241"/>
      <c r="E98" s="241"/>
      <c r="F98" s="241"/>
      <c r="G98" s="24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102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49" t="s">
        <v>190</v>
      </c>
      <c r="D99" s="241"/>
      <c r="E99" s="241"/>
      <c r="F99" s="241"/>
      <c r="G99" s="24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102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19"/>
      <c r="B100" s="220"/>
      <c r="C100" s="249" t="s">
        <v>191</v>
      </c>
      <c r="D100" s="241"/>
      <c r="E100" s="241"/>
      <c r="F100" s="241"/>
      <c r="G100" s="24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102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1" outlineLevel="1" x14ac:dyDescent="0.25">
      <c r="A101" s="219"/>
      <c r="B101" s="220"/>
      <c r="C101" s="249" t="s">
        <v>192</v>
      </c>
      <c r="D101" s="241"/>
      <c r="E101" s="241"/>
      <c r="F101" s="241"/>
      <c r="G101" s="24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102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40" t="str">
        <f>C101</f>
        <v>- veškeré pomocné konstrukce umožňující provedení vykopávky (příjezdy, sjezdy, nájezdy, lešení, podpěr. konstr., přemostění, zpevněné plochy, zakrytí a pod.)</v>
      </c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47" t="s">
        <v>113</v>
      </c>
      <c r="D102" s="222"/>
      <c r="E102" s="223">
        <v>93.66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104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48"/>
      <c r="D103" s="239"/>
      <c r="E103" s="239"/>
      <c r="F103" s="239"/>
      <c r="G103" s="239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105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31">
        <v>15</v>
      </c>
      <c r="B104" s="232" t="s">
        <v>193</v>
      </c>
      <c r="C104" s="245" t="s">
        <v>194</v>
      </c>
      <c r="D104" s="233" t="s">
        <v>107</v>
      </c>
      <c r="E104" s="234">
        <v>61.424999999999997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1.6549999999999999E-2</v>
      </c>
      <c r="O104" s="236">
        <f>ROUND(E104*N104,2)</f>
        <v>1.02</v>
      </c>
      <c r="P104" s="236">
        <v>0</v>
      </c>
      <c r="Q104" s="236">
        <f>ROUND(E104*P104,2)</f>
        <v>0</v>
      </c>
      <c r="R104" s="236"/>
      <c r="S104" s="236" t="s">
        <v>97</v>
      </c>
      <c r="T104" s="237" t="s">
        <v>130</v>
      </c>
      <c r="U104" s="221">
        <v>0</v>
      </c>
      <c r="V104" s="221">
        <f>ROUND(E104*U104,2)</f>
        <v>0</v>
      </c>
      <c r="W104" s="221"/>
      <c r="X104" s="221" t="s">
        <v>99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100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9"/>
      <c r="B105" s="220"/>
      <c r="C105" s="246" t="s">
        <v>171</v>
      </c>
      <c r="D105" s="238"/>
      <c r="E105" s="238"/>
      <c r="F105" s="238"/>
      <c r="G105" s="238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102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49" t="s">
        <v>172</v>
      </c>
      <c r="D106" s="241"/>
      <c r="E106" s="241"/>
      <c r="F106" s="241"/>
      <c r="G106" s="24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102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9"/>
      <c r="B107" s="220"/>
      <c r="C107" s="249" t="s">
        <v>173</v>
      </c>
      <c r="D107" s="241"/>
      <c r="E107" s="241"/>
      <c r="F107" s="241"/>
      <c r="G107" s="24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102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9"/>
      <c r="B108" s="220"/>
      <c r="C108" s="249" t="s">
        <v>174</v>
      </c>
      <c r="D108" s="241"/>
      <c r="E108" s="241"/>
      <c r="F108" s="241"/>
      <c r="G108" s="24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102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19"/>
      <c r="B109" s="220"/>
      <c r="C109" s="249" t="s">
        <v>175</v>
      </c>
      <c r="D109" s="241"/>
      <c r="E109" s="241"/>
      <c r="F109" s="241"/>
      <c r="G109" s="24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102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40" t="str">
        <f>C109</f>
        <v>- ztížení vykopávek v blízkosti podzemního vedení, konstrukcí a objektů vč. jejich dočasného zajištění</v>
      </c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19"/>
      <c r="B110" s="220"/>
      <c r="C110" s="249" t="s">
        <v>176</v>
      </c>
      <c r="D110" s="241"/>
      <c r="E110" s="241"/>
      <c r="F110" s="241"/>
      <c r="G110" s="24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102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19"/>
      <c r="B111" s="220"/>
      <c r="C111" s="249" t="s">
        <v>177</v>
      </c>
      <c r="D111" s="241"/>
      <c r="E111" s="241"/>
      <c r="F111" s="241"/>
      <c r="G111" s="24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102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9"/>
      <c r="B112" s="220"/>
      <c r="C112" s="249" t="s">
        <v>178</v>
      </c>
      <c r="D112" s="241"/>
      <c r="E112" s="241"/>
      <c r="F112" s="241"/>
      <c r="G112" s="24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102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40" t="str">
        <f>C112</f>
        <v>- čerpání vody vč. čerpacích jímek, potrubí a pohotovostní čerpací soupravy (viz ustanovení k pol. 1151,2)</v>
      </c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49" t="s">
        <v>179</v>
      </c>
      <c r="D113" s="241"/>
      <c r="E113" s="241"/>
      <c r="F113" s="241"/>
      <c r="G113" s="24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102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9"/>
      <c r="B114" s="220"/>
      <c r="C114" s="249" t="s">
        <v>180</v>
      </c>
      <c r="D114" s="241"/>
      <c r="E114" s="241"/>
      <c r="F114" s="241"/>
      <c r="G114" s="24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102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9"/>
      <c r="B115" s="220"/>
      <c r="C115" s="249" t="s">
        <v>181</v>
      </c>
      <c r="D115" s="241"/>
      <c r="E115" s="241"/>
      <c r="F115" s="241"/>
      <c r="G115" s="24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102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19"/>
      <c r="B116" s="220"/>
      <c r="C116" s="249" t="s">
        <v>182</v>
      </c>
      <c r="D116" s="241"/>
      <c r="E116" s="241"/>
      <c r="F116" s="241"/>
      <c r="G116" s="24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102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40" t="str">
        <f>C116</f>
        <v>- svahování a přesvah. svahů do konečného tvaru, výměna hornin v podloží a v pláni znehodnocené klimatickými vlivy</v>
      </c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9"/>
      <c r="B117" s="220"/>
      <c r="C117" s="249" t="s">
        <v>183</v>
      </c>
      <c r="D117" s="241"/>
      <c r="E117" s="241"/>
      <c r="F117" s="241"/>
      <c r="G117" s="24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102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/>
      <c r="B118" s="220"/>
      <c r="C118" s="249" t="s">
        <v>184</v>
      </c>
      <c r="D118" s="241"/>
      <c r="E118" s="241"/>
      <c r="F118" s="241"/>
      <c r="G118" s="24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102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19"/>
      <c r="B119" s="220"/>
      <c r="C119" s="249" t="s">
        <v>185</v>
      </c>
      <c r="D119" s="241"/>
      <c r="E119" s="241"/>
      <c r="F119" s="241"/>
      <c r="G119" s="24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102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19"/>
      <c r="B120" s="220"/>
      <c r="C120" s="249" t="s">
        <v>186</v>
      </c>
      <c r="D120" s="241"/>
      <c r="E120" s="241"/>
      <c r="F120" s="241"/>
      <c r="G120" s="24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102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19"/>
      <c r="B121" s="220"/>
      <c r="C121" s="249" t="s">
        <v>187</v>
      </c>
      <c r="D121" s="241"/>
      <c r="E121" s="241"/>
      <c r="F121" s="241"/>
      <c r="G121" s="24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102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19"/>
      <c r="B122" s="220"/>
      <c r="C122" s="249" t="s">
        <v>188</v>
      </c>
      <c r="D122" s="241"/>
      <c r="E122" s="241"/>
      <c r="F122" s="241"/>
      <c r="G122" s="24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102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19"/>
      <c r="B123" s="220"/>
      <c r="C123" s="249" t="s">
        <v>189</v>
      </c>
      <c r="D123" s="241"/>
      <c r="E123" s="241"/>
      <c r="F123" s="241"/>
      <c r="G123" s="24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102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19"/>
      <c r="B124" s="220"/>
      <c r="C124" s="249" t="s">
        <v>190</v>
      </c>
      <c r="D124" s="241"/>
      <c r="E124" s="241"/>
      <c r="F124" s="241"/>
      <c r="G124" s="24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102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19"/>
      <c r="B125" s="220"/>
      <c r="C125" s="249" t="s">
        <v>191</v>
      </c>
      <c r="D125" s="241"/>
      <c r="E125" s="241"/>
      <c r="F125" s="241"/>
      <c r="G125" s="24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102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1" outlineLevel="1" x14ac:dyDescent="0.25">
      <c r="A126" s="219"/>
      <c r="B126" s="220"/>
      <c r="C126" s="249" t="s">
        <v>192</v>
      </c>
      <c r="D126" s="241"/>
      <c r="E126" s="241"/>
      <c r="F126" s="241"/>
      <c r="G126" s="24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102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40" t="str">
        <f>C126</f>
        <v>- veškeré pomocné konstrukce umožňující provedení vykopávky (příjezdy, sjezdy, nájezdy, lešení, podpěr. konstr., přemostění, zpevněné plochy, zakrytí a pod.)</v>
      </c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19"/>
      <c r="B127" s="220"/>
      <c r="C127" s="247" t="s">
        <v>114</v>
      </c>
      <c r="D127" s="222"/>
      <c r="E127" s="223">
        <v>61.424999999999997</v>
      </c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104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19"/>
      <c r="B128" s="220"/>
      <c r="C128" s="248"/>
      <c r="D128" s="239"/>
      <c r="E128" s="239"/>
      <c r="F128" s="239"/>
      <c r="G128" s="239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105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31">
        <v>16</v>
      </c>
      <c r="B129" s="232" t="s">
        <v>195</v>
      </c>
      <c r="C129" s="245" t="s">
        <v>196</v>
      </c>
      <c r="D129" s="233" t="s">
        <v>148</v>
      </c>
      <c r="E129" s="234">
        <v>44.1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6">
        <v>0</v>
      </c>
      <c r="O129" s="236">
        <f>ROUND(E129*N129,2)</f>
        <v>0</v>
      </c>
      <c r="P129" s="236">
        <v>0</v>
      </c>
      <c r="Q129" s="236">
        <f>ROUND(E129*P129,2)</f>
        <v>0</v>
      </c>
      <c r="R129" s="236"/>
      <c r="S129" s="236" t="s">
        <v>97</v>
      </c>
      <c r="T129" s="237" t="s">
        <v>130</v>
      </c>
      <c r="U129" s="221">
        <v>0</v>
      </c>
      <c r="V129" s="221">
        <f>ROUND(E129*U129,2)</f>
        <v>0</v>
      </c>
      <c r="W129" s="221"/>
      <c r="X129" s="221" t="s">
        <v>99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100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19"/>
      <c r="B130" s="220"/>
      <c r="C130" s="246" t="s">
        <v>171</v>
      </c>
      <c r="D130" s="238"/>
      <c r="E130" s="238"/>
      <c r="F130" s="238"/>
      <c r="G130" s="238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102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19"/>
      <c r="B131" s="220"/>
      <c r="C131" s="249" t="s">
        <v>197</v>
      </c>
      <c r="D131" s="241"/>
      <c r="E131" s="241"/>
      <c r="F131" s="241"/>
      <c r="G131" s="24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102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19"/>
      <c r="B132" s="220"/>
      <c r="C132" s="249" t="s">
        <v>198</v>
      </c>
      <c r="D132" s="241"/>
      <c r="E132" s="241"/>
      <c r="F132" s="241"/>
      <c r="G132" s="24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102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19"/>
      <c r="B133" s="220"/>
      <c r="C133" s="247" t="s">
        <v>199</v>
      </c>
      <c r="D133" s="222"/>
      <c r="E133" s="223">
        <v>44.1</v>
      </c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104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19"/>
      <c r="B134" s="220"/>
      <c r="C134" s="248"/>
      <c r="D134" s="239"/>
      <c r="E134" s="239"/>
      <c r="F134" s="239"/>
      <c r="G134" s="239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105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5">
      <c r="A135" s="225" t="s">
        <v>92</v>
      </c>
      <c r="B135" s="226" t="s">
        <v>60</v>
      </c>
      <c r="C135" s="244" t="s">
        <v>61</v>
      </c>
      <c r="D135" s="227"/>
      <c r="E135" s="228"/>
      <c r="F135" s="229"/>
      <c r="G135" s="229">
        <f>SUMIF(AG136:AG222,"&lt;&gt;NOR",G136:G222)</f>
        <v>0</v>
      </c>
      <c r="H135" s="229"/>
      <c r="I135" s="229">
        <f>SUM(I136:I222)</f>
        <v>0</v>
      </c>
      <c r="J135" s="229"/>
      <c r="K135" s="229">
        <f>SUM(K136:K222)</f>
        <v>0</v>
      </c>
      <c r="L135" s="229"/>
      <c r="M135" s="229">
        <f>SUM(M136:M222)</f>
        <v>0</v>
      </c>
      <c r="N135" s="229"/>
      <c r="O135" s="229">
        <f>SUM(O136:O222)</f>
        <v>172.55</v>
      </c>
      <c r="P135" s="229"/>
      <c r="Q135" s="229">
        <f>SUM(Q136:Q222)</f>
        <v>0</v>
      </c>
      <c r="R135" s="229"/>
      <c r="S135" s="229"/>
      <c r="T135" s="230"/>
      <c r="U135" s="224"/>
      <c r="V135" s="224">
        <f>SUM(V136:V222)</f>
        <v>2.68</v>
      </c>
      <c r="W135" s="224"/>
      <c r="X135" s="224"/>
      <c r="AG135" t="s">
        <v>93</v>
      </c>
    </row>
    <row r="136" spans="1:60" outlineLevel="1" x14ac:dyDescent="0.25">
      <c r="A136" s="231">
        <v>17</v>
      </c>
      <c r="B136" s="232" t="s">
        <v>200</v>
      </c>
      <c r="C136" s="245" t="s">
        <v>201</v>
      </c>
      <c r="D136" s="233" t="s">
        <v>148</v>
      </c>
      <c r="E136" s="234">
        <v>234.15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6">
        <v>0.378</v>
      </c>
      <c r="O136" s="236">
        <f>ROUND(E136*N136,2)</f>
        <v>88.51</v>
      </c>
      <c r="P136" s="236">
        <v>0</v>
      </c>
      <c r="Q136" s="236">
        <f>ROUND(E136*P136,2)</f>
        <v>0</v>
      </c>
      <c r="R136" s="236"/>
      <c r="S136" s="236" t="s">
        <v>97</v>
      </c>
      <c r="T136" s="237" t="s">
        <v>130</v>
      </c>
      <c r="U136" s="221">
        <v>6.0499999999999998E-3</v>
      </c>
      <c r="V136" s="221">
        <f>ROUND(E136*U136,2)</f>
        <v>1.42</v>
      </c>
      <c r="W136" s="221"/>
      <c r="X136" s="221" t="s">
        <v>99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100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19"/>
      <c r="B137" s="220"/>
      <c r="C137" s="246" t="s">
        <v>202</v>
      </c>
      <c r="D137" s="238"/>
      <c r="E137" s="238"/>
      <c r="F137" s="238"/>
      <c r="G137" s="238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102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19"/>
      <c r="B138" s="220"/>
      <c r="C138" s="249" t="s">
        <v>203</v>
      </c>
      <c r="D138" s="241"/>
      <c r="E138" s="241"/>
      <c r="F138" s="241"/>
      <c r="G138" s="24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102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9"/>
      <c r="B139" s="220"/>
      <c r="C139" s="249" t="s">
        <v>204</v>
      </c>
      <c r="D139" s="241"/>
      <c r="E139" s="241"/>
      <c r="F139" s="241"/>
      <c r="G139" s="24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102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19"/>
      <c r="B140" s="220"/>
      <c r="C140" s="249" t="s">
        <v>205</v>
      </c>
      <c r="D140" s="241"/>
      <c r="E140" s="241"/>
      <c r="F140" s="241"/>
      <c r="G140" s="24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102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19"/>
      <c r="B141" s="220"/>
      <c r="C141" s="247" t="s">
        <v>150</v>
      </c>
      <c r="D141" s="222"/>
      <c r="E141" s="223">
        <v>10.5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104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19"/>
      <c r="B142" s="220"/>
      <c r="C142" s="247" t="s">
        <v>151</v>
      </c>
      <c r="D142" s="222"/>
      <c r="E142" s="223">
        <v>1.575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104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19"/>
      <c r="B143" s="220"/>
      <c r="C143" s="247" t="s">
        <v>152</v>
      </c>
      <c r="D143" s="222"/>
      <c r="E143" s="223">
        <v>204.75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104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19"/>
      <c r="B144" s="220"/>
      <c r="C144" s="247" t="s">
        <v>153</v>
      </c>
      <c r="D144" s="222"/>
      <c r="E144" s="223">
        <v>17.324999999999999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104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19"/>
      <c r="B145" s="220"/>
      <c r="C145" s="248"/>
      <c r="D145" s="239"/>
      <c r="E145" s="239"/>
      <c r="F145" s="239"/>
      <c r="G145" s="239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105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31">
        <v>18</v>
      </c>
      <c r="B146" s="232" t="s">
        <v>200</v>
      </c>
      <c r="C146" s="245" t="s">
        <v>201</v>
      </c>
      <c r="D146" s="233" t="s">
        <v>148</v>
      </c>
      <c r="E146" s="234">
        <v>204.75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6">
        <v>0.378</v>
      </c>
      <c r="O146" s="236">
        <f>ROUND(E146*N146,2)</f>
        <v>77.400000000000006</v>
      </c>
      <c r="P146" s="236">
        <v>0</v>
      </c>
      <c r="Q146" s="236">
        <f>ROUND(E146*P146,2)</f>
        <v>0</v>
      </c>
      <c r="R146" s="236"/>
      <c r="S146" s="236" t="s">
        <v>97</v>
      </c>
      <c r="T146" s="237" t="s">
        <v>130</v>
      </c>
      <c r="U146" s="221">
        <v>6.0499999999999998E-3</v>
      </c>
      <c r="V146" s="221">
        <f>ROUND(E146*U146,2)</f>
        <v>1.24</v>
      </c>
      <c r="W146" s="221"/>
      <c r="X146" s="221" t="s">
        <v>99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100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19"/>
      <c r="B147" s="220"/>
      <c r="C147" s="246" t="s">
        <v>202</v>
      </c>
      <c r="D147" s="238"/>
      <c r="E147" s="238"/>
      <c r="F147" s="238"/>
      <c r="G147" s="238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102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19"/>
      <c r="B148" s="220"/>
      <c r="C148" s="249" t="s">
        <v>203</v>
      </c>
      <c r="D148" s="241"/>
      <c r="E148" s="241"/>
      <c r="F148" s="241"/>
      <c r="G148" s="24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102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19"/>
      <c r="B149" s="220"/>
      <c r="C149" s="249" t="s">
        <v>204</v>
      </c>
      <c r="D149" s="241"/>
      <c r="E149" s="241"/>
      <c r="F149" s="241"/>
      <c r="G149" s="24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102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19"/>
      <c r="B150" s="220"/>
      <c r="C150" s="249" t="s">
        <v>205</v>
      </c>
      <c r="D150" s="241"/>
      <c r="E150" s="241"/>
      <c r="F150" s="241"/>
      <c r="G150" s="24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102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19"/>
      <c r="B151" s="220"/>
      <c r="C151" s="247" t="s">
        <v>206</v>
      </c>
      <c r="D151" s="222"/>
      <c r="E151" s="223">
        <v>204.75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104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19"/>
      <c r="B152" s="220"/>
      <c r="C152" s="248"/>
      <c r="D152" s="239"/>
      <c r="E152" s="239"/>
      <c r="F152" s="239"/>
      <c r="G152" s="239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105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5">
      <c r="A153" s="231">
        <v>19</v>
      </c>
      <c r="B153" s="232" t="s">
        <v>207</v>
      </c>
      <c r="C153" s="245" t="s">
        <v>208</v>
      </c>
      <c r="D153" s="233" t="s">
        <v>148</v>
      </c>
      <c r="E153" s="234">
        <v>204.75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6">
        <v>6.0099999999999997E-3</v>
      </c>
      <c r="O153" s="236">
        <f>ROUND(E153*N153,2)</f>
        <v>1.23</v>
      </c>
      <c r="P153" s="236">
        <v>0</v>
      </c>
      <c r="Q153" s="236">
        <f>ROUND(E153*P153,2)</f>
        <v>0</v>
      </c>
      <c r="R153" s="236"/>
      <c r="S153" s="236" t="s">
        <v>97</v>
      </c>
      <c r="T153" s="237" t="s">
        <v>130</v>
      </c>
      <c r="U153" s="221">
        <v>1E-4</v>
      </c>
      <c r="V153" s="221">
        <f>ROUND(E153*U153,2)</f>
        <v>0.02</v>
      </c>
      <c r="W153" s="221"/>
      <c r="X153" s="221" t="s">
        <v>99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100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19"/>
      <c r="B154" s="220"/>
      <c r="C154" s="246" t="s">
        <v>209</v>
      </c>
      <c r="D154" s="238"/>
      <c r="E154" s="238"/>
      <c r="F154" s="238"/>
      <c r="G154" s="238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102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19"/>
      <c r="B155" s="220"/>
      <c r="C155" s="249" t="s">
        <v>210</v>
      </c>
      <c r="D155" s="241"/>
      <c r="E155" s="241"/>
      <c r="F155" s="241"/>
      <c r="G155" s="24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102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19"/>
      <c r="B156" s="220"/>
      <c r="C156" s="249" t="s">
        <v>204</v>
      </c>
      <c r="D156" s="241"/>
      <c r="E156" s="241"/>
      <c r="F156" s="241"/>
      <c r="G156" s="24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102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19"/>
      <c r="B157" s="220"/>
      <c r="C157" s="249" t="s">
        <v>211</v>
      </c>
      <c r="D157" s="241"/>
      <c r="E157" s="241"/>
      <c r="F157" s="241"/>
      <c r="G157" s="24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102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5">
      <c r="A158" s="219"/>
      <c r="B158" s="220"/>
      <c r="C158" s="247" t="s">
        <v>212</v>
      </c>
      <c r="D158" s="222"/>
      <c r="E158" s="223">
        <v>204.75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104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19"/>
      <c r="B159" s="220"/>
      <c r="C159" s="248"/>
      <c r="D159" s="239"/>
      <c r="E159" s="239"/>
      <c r="F159" s="239"/>
      <c r="G159" s="239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105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31">
        <v>20</v>
      </c>
      <c r="B160" s="232" t="s">
        <v>213</v>
      </c>
      <c r="C160" s="245" t="s">
        <v>214</v>
      </c>
      <c r="D160" s="233" t="s">
        <v>148</v>
      </c>
      <c r="E160" s="234">
        <v>204.75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6">
        <v>0</v>
      </c>
      <c r="O160" s="236">
        <f>ROUND(E160*N160,2)</f>
        <v>0</v>
      </c>
      <c r="P160" s="236">
        <v>0</v>
      </c>
      <c r="Q160" s="236">
        <f>ROUND(E160*P160,2)</f>
        <v>0</v>
      </c>
      <c r="R160" s="236"/>
      <c r="S160" s="236" t="s">
        <v>97</v>
      </c>
      <c r="T160" s="237" t="s">
        <v>215</v>
      </c>
      <c r="U160" s="221">
        <v>0</v>
      </c>
      <c r="V160" s="221">
        <f>ROUND(E160*U160,2)</f>
        <v>0</v>
      </c>
      <c r="W160" s="221"/>
      <c r="X160" s="221" t="s">
        <v>99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100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19"/>
      <c r="B161" s="220"/>
      <c r="C161" s="246" t="s">
        <v>209</v>
      </c>
      <c r="D161" s="238"/>
      <c r="E161" s="238"/>
      <c r="F161" s="238"/>
      <c r="G161" s="238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102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5">
      <c r="A162" s="219"/>
      <c r="B162" s="220"/>
      <c r="C162" s="249" t="s">
        <v>210</v>
      </c>
      <c r="D162" s="241"/>
      <c r="E162" s="241"/>
      <c r="F162" s="241"/>
      <c r="G162" s="24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102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19"/>
      <c r="B163" s="220"/>
      <c r="C163" s="249" t="s">
        <v>204</v>
      </c>
      <c r="D163" s="241"/>
      <c r="E163" s="241"/>
      <c r="F163" s="241"/>
      <c r="G163" s="24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102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19"/>
      <c r="B164" s="220"/>
      <c r="C164" s="249" t="s">
        <v>211</v>
      </c>
      <c r="D164" s="241"/>
      <c r="E164" s="241"/>
      <c r="F164" s="241"/>
      <c r="G164" s="24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102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5">
      <c r="A165" s="219"/>
      <c r="B165" s="220"/>
      <c r="C165" s="247" t="s">
        <v>216</v>
      </c>
      <c r="D165" s="222"/>
      <c r="E165" s="223">
        <v>204.75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104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19"/>
      <c r="B166" s="220"/>
      <c r="C166" s="248"/>
      <c r="D166" s="239"/>
      <c r="E166" s="239"/>
      <c r="F166" s="239"/>
      <c r="G166" s="239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105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31">
        <v>21</v>
      </c>
      <c r="B167" s="232" t="s">
        <v>217</v>
      </c>
      <c r="C167" s="245" t="s">
        <v>218</v>
      </c>
      <c r="D167" s="233" t="s">
        <v>219</v>
      </c>
      <c r="E167" s="234">
        <v>204.75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6">
        <v>0</v>
      </c>
      <c r="O167" s="236">
        <f>ROUND(E167*N167,2)</f>
        <v>0</v>
      </c>
      <c r="P167" s="236">
        <v>0</v>
      </c>
      <c r="Q167" s="236">
        <f>ROUND(E167*P167,2)</f>
        <v>0</v>
      </c>
      <c r="R167" s="236"/>
      <c r="S167" s="236" t="s">
        <v>97</v>
      </c>
      <c r="T167" s="237" t="s">
        <v>118</v>
      </c>
      <c r="U167" s="221">
        <v>0</v>
      </c>
      <c r="V167" s="221">
        <f>ROUND(E167*U167,2)</f>
        <v>0</v>
      </c>
      <c r="W167" s="221"/>
      <c r="X167" s="221" t="s">
        <v>99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100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5">
      <c r="A168" s="219"/>
      <c r="B168" s="220"/>
      <c r="C168" s="246" t="s">
        <v>220</v>
      </c>
      <c r="D168" s="238"/>
      <c r="E168" s="238"/>
      <c r="F168" s="238"/>
      <c r="G168" s="238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102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5">
      <c r="A169" s="219"/>
      <c r="B169" s="220"/>
      <c r="C169" s="249" t="s">
        <v>221</v>
      </c>
      <c r="D169" s="241"/>
      <c r="E169" s="241"/>
      <c r="F169" s="241"/>
      <c r="G169" s="24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102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5">
      <c r="A170" s="219"/>
      <c r="B170" s="220"/>
      <c r="C170" s="249" t="s">
        <v>222</v>
      </c>
      <c r="D170" s="241"/>
      <c r="E170" s="241"/>
      <c r="F170" s="241"/>
      <c r="G170" s="24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102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5">
      <c r="A171" s="219"/>
      <c r="B171" s="220"/>
      <c r="C171" s="249" t="s">
        <v>223</v>
      </c>
      <c r="D171" s="241"/>
      <c r="E171" s="241"/>
      <c r="F171" s="241"/>
      <c r="G171" s="24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102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19"/>
      <c r="B172" s="220"/>
      <c r="C172" s="249" t="s">
        <v>224</v>
      </c>
      <c r="D172" s="241"/>
      <c r="E172" s="241"/>
      <c r="F172" s="241"/>
      <c r="G172" s="24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102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40" t="str">
        <f>C172</f>
        <v>- úpravu napojení, ukončení podél obrubníků, dilatačních zařízení, odvodňovacích proužků, odvodňovačů, vpustí, šachet a pod.</v>
      </c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5">
      <c r="A173" s="219"/>
      <c r="B173" s="220"/>
      <c r="C173" s="249" t="s">
        <v>205</v>
      </c>
      <c r="D173" s="241"/>
      <c r="E173" s="241"/>
      <c r="F173" s="241"/>
      <c r="G173" s="24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102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19"/>
      <c r="B174" s="220"/>
      <c r="C174" s="249" t="s">
        <v>225</v>
      </c>
      <c r="D174" s="241"/>
      <c r="E174" s="241"/>
      <c r="F174" s="241"/>
      <c r="G174" s="24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102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40" t="str">
        <f>C174</f>
        <v>- nezahrnuje těsnění podél obrubníků, dilatačních zařízení, odvodňovacích proužků, odvodňovačů, vpustí, šachet a pod.</v>
      </c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5">
      <c r="A175" s="219"/>
      <c r="B175" s="220"/>
      <c r="C175" s="247" t="s">
        <v>226</v>
      </c>
      <c r="D175" s="222"/>
      <c r="E175" s="223">
        <v>204.75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104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19"/>
      <c r="B176" s="220"/>
      <c r="C176" s="248"/>
      <c r="D176" s="239"/>
      <c r="E176" s="239"/>
      <c r="F176" s="239"/>
      <c r="G176" s="239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105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31">
        <v>22</v>
      </c>
      <c r="B177" s="232" t="s">
        <v>227</v>
      </c>
      <c r="C177" s="245" t="s">
        <v>228</v>
      </c>
      <c r="D177" s="233" t="s">
        <v>219</v>
      </c>
      <c r="E177" s="234">
        <v>204.75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6">
        <v>0</v>
      </c>
      <c r="O177" s="236">
        <f>ROUND(E177*N177,2)</f>
        <v>0</v>
      </c>
      <c r="P177" s="236">
        <v>0</v>
      </c>
      <c r="Q177" s="236">
        <f>ROUND(E177*P177,2)</f>
        <v>0</v>
      </c>
      <c r="R177" s="236"/>
      <c r="S177" s="236" t="s">
        <v>97</v>
      </c>
      <c r="T177" s="237" t="s">
        <v>118</v>
      </c>
      <c r="U177" s="221">
        <v>0</v>
      </c>
      <c r="V177" s="221">
        <f>ROUND(E177*U177,2)</f>
        <v>0</v>
      </c>
      <c r="W177" s="221"/>
      <c r="X177" s="221" t="s">
        <v>99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100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19"/>
      <c r="B178" s="220"/>
      <c r="C178" s="246" t="s">
        <v>220</v>
      </c>
      <c r="D178" s="238"/>
      <c r="E178" s="238"/>
      <c r="F178" s="238"/>
      <c r="G178" s="238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102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5">
      <c r="A179" s="219"/>
      <c r="B179" s="220"/>
      <c r="C179" s="249" t="s">
        <v>221</v>
      </c>
      <c r="D179" s="241"/>
      <c r="E179" s="241"/>
      <c r="F179" s="241"/>
      <c r="G179" s="24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102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19"/>
      <c r="B180" s="220"/>
      <c r="C180" s="249" t="s">
        <v>222</v>
      </c>
      <c r="D180" s="241"/>
      <c r="E180" s="241"/>
      <c r="F180" s="241"/>
      <c r="G180" s="24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102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5">
      <c r="A181" s="219"/>
      <c r="B181" s="220"/>
      <c r="C181" s="249" t="s">
        <v>223</v>
      </c>
      <c r="D181" s="241"/>
      <c r="E181" s="241"/>
      <c r="F181" s="241"/>
      <c r="G181" s="24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102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19"/>
      <c r="B182" s="220"/>
      <c r="C182" s="249" t="s">
        <v>224</v>
      </c>
      <c r="D182" s="241"/>
      <c r="E182" s="241"/>
      <c r="F182" s="241"/>
      <c r="G182" s="24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102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40" t="str">
        <f>C182</f>
        <v>- úpravu napojení, ukončení podél obrubníků, dilatačních zařízení, odvodňovacích proužků, odvodňovačů, vpustí, šachet a pod.</v>
      </c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5">
      <c r="A183" s="219"/>
      <c r="B183" s="220"/>
      <c r="C183" s="249" t="s">
        <v>205</v>
      </c>
      <c r="D183" s="241"/>
      <c r="E183" s="241"/>
      <c r="F183" s="241"/>
      <c r="G183" s="24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102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19"/>
      <c r="B184" s="220"/>
      <c r="C184" s="249" t="s">
        <v>225</v>
      </c>
      <c r="D184" s="241"/>
      <c r="E184" s="241"/>
      <c r="F184" s="241"/>
      <c r="G184" s="24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102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40" t="str">
        <f>C184</f>
        <v>- nezahrnuje těsnění podél obrubníků, dilatačních zařízení, odvodňovacích proužků, odvodňovačů, vpustí, šachet a pod.</v>
      </c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19"/>
      <c r="B185" s="220"/>
      <c r="C185" s="247" t="s">
        <v>229</v>
      </c>
      <c r="D185" s="222"/>
      <c r="E185" s="223">
        <v>204.75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104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19"/>
      <c r="B186" s="220"/>
      <c r="C186" s="248"/>
      <c r="D186" s="239"/>
      <c r="E186" s="239"/>
      <c r="F186" s="239"/>
      <c r="G186" s="239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105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5">
      <c r="A187" s="231">
        <v>23</v>
      </c>
      <c r="B187" s="232" t="s">
        <v>230</v>
      </c>
      <c r="C187" s="245" t="s">
        <v>231</v>
      </c>
      <c r="D187" s="233" t="s">
        <v>219</v>
      </c>
      <c r="E187" s="234">
        <v>1.575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0</v>
      </c>
      <c r="O187" s="236">
        <f>ROUND(E187*N187,2)</f>
        <v>0</v>
      </c>
      <c r="P187" s="236">
        <v>0</v>
      </c>
      <c r="Q187" s="236">
        <f>ROUND(E187*P187,2)</f>
        <v>0</v>
      </c>
      <c r="R187" s="236"/>
      <c r="S187" s="236" t="s">
        <v>97</v>
      </c>
      <c r="T187" s="237" t="s">
        <v>118</v>
      </c>
      <c r="U187" s="221">
        <v>0</v>
      </c>
      <c r="V187" s="221">
        <f>ROUND(E187*U187,2)</f>
        <v>0</v>
      </c>
      <c r="W187" s="221"/>
      <c r="X187" s="221" t="s">
        <v>99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100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1" outlineLevel="1" x14ac:dyDescent="0.25">
      <c r="A188" s="219"/>
      <c r="B188" s="220"/>
      <c r="C188" s="246" t="s">
        <v>232</v>
      </c>
      <c r="D188" s="238"/>
      <c r="E188" s="238"/>
      <c r="F188" s="238"/>
      <c r="G188" s="238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102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40" t="str">
        <f>C188</f>
        <v>- dodání dlažebního materiálu v požadované kvalitě, dodání materiálu pro předepsané  lože v tloušťce předepsané dokumentací a pro předepsanou výplň spar</v>
      </c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5">
      <c r="A189" s="219"/>
      <c r="B189" s="220"/>
      <c r="C189" s="249" t="s">
        <v>221</v>
      </c>
      <c r="D189" s="241"/>
      <c r="E189" s="241"/>
      <c r="F189" s="241"/>
      <c r="G189" s="24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102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19"/>
      <c r="B190" s="220"/>
      <c r="C190" s="249" t="s">
        <v>233</v>
      </c>
      <c r="D190" s="241"/>
      <c r="E190" s="241"/>
      <c r="F190" s="241"/>
      <c r="G190" s="24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102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40" t="str">
        <f>C190</f>
        <v>- uložení dlažby dle předepsaného technologického předpisu včetně předepsané podkladní vrstvy a předepsané výplně spar</v>
      </c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5">
      <c r="A191" s="219"/>
      <c r="B191" s="220"/>
      <c r="C191" s="249" t="s">
        <v>204</v>
      </c>
      <c r="D191" s="241"/>
      <c r="E191" s="241"/>
      <c r="F191" s="241"/>
      <c r="G191" s="24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102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1" outlineLevel="1" x14ac:dyDescent="0.25">
      <c r="A192" s="219"/>
      <c r="B192" s="220"/>
      <c r="C192" s="249" t="s">
        <v>234</v>
      </c>
      <c r="D192" s="241"/>
      <c r="E192" s="241"/>
      <c r="F192" s="241"/>
      <c r="G192" s="24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102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40" t="str">
        <f>C192</f>
        <v>- úpravu napojení, ukončení podél obrubníků, dilatačních zařízení, odvodňovacích proužků, odvodňovačů, vpustí, šachet a pod., nestanoví-li zadávací dokumentace jinak</v>
      </c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5">
      <c r="A193" s="219"/>
      <c r="B193" s="220"/>
      <c r="C193" s="249" t="s">
        <v>205</v>
      </c>
      <c r="D193" s="241"/>
      <c r="E193" s="241"/>
      <c r="F193" s="241"/>
      <c r="G193" s="24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102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5">
      <c r="A194" s="219"/>
      <c r="B194" s="220"/>
      <c r="C194" s="249" t="s">
        <v>225</v>
      </c>
      <c r="D194" s="241"/>
      <c r="E194" s="241"/>
      <c r="F194" s="241"/>
      <c r="G194" s="24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102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40" t="str">
        <f>C194</f>
        <v>- nezahrnuje těsnění podél obrubníků, dilatačních zařízení, odvodňovacích proužků, odvodňovačů, vpustí, šachet a pod.</v>
      </c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5">
      <c r="A195" s="219"/>
      <c r="B195" s="220"/>
      <c r="C195" s="247" t="s">
        <v>235</v>
      </c>
      <c r="D195" s="222"/>
      <c r="E195" s="223">
        <v>1.575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104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5">
      <c r="A196" s="219"/>
      <c r="B196" s="220"/>
      <c r="C196" s="248"/>
      <c r="D196" s="239"/>
      <c r="E196" s="239"/>
      <c r="F196" s="239"/>
      <c r="G196" s="239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105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5">
      <c r="A197" s="231">
        <v>24</v>
      </c>
      <c r="B197" s="232" t="s">
        <v>236</v>
      </c>
      <c r="C197" s="245" t="s">
        <v>237</v>
      </c>
      <c r="D197" s="233" t="s">
        <v>148</v>
      </c>
      <c r="E197" s="234">
        <v>10.5</v>
      </c>
      <c r="F197" s="235"/>
      <c r="G197" s="236">
        <f>ROUND(E197*F197,2)</f>
        <v>0</v>
      </c>
      <c r="H197" s="235"/>
      <c r="I197" s="236">
        <f>ROUND(E197*H197,2)</f>
        <v>0</v>
      </c>
      <c r="J197" s="235"/>
      <c r="K197" s="236">
        <f>ROUND(E197*J197,2)</f>
        <v>0</v>
      </c>
      <c r="L197" s="236">
        <v>21</v>
      </c>
      <c r="M197" s="236">
        <f>G197*(1+L197/100)</f>
        <v>0</v>
      </c>
      <c r="N197" s="236">
        <v>0.18803</v>
      </c>
      <c r="O197" s="236">
        <f>ROUND(E197*N197,2)</f>
        <v>1.97</v>
      </c>
      <c r="P197" s="236">
        <v>0</v>
      </c>
      <c r="Q197" s="236">
        <f>ROUND(E197*P197,2)</f>
        <v>0</v>
      </c>
      <c r="R197" s="236"/>
      <c r="S197" s="236" t="s">
        <v>97</v>
      </c>
      <c r="T197" s="237" t="s">
        <v>130</v>
      </c>
      <c r="U197" s="221">
        <v>0</v>
      </c>
      <c r="V197" s="221">
        <f>ROUND(E197*U197,2)</f>
        <v>0</v>
      </c>
      <c r="W197" s="221"/>
      <c r="X197" s="221" t="s">
        <v>99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100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1" outlineLevel="1" x14ac:dyDescent="0.25">
      <c r="A198" s="219"/>
      <c r="B198" s="220"/>
      <c r="C198" s="246" t="s">
        <v>232</v>
      </c>
      <c r="D198" s="238"/>
      <c r="E198" s="238"/>
      <c r="F198" s="238"/>
      <c r="G198" s="238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102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40" t="str">
        <f>C198</f>
        <v>- dodání dlažebního materiálu v požadované kvalitě, dodání materiálu pro předepsané  lože v tloušťce předepsané dokumentací a pro předepsanou výplň spar</v>
      </c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5">
      <c r="A199" s="219"/>
      <c r="B199" s="220"/>
      <c r="C199" s="249" t="s">
        <v>221</v>
      </c>
      <c r="D199" s="241"/>
      <c r="E199" s="241"/>
      <c r="F199" s="241"/>
      <c r="G199" s="24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102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5">
      <c r="A200" s="219"/>
      <c r="B200" s="220"/>
      <c r="C200" s="249" t="s">
        <v>233</v>
      </c>
      <c r="D200" s="241"/>
      <c r="E200" s="241"/>
      <c r="F200" s="241"/>
      <c r="G200" s="24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102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40" t="str">
        <f>C200</f>
        <v>- uložení dlažby dle předepsaného technologického předpisu včetně předepsané podkladní vrstvy a předepsané výplně spar</v>
      </c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5">
      <c r="A201" s="219"/>
      <c r="B201" s="220"/>
      <c r="C201" s="249" t="s">
        <v>204</v>
      </c>
      <c r="D201" s="241"/>
      <c r="E201" s="241"/>
      <c r="F201" s="241"/>
      <c r="G201" s="24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102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1" outlineLevel="1" x14ac:dyDescent="0.25">
      <c r="A202" s="219"/>
      <c r="B202" s="220"/>
      <c r="C202" s="249" t="s">
        <v>234</v>
      </c>
      <c r="D202" s="241"/>
      <c r="E202" s="241"/>
      <c r="F202" s="241"/>
      <c r="G202" s="24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102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40" t="str">
        <f>C202</f>
        <v>- úpravu napojení, ukončení podél obrubníků, dilatačních zařízení, odvodňovacích proužků, odvodňovačů, vpustí, šachet a pod., nestanoví-li zadávací dokumentace jinak</v>
      </c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5">
      <c r="A203" s="219"/>
      <c r="B203" s="220"/>
      <c r="C203" s="249" t="s">
        <v>205</v>
      </c>
      <c r="D203" s="241"/>
      <c r="E203" s="241"/>
      <c r="F203" s="241"/>
      <c r="G203" s="24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102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5">
      <c r="A204" s="219"/>
      <c r="B204" s="220"/>
      <c r="C204" s="249" t="s">
        <v>238</v>
      </c>
      <c r="D204" s="241"/>
      <c r="E204" s="241"/>
      <c r="F204" s="241"/>
      <c r="G204" s="24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102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40" t="str">
        <f>C204</f>
        <v>- nezahrnuje těsnění podél obrubníků, dilatačních zařízení, odvodňovacích proužků, odvodňovačů, vpustí, šachet a pod</v>
      </c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19"/>
      <c r="B205" s="220"/>
      <c r="C205" s="247" t="s">
        <v>239</v>
      </c>
      <c r="D205" s="222"/>
      <c r="E205" s="223">
        <v>10.5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104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19"/>
      <c r="B206" s="220"/>
      <c r="C206" s="248"/>
      <c r="D206" s="239"/>
      <c r="E206" s="239"/>
      <c r="F206" s="239"/>
      <c r="G206" s="239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105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5">
      <c r="A207" s="231">
        <v>25</v>
      </c>
      <c r="B207" s="232" t="s">
        <v>240</v>
      </c>
      <c r="C207" s="245" t="s">
        <v>241</v>
      </c>
      <c r="D207" s="233" t="s">
        <v>242</v>
      </c>
      <c r="E207" s="234">
        <v>50.4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6">
        <v>3.5999999999999999E-3</v>
      </c>
      <c r="O207" s="236">
        <f>ROUND(E207*N207,2)</f>
        <v>0.18</v>
      </c>
      <c r="P207" s="236">
        <v>0</v>
      </c>
      <c r="Q207" s="236">
        <f>ROUND(E207*P207,2)</f>
        <v>0</v>
      </c>
      <c r="R207" s="236"/>
      <c r="S207" s="236" t="s">
        <v>97</v>
      </c>
      <c r="T207" s="237" t="s">
        <v>130</v>
      </c>
      <c r="U207" s="221">
        <v>0</v>
      </c>
      <c r="V207" s="221">
        <f>ROUND(E207*U207,2)</f>
        <v>0</v>
      </c>
      <c r="W207" s="221"/>
      <c r="X207" s="221" t="s">
        <v>99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100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5">
      <c r="A208" s="219"/>
      <c r="B208" s="220"/>
      <c r="C208" s="246" t="s">
        <v>171</v>
      </c>
      <c r="D208" s="238"/>
      <c r="E208" s="238"/>
      <c r="F208" s="238"/>
      <c r="G208" s="238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102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19"/>
      <c r="B209" s="220"/>
      <c r="C209" s="249" t="s">
        <v>243</v>
      </c>
      <c r="D209" s="241"/>
      <c r="E209" s="241"/>
      <c r="F209" s="241"/>
      <c r="G209" s="24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102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5">
      <c r="A210" s="219"/>
      <c r="B210" s="220"/>
      <c r="C210" s="249" t="s">
        <v>244</v>
      </c>
      <c r="D210" s="241"/>
      <c r="E210" s="241"/>
      <c r="F210" s="241"/>
      <c r="G210" s="24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102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19"/>
      <c r="B211" s="220"/>
      <c r="C211" s="247" t="s">
        <v>245</v>
      </c>
      <c r="D211" s="222"/>
      <c r="E211" s="223">
        <v>50.4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104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19"/>
      <c r="B212" s="220"/>
      <c r="C212" s="248"/>
      <c r="D212" s="239"/>
      <c r="E212" s="239"/>
      <c r="F212" s="239"/>
      <c r="G212" s="239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105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5">
      <c r="A213" s="231">
        <v>26</v>
      </c>
      <c r="B213" s="232" t="s">
        <v>246</v>
      </c>
      <c r="C213" s="245" t="s">
        <v>247</v>
      </c>
      <c r="D213" s="233" t="s">
        <v>148</v>
      </c>
      <c r="E213" s="234">
        <v>17.324999999999999</v>
      </c>
      <c r="F213" s="235"/>
      <c r="G213" s="236">
        <f>ROUND(E213*F213,2)</f>
        <v>0</v>
      </c>
      <c r="H213" s="235"/>
      <c r="I213" s="236">
        <f>ROUND(E213*H213,2)</f>
        <v>0</v>
      </c>
      <c r="J213" s="235"/>
      <c r="K213" s="236">
        <f>ROUND(E213*J213,2)</f>
        <v>0</v>
      </c>
      <c r="L213" s="236">
        <v>21</v>
      </c>
      <c r="M213" s="236">
        <f>G213*(1+L213/100)</f>
        <v>0</v>
      </c>
      <c r="N213" s="236">
        <v>0.18803</v>
      </c>
      <c r="O213" s="236">
        <f>ROUND(E213*N213,2)</f>
        <v>3.26</v>
      </c>
      <c r="P213" s="236">
        <v>0</v>
      </c>
      <c r="Q213" s="236">
        <f>ROUND(E213*P213,2)</f>
        <v>0</v>
      </c>
      <c r="R213" s="236"/>
      <c r="S213" s="236" t="s">
        <v>97</v>
      </c>
      <c r="T213" s="237" t="s">
        <v>130</v>
      </c>
      <c r="U213" s="221">
        <v>0</v>
      </c>
      <c r="V213" s="221">
        <f>ROUND(E213*U213,2)</f>
        <v>0</v>
      </c>
      <c r="W213" s="221"/>
      <c r="X213" s="221" t="s">
        <v>99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100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1" outlineLevel="1" x14ac:dyDescent="0.25">
      <c r="A214" s="219"/>
      <c r="B214" s="220"/>
      <c r="C214" s="246" t="s">
        <v>232</v>
      </c>
      <c r="D214" s="238"/>
      <c r="E214" s="238"/>
      <c r="F214" s="238"/>
      <c r="G214" s="238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102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40" t="str">
        <f>C214</f>
        <v>- dodání dlažebního materiálu v požadované kvalitě, dodání materiálu pro předepsané  lože v tloušťce předepsané dokumentací a pro předepsanou výplň spar</v>
      </c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19"/>
      <c r="B215" s="220"/>
      <c r="C215" s="249" t="s">
        <v>221</v>
      </c>
      <c r="D215" s="241"/>
      <c r="E215" s="241"/>
      <c r="F215" s="241"/>
      <c r="G215" s="24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102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19"/>
      <c r="B216" s="220"/>
      <c r="C216" s="249" t="s">
        <v>233</v>
      </c>
      <c r="D216" s="241"/>
      <c r="E216" s="241"/>
      <c r="F216" s="241"/>
      <c r="G216" s="24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102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40" t="str">
        <f>C216</f>
        <v>- uložení dlažby dle předepsaného technologického předpisu včetně předepsané podkladní vrstvy a předepsané výplně spar</v>
      </c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5">
      <c r="A217" s="219"/>
      <c r="B217" s="220"/>
      <c r="C217" s="249" t="s">
        <v>204</v>
      </c>
      <c r="D217" s="241"/>
      <c r="E217" s="241"/>
      <c r="F217" s="241"/>
      <c r="G217" s="24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102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1" outlineLevel="1" x14ac:dyDescent="0.25">
      <c r="A218" s="219"/>
      <c r="B218" s="220"/>
      <c r="C218" s="249" t="s">
        <v>234</v>
      </c>
      <c r="D218" s="241"/>
      <c r="E218" s="241"/>
      <c r="F218" s="241"/>
      <c r="G218" s="24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102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40" t="str">
        <f>C218</f>
        <v>- úpravu napojení, ukončení podél obrubníků, dilatačních zařízení, odvodňovacích proužků, odvodňovačů, vpustí, šachet a pod., nestanoví-li zadávací dokumentace jinak</v>
      </c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5">
      <c r="A219" s="219"/>
      <c r="B219" s="220"/>
      <c r="C219" s="249" t="s">
        <v>205</v>
      </c>
      <c r="D219" s="241"/>
      <c r="E219" s="241"/>
      <c r="F219" s="241"/>
      <c r="G219" s="24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102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5">
      <c r="A220" s="219"/>
      <c r="B220" s="220"/>
      <c r="C220" s="249" t="s">
        <v>225</v>
      </c>
      <c r="D220" s="241"/>
      <c r="E220" s="241"/>
      <c r="F220" s="241"/>
      <c r="G220" s="24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102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40" t="str">
        <f>C220</f>
        <v>- nezahrnuje těsnění podél obrubníků, dilatačních zařízení, odvodňovacích proužků, odvodňovačů, vpustí, šachet a pod.</v>
      </c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5">
      <c r="A221" s="219"/>
      <c r="B221" s="220"/>
      <c r="C221" s="247" t="s">
        <v>248</v>
      </c>
      <c r="D221" s="222"/>
      <c r="E221" s="223">
        <v>17.324999999999999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104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19"/>
      <c r="B222" s="220"/>
      <c r="C222" s="248"/>
      <c r="D222" s="239"/>
      <c r="E222" s="239"/>
      <c r="F222" s="239"/>
      <c r="G222" s="239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105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x14ac:dyDescent="0.25">
      <c r="A223" s="225" t="s">
        <v>92</v>
      </c>
      <c r="B223" s="226" t="s">
        <v>62</v>
      </c>
      <c r="C223" s="244" t="s">
        <v>63</v>
      </c>
      <c r="D223" s="227"/>
      <c r="E223" s="228"/>
      <c r="F223" s="229"/>
      <c r="G223" s="229">
        <f>SUMIF(AG224:AG263,"&lt;&gt;NOR",G224:G263)</f>
        <v>0</v>
      </c>
      <c r="H223" s="229"/>
      <c r="I223" s="229">
        <f>SUM(I224:I263)</f>
        <v>0</v>
      </c>
      <c r="J223" s="229"/>
      <c r="K223" s="229">
        <f>SUM(K224:K263)</f>
        <v>0</v>
      </c>
      <c r="L223" s="229"/>
      <c r="M223" s="229">
        <f>SUM(M224:M263)</f>
        <v>0</v>
      </c>
      <c r="N223" s="229"/>
      <c r="O223" s="229">
        <f>SUM(O224:O263)</f>
        <v>0.29000000000000004</v>
      </c>
      <c r="P223" s="229"/>
      <c r="Q223" s="229">
        <f>SUM(Q224:Q263)</f>
        <v>0</v>
      </c>
      <c r="R223" s="229"/>
      <c r="S223" s="229"/>
      <c r="T223" s="230"/>
      <c r="U223" s="224"/>
      <c r="V223" s="224">
        <f>SUM(V224:V263)</f>
        <v>0</v>
      </c>
      <c r="W223" s="224"/>
      <c r="X223" s="224"/>
      <c r="AG223" t="s">
        <v>93</v>
      </c>
    </row>
    <row r="224" spans="1:60" outlineLevel="1" x14ac:dyDescent="0.25">
      <c r="A224" s="231">
        <v>27</v>
      </c>
      <c r="B224" s="232" t="s">
        <v>249</v>
      </c>
      <c r="C224" s="245" t="s">
        <v>250</v>
      </c>
      <c r="D224" s="233" t="s">
        <v>134</v>
      </c>
      <c r="E224" s="234">
        <v>13.65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6">
        <v>0</v>
      </c>
      <c r="O224" s="236">
        <f>ROUND(E224*N224,2)</f>
        <v>0</v>
      </c>
      <c r="P224" s="236">
        <v>0</v>
      </c>
      <c r="Q224" s="236">
        <f>ROUND(E224*P224,2)</f>
        <v>0</v>
      </c>
      <c r="R224" s="236"/>
      <c r="S224" s="236" t="s">
        <v>97</v>
      </c>
      <c r="T224" s="237" t="s">
        <v>118</v>
      </c>
      <c r="U224" s="221">
        <v>0</v>
      </c>
      <c r="V224" s="221">
        <f>ROUND(E224*U224,2)</f>
        <v>0</v>
      </c>
      <c r="W224" s="221"/>
      <c r="X224" s="221" t="s">
        <v>99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100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19"/>
      <c r="B225" s="220"/>
      <c r="C225" s="246" t="s">
        <v>251</v>
      </c>
      <c r="D225" s="238"/>
      <c r="E225" s="238"/>
      <c r="F225" s="238"/>
      <c r="G225" s="238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102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19"/>
      <c r="B226" s="220"/>
      <c r="C226" s="249" t="s">
        <v>252</v>
      </c>
      <c r="D226" s="241"/>
      <c r="E226" s="241"/>
      <c r="F226" s="241"/>
      <c r="G226" s="24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102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5">
      <c r="A227" s="219"/>
      <c r="B227" s="220"/>
      <c r="C227" s="249" t="s">
        <v>253</v>
      </c>
      <c r="D227" s="241"/>
      <c r="E227" s="241"/>
      <c r="F227" s="241"/>
      <c r="G227" s="24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102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19"/>
      <c r="B228" s="220"/>
      <c r="C228" s="247" t="s">
        <v>254</v>
      </c>
      <c r="D228" s="222"/>
      <c r="E228" s="223">
        <v>13.65</v>
      </c>
      <c r="F228" s="221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104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5">
      <c r="A229" s="219"/>
      <c r="B229" s="220"/>
      <c r="C229" s="248"/>
      <c r="D229" s="239"/>
      <c r="E229" s="239"/>
      <c r="F229" s="239"/>
      <c r="G229" s="239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105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5">
      <c r="A230" s="231">
        <v>28</v>
      </c>
      <c r="B230" s="232" t="s">
        <v>255</v>
      </c>
      <c r="C230" s="245" t="s">
        <v>256</v>
      </c>
      <c r="D230" s="233" t="s">
        <v>134</v>
      </c>
      <c r="E230" s="234">
        <v>42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6">
        <v>0</v>
      </c>
      <c r="O230" s="236">
        <f>ROUND(E230*N230,2)</f>
        <v>0</v>
      </c>
      <c r="P230" s="236">
        <v>0</v>
      </c>
      <c r="Q230" s="236">
        <f>ROUND(E230*P230,2)</f>
        <v>0</v>
      </c>
      <c r="R230" s="236"/>
      <c r="S230" s="236" t="s">
        <v>97</v>
      </c>
      <c r="T230" s="237" t="s">
        <v>118</v>
      </c>
      <c r="U230" s="221">
        <v>0</v>
      </c>
      <c r="V230" s="221">
        <f>ROUND(E230*U230,2)</f>
        <v>0</v>
      </c>
      <c r="W230" s="221"/>
      <c r="X230" s="221" t="s">
        <v>99</v>
      </c>
      <c r="Y230" s="212"/>
      <c r="Z230" s="212"/>
      <c r="AA230" s="212"/>
      <c r="AB230" s="212"/>
      <c r="AC230" s="212"/>
      <c r="AD230" s="212"/>
      <c r="AE230" s="212"/>
      <c r="AF230" s="212"/>
      <c r="AG230" s="212" t="s">
        <v>100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19"/>
      <c r="B231" s="220"/>
      <c r="C231" s="246" t="s">
        <v>251</v>
      </c>
      <c r="D231" s="238"/>
      <c r="E231" s="238"/>
      <c r="F231" s="238"/>
      <c r="G231" s="238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102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19"/>
      <c r="B232" s="220"/>
      <c r="C232" s="249" t="s">
        <v>252</v>
      </c>
      <c r="D232" s="241"/>
      <c r="E232" s="241"/>
      <c r="F232" s="241"/>
      <c r="G232" s="24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102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5">
      <c r="A233" s="219"/>
      <c r="B233" s="220"/>
      <c r="C233" s="249" t="s">
        <v>253</v>
      </c>
      <c r="D233" s="241"/>
      <c r="E233" s="241"/>
      <c r="F233" s="241"/>
      <c r="G233" s="24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102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5">
      <c r="A234" s="219"/>
      <c r="B234" s="220"/>
      <c r="C234" s="247" t="s">
        <v>257</v>
      </c>
      <c r="D234" s="222"/>
      <c r="E234" s="223">
        <v>42</v>
      </c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104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19"/>
      <c r="B235" s="220"/>
      <c r="C235" s="248"/>
      <c r="D235" s="239"/>
      <c r="E235" s="239"/>
      <c r="F235" s="239"/>
      <c r="G235" s="239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105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5">
      <c r="A236" s="231">
        <v>29</v>
      </c>
      <c r="B236" s="232" t="s">
        <v>255</v>
      </c>
      <c r="C236" s="245" t="s">
        <v>256</v>
      </c>
      <c r="D236" s="233" t="s">
        <v>134</v>
      </c>
      <c r="E236" s="234">
        <v>4.2</v>
      </c>
      <c r="F236" s="235"/>
      <c r="G236" s="236">
        <f>ROUND(E236*F236,2)</f>
        <v>0</v>
      </c>
      <c r="H236" s="235"/>
      <c r="I236" s="236">
        <f>ROUND(E236*H236,2)</f>
        <v>0</v>
      </c>
      <c r="J236" s="235"/>
      <c r="K236" s="236">
        <f>ROUND(E236*J236,2)</f>
        <v>0</v>
      </c>
      <c r="L236" s="236">
        <v>21</v>
      </c>
      <c r="M236" s="236">
        <f>G236*(1+L236/100)</f>
        <v>0</v>
      </c>
      <c r="N236" s="236">
        <v>0</v>
      </c>
      <c r="O236" s="236">
        <f>ROUND(E236*N236,2)</f>
        <v>0</v>
      </c>
      <c r="P236" s="236">
        <v>0</v>
      </c>
      <c r="Q236" s="236">
        <f>ROUND(E236*P236,2)</f>
        <v>0</v>
      </c>
      <c r="R236" s="236"/>
      <c r="S236" s="236" t="s">
        <v>97</v>
      </c>
      <c r="T236" s="237" t="s">
        <v>118</v>
      </c>
      <c r="U236" s="221">
        <v>0</v>
      </c>
      <c r="V236" s="221">
        <f>ROUND(E236*U236,2)</f>
        <v>0</v>
      </c>
      <c r="W236" s="221"/>
      <c r="X236" s="221" t="s">
        <v>99</v>
      </c>
      <c r="Y236" s="212"/>
      <c r="Z236" s="212"/>
      <c r="AA236" s="212"/>
      <c r="AB236" s="212"/>
      <c r="AC236" s="212"/>
      <c r="AD236" s="212"/>
      <c r="AE236" s="212"/>
      <c r="AF236" s="212"/>
      <c r="AG236" s="212" t="s">
        <v>100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19"/>
      <c r="B237" s="220"/>
      <c r="C237" s="246" t="s">
        <v>251</v>
      </c>
      <c r="D237" s="238"/>
      <c r="E237" s="238"/>
      <c r="F237" s="238"/>
      <c r="G237" s="238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102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19"/>
      <c r="B238" s="220"/>
      <c r="C238" s="249" t="s">
        <v>252</v>
      </c>
      <c r="D238" s="241"/>
      <c r="E238" s="241"/>
      <c r="F238" s="241"/>
      <c r="G238" s="24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102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5">
      <c r="A239" s="219"/>
      <c r="B239" s="220"/>
      <c r="C239" s="249" t="s">
        <v>253</v>
      </c>
      <c r="D239" s="241"/>
      <c r="E239" s="241"/>
      <c r="F239" s="241"/>
      <c r="G239" s="24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102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19"/>
      <c r="B240" s="220"/>
      <c r="C240" s="247" t="s">
        <v>258</v>
      </c>
      <c r="D240" s="222"/>
      <c r="E240" s="223">
        <v>4.2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104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19"/>
      <c r="B241" s="220"/>
      <c r="C241" s="248"/>
      <c r="D241" s="239"/>
      <c r="E241" s="239"/>
      <c r="F241" s="239"/>
      <c r="G241" s="239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105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31">
        <v>30</v>
      </c>
      <c r="B242" s="232" t="s">
        <v>255</v>
      </c>
      <c r="C242" s="245" t="s">
        <v>256</v>
      </c>
      <c r="D242" s="233" t="s">
        <v>134</v>
      </c>
      <c r="E242" s="234">
        <v>2</v>
      </c>
      <c r="F242" s="235"/>
      <c r="G242" s="236">
        <f>ROUND(E242*F242,2)</f>
        <v>0</v>
      </c>
      <c r="H242" s="235"/>
      <c r="I242" s="236">
        <f>ROUND(E242*H242,2)</f>
        <v>0</v>
      </c>
      <c r="J242" s="235"/>
      <c r="K242" s="236">
        <f>ROUND(E242*J242,2)</f>
        <v>0</v>
      </c>
      <c r="L242" s="236">
        <v>21</v>
      </c>
      <c r="M242" s="236">
        <f>G242*(1+L242/100)</f>
        <v>0</v>
      </c>
      <c r="N242" s="236">
        <v>0</v>
      </c>
      <c r="O242" s="236">
        <f>ROUND(E242*N242,2)</f>
        <v>0</v>
      </c>
      <c r="P242" s="236">
        <v>0</v>
      </c>
      <c r="Q242" s="236">
        <f>ROUND(E242*P242,2)</f>
        <v>0</v>
      </c>
      <c r="R242" s="236"/>
      <c r="S242" s="236" t="s">
        <v>97</v>
      </c>
      <c r="T242" s="237" t="s">
        <v>118</v>
      </c>
      <c r="U242" s="221">
        <v>0</v>
      </c>
      <c r="V242" s="221">
        <f>ROUND(E242*U242,2)</f>
        <v>0</v>
      </c>
      <c r="W242" s="221"/>
      <c r="X242" s="221" t="s">
        <v>99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100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5">
      <c r="A243" s="219"/>
      <c r="B243" s="220"/>
      <c r="C243" s="246" t="s">
        <v>251</v>
      </c>
      <c r="D243" s="238"/>
      <c r="E243" s="238"/>
      <c r="F243" s="238"/>
      <c r="G243" s="238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102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5">
      <c r="A244" s="219"/>
      <c r="B244" s="220"/>
      <c r="C244" s="249" t="s">
        <v>252</v>
      </c>
      <c r="D244" s="241"/>
      <c r="E244" s="241"/>
      <c r="F244" s="241"/>
      <c r="G244" s="24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102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5">
      <c r="A245" s="219"/>
      <c r="B245" s="220"/>
      <c r="C245" s="249" t="s">
        <v>253</v>
      </c>
      <c r="D245" s="241"/>
      <c r="E245" s="241"/>
      <c r="F245" s="241"/>
      <c r="G245" s="24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102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19"/>
      <c r="B246" s="220"/>
      <c r="C246" s="247" t="s">
        <v>259</v>
      </c>
      <c r="D246" s="222"/>
      <c r="E246" s="223">
        <v>2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104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5">
      <c r="A247" s="219"/>
      <c r="B247" s="220"/>
      <c r="C247" s="248"/>
      <c r="D247" s="239"/>
      <c r="E247" s="239"/>
      <c r="F247" s="239"/>
      <c r="G247" s="239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105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5">
      <c r="A248" s="231">
        <v>31</v>
      </c>
      <c r="B248" s="232" t="s">
        <v>260</v>
      </c>
      <c r="C248" s="245" t="s">
        <v>261</v>
      </c>
      <c r="D248" s="233" t="s">
        <v>242</v>
      </c>
      <c r="E248" s="234">
        <v>50.4</v>
      </c>
      <c r="F248" s="235"/>
      <c r="G248" s="236">
        <f>ROUND(E248*F248,2)</f>
        <v>0</v>
      </c>
      <c r="H248" s="235"/>
      <c r="I248" s="236">
        <f>ROUND(E248*H248,2)</f>
        <v>0</v>
      </c>
      <c r="J248" s="235"/>
      <c r="K248" s="236">
        <f>ROUND(E248*J248,2)</f>
        <v>0</v>
      </c>
      <c r="L248" s="236">
        <v>21</v>
      </c>
      <c r="M248" s="236">
        <f>G248*(1+L248/100)</f>
        <v>0</v>
      </c>
      <c r="N248" s="236">
        <v>0</v>
      </c>
      <c r="O248" s="236">
        <f>ROUND(E248*N248,2)</f>
        <v>0</v>
      </c>
      <c r="P248" s="236">
        <v>0</v>
      </c>
      <c r="Q248" s="236">
        <f>ROUND(E248*P248,2)</f>
        <v>0</v>
      </c>
      <c r="R248" s="236"/>
      <c r="S248" s="236" t="s">
        <v>97</v>
      </c>
      <c r="T248" s="237" t="s">
        <v>130</v>
      </c>
      <c r="U248" s="221">
        <v>0</v>
      </c>
      <c r="V248" s="221">
        <f>ROUND(E248*U248,2)</f>
        <v>0</v>
      </c>
      <c r="W248" s="221"/>
      <c r="X248" s="221" t="s">
        <v>99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100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5">
      <c r="A249" s="219"/>
      <c r="B249" s="220"/>
      <c r="C249" s="247" t="s">
        <v>262</v>
      </c>
      <c r="D249" s="222"/>
      <c r="E249" s="223">
        <v>50.4</v>
      </c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104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5">
      <c r="A250" s="219"/>
      <c r="B250" s="220"/>
      <c r="C250" s="248"/>
      <c r="D250" s="239"/>
      <c r="E250" s="239"/>
      <c r="F250" s="239"/>
      <c r="G250" s="239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105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5">
      <c r="A251" s="231">
        <v>32</v>
      </c>
      <c r="B251" s="232" t="s">
        <v>263</v>
      </c>
      <c r="C251" s="245" t="s">
        <v>264</v>
      </c>
      <c r="D251" s="233" t="s">
        <v>265</v>
      </c>
      <c r="E251" s="234">
        <v>1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6">
        <v>0.28100000000000003</v>
      </c>
      <c r="O251" s="236">
        <f>ROUND(E251*N251,2)</f>
        <v>0.28000000000000003</v>
      </c>
      <c r="P251" s="236">
        <v>0</v>
      </c>
      <c r="Q251" s="236">
        <f>ROUND(E251*P251,2)</f>
        <v>0</v>
      </c>
      <c r="R251" s="236"/>
      <c r="S251" s="236" t="s">
        <v>97</v>
      </c>
      <c r="T251" s="237" t="s">
        <v>130</v>
      </c>
      <c r="U251" s="221">
        <v>4.5100000000000001E-3</v>
      </c>
      <c r="V251" s="221">
        <f>ROUND(E251*U251,2)</f>
        <v>0</v>
      </c>
      <c r="W251" s="221"/>
      <c r="X251" s="221" t="s">
        <v>99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100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19"/>
      <c r="B252" s="220"/>
      <c r="C252" s="246" t="s">
        <v>171</v>
      </c>
      <c r="D252" s="238"/>
      <c r="E252" s="238"/>
      <c r="F252" s="238"/>
      <c r="G252" s="238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102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19"/>
      <c r="B253" s="220"/>
      <c r="C253" s="249" t="s">
        <v>266</v>
      </c>
      <c r="D253" s="241"/>
      <c r="E253" s="241"/>
      <c r="F253" s="241"/>
      <c r="G253" s="24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102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ht="21" outlineLevel="1" x14ac:dyDescent="0.25">
      <c r="A254" s="219"/>
      <c r="B254" s="220"/>
      <c r="C254" s="249" t="s">
        <v>267</v>
      </c>
      <c r="D254" s="241"/>
      <c r="E254" s="241"/>
      <c r="F254" s="241"/>
      <c r="G254" s="24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102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40" t="str">
        <f>C254</f>
        <v>- u dočasných (provizorních) značek a zařízení údržbu po celou dobu trvání funkce, náhradu zničených nebo ztracených kusů, nutnou opravu poškozených částí</v>
      </c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5">
      <c r="A255" s="219"/>
      <c r="B255" s="220"/>
      <c r="C255" s="247" t="s">
        <v>268</v>
      </c>
      <c r="D255" s="222"/>
      <c r="E255" s="223">
        <v>1</v>
      </c>
      <c r="F255" s="221"/>
      <c r="G255" s="221"/>
      <c r="H255" s="221"/>
      <c r="I255" s="221"/>
      <c r="J255" s="221"/>
      <c r="K255" s="221"/>
      <c r="L255" s="221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1"/>
      <c r="X255" s="221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104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5">
      <c r="A256" s="219"/>
      <c r="B256" s="220"/>
      <c r="C256" s="248"/>
      <c r="D256" s="239"/>
      <c r="E256" s="239"/>
      <c r="F256" s="239"/>
      <c r="G256" s="239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105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5">
      <c r="A257" s="231">
        <v>33</v>
      </c>
      <c r="B257" s="232" t="s">
        <v>269</v>
      </c>
      <c r="C257" s="245" t="s">
        <v>270</v>
      </c>
      <c r="D257" s="233" t="s">
        <v>148</v>
      </c>
      <c r="E257" s="234">
        <v>9.625</v>
      </c>
      <c r="F257" s="235"/>
      <c r="G257" s="236">
        <f>ROUND(E257*F257,2)</f>
        <v>0</v>
      </c>
      <c r="H257" s="235"/>
      <c r="I257" s="236">
        <f>ROUND(E257*H257,2)</f>
        <v>0</v>
      </c>
      <c r="J257" s="235"/>
      <c r="K257" s="236">
        <f>ROUND(E257*J257,2)</f>
        <v>0</v>
      </c>
      <c r="L257" s="236">
        <v>21</v>
      </c>
      <c r="M257" s="236">
        <f>G257*(1+L257/100)</f>
        <v>0</v>
      </c>
      <c r="N257" s="236">
        <v>7.2999999999999996E-4</v>
      </c>
      <c r="O257" s="236">
        <f>ROUND(E257*N257,2)</f>
        <v>0.01</v>
      </c>
      <c r="P257" s="236">
        <v>0</v>
      </c>
      <c r="Q257" s="236">
        <f>ROUND(E257*P257,2)</f>
        <v>0</v>
      </c>
      <c r="R257" s="236"/>
      <c r="S257" s="236" t="s">
        <v>97</v>
      </c>
      <c r="T257" s="237" t="s">
        <v>130</v>
      </c>
      <c r="U257" s="221">
        <v>0</v>
      </c>
      <c r="V257" s="221">
        <f>ROUND(E257*U257,2)</f>
        <v>0</v>
      </c>
      <c r="W257" s="221"/>
      <c r="X257" s="221" t="s">
        <v>99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100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19"/>
      <c r="B258" s="220"/>
      <c r="C258" s="246" t="s">
        <v>171</v>
      </c>
      <c r="D258" s="238"/>
      <c r="E258" s="238"/>
      <c r="F258" s="238"/>
      <c r="G258" s="238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102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5">
      <c r="A259" s="219"/>
      <c r="B259" s="220"/>
      <c r="C259" s="249" t="s">
        <v>271</v>
      </c>
      <c r="D259" s="241"/>
      <c r="E259" s="241"/>
      <c r="F259" s="241"/>
      <c r="G259" s="241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102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5">
      <c r="A260" s="219"/>
      <c r="B260" s="220"/>
      <c r="C260" s="249" t="s">
        <v>272</v>
      </c>
      <c r="D260" s="241"/>
      <c r="E260" s="241"/>
      <c r="F260" s="241"/>
      <c r="G260" s="241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21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102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5">
      <c r="A261" s="219"/>
      <c r="B261" s="220"/>
      <c r="C261" s="247" t="s">
        <v>273</v>
      </c>
      <c r="D261" s="222"/>
      <c r="E261" s="223">
        <v>8.125</v>
      </c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104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5">
      <c r="A262" s="219"/>
      <c r="B262" s="220"/>
      <c r="C262" s="247" t="s">
        <v>274</v>
      </c>
      <c r="D262" s="222"/>
      <c r="E262" s="223">
        <v>1.5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104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5">
      <c r="A263" s="219"/>
      <c r="B263" s="220"/>
      <c r="C263" s="248"/>
      <c r="D263" s="239"/>
      <c r="E263" s="239"/>
      <c r="F263" s="239"/>
      <c r="G263" s="239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105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x14ac:dyDescent="0.25">
      <c r="A264" s="225" t="s">
        <v>92</v>
      </c>
      <c r="B264" s="226" t="s">
        <v>64</v>
      </c>
      <c r="C264" s="244" t="s">
        <v>28</v>
      </c>
      <c r="D264" s="227"/>
      <c r="E264" s="228"/>
      <c r="F264" s="229"/>
      <c r="G264" s="229">
        <f>SUMIF(AG265:AG299,"&lt;&gt;NOR",G265:G299)</f>
        <v>0</v>
      </c>
      <c r="H264" s="229"/>
      <c r="I264" s="229">
        <f>SUM(I265:I299)</f>
        <v>0</v>
      </c>
      <c r="J264" s="229"/>
      <c r="K264" s="229">
        <f>SUM(K265:K299)</f>
        <v>0</v>
      </c>
      <c r="L264" s="229"/>
      <c r="M264" s="229">
        <f>SUM(M265:M299)</f>
        <v>0</v>
      </c>
      <c r="N264" s="229"/>
      <c r="O264" s="229">
        <f>SUM(O265:O299)</f>
        <v>0</v>
      </c>
      <c r="P264" s="229"/>
      <c r="Q264" s="229">
        <f>SUM(Q265:Q299)</f>
        <v>0</v>
      </c>
      <c r="R264" s="229"/>
      <c r="S264" s="229"/>
      <c r="T264" s="230"/>
      <c r="U264" s="224"/>
      <c r="V264" s="224">
        <f>SUM(V265:V299)</f>
        <v>0</v>
      </c>
      <c r="W264" s="224"/>
      <c r="X264" s="224"/>
      <c r="AG264" t="s">
        <v>93</v>
      </c>
    </row>
    <row r="265" spans="1:60" outlineLevel="1" x14ac:dyDescent="0.25">
      <c r="A265" s="231">
        <v>34</v>
      </c>
      <c r="B265" s="232" t="s">
        <v>275</v>
      </c>
      <c r="C265" s="245" t="s">
        <v>276</v>
      </c>
      <c r="D265" s="233" t="s">
        <v>277</v>
      </c>
      <c r="E265" s="234">
        <v>1</v>
      </c>
      <c r="F265" s="235"/>
      <c r="G265" s="236">
        <f>ROUND(E265*F265,2)</f>
        <v>0</v>
      </c>
      <c r="H265" s="235"/>
      <c r="I265" s="236">
        <f>ROUND(E265*H265,2)</f>
        <v>0</v>
      </c>
      <c r="J265" s="235"/>
      <c r="K265" s="236">
        <f>ROUND(E265*J265,2)</f>
        <v>0</v>
      </c>
      <c r="L265" s="236">
        <v>21</v>
      </c>
      <c r="M265" s="236">
        <f>G265*(1+L265/100)</f>
        <v>0</v>
      </c>
      <c r="N265" s="236">
        <v>0</v>
      </c>
      <c r="O265" s="236">
        <f>ROUND(E265*N265,2)</f>
        <v>0</v>
      </c>
      <c r="P265" s="236">
        <v>0</v>
      </c>
      <c r="Q265" s="236">
        <f>ROUND(E265*P265,2)</f>
        <v>0</v>
      </c>
      <c r="R265" s="236"/>
      <c r="S265" s="236" t="s">
        <v>97</v>
      </c>
      <c r="T265" s="237" t="s">
        <v>98</v>
      </c>
      <c r="U265" s="221">
        <v>0</v>
      </c>
      <c r="V265" s="221">
        <f>ROUND(E265*U265,2)</f>
        <v>0</v>
      </c>
      <c r="W265" s="221"/>
      <c r="X265" s="221" t="s">
        <v>99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100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5">
      <c r="A266" s="219"/>
      <c r="B266" s="220"/>
      <c r="C266" s="246" t="s">
        <v>171</v>
      </c>
      <c r="D266" s="238"/>
      <c r="E266" s="238"/>
      <c r="F266" s="238"/>
      <c r="G266" s="238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102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19"/>
      <c r="B267" s="220"/>
      <c r="C267" s="249" t="s">
        <v>278</v>
      </c>
      <c r="D267" s="241"/>
      <c r="E267" s="241"/>
      <c r="F267" s="241"/>
      <c r="G267" s="24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102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40" t="str">
        <f>C267</f>
        <v>- dodání a osazení informačních tabulí v předepsaném provedení a množství s obsahem předepsaným zadavatelem</v>
      </c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5">
      <c r="A268" s="219"/>
      <c r="B268" s="220"/>
      <c r="C268" s="249" t="s">
        <v>279</v>
      </c>
      <c r="D268" s="241"/>
      <c r="E268" s="241"/>
      <c r="F268" s="241"/>
      <c r="G268" s="241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102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5">
      <c r="A269" s="219"/>
      <c r="B269" s="220"/>
      <c r="C269" s="249" t="s">
        <v>280</v>
      </c>
      <c r="D269" s="241"/>
      <c r="E269" s="241"/>
      <c r="F269" s="241"/>
      <c r="G269" s="24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102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19"/>
      <c r="B270" s="220"/>
      <c r="C270" s="249" t="s">
        <v>281</v>
      </c>
      <c r="D270" s="241"/>
      <c r="E270" s="241"/>
      <c r="F270" s="241"/>
      <c r="G270" s="24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102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19"/>
      <c r="B271" s="220"/>
      <c r="C271" s="249" t="s">
        <v>282</v>
      </c>
      <c r="D271" s="241"/>
      <c r="E271" s="241"/>
      <c r="F271" s="241"/>
      <c r="G271" s="241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21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102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5">
      <c r="A272" s="219"/>
      <c r="B272" s="220"/>
      <c r="C272" s="247" t="s">
        <v>283</v>
      </c>
      <c r="D272" s="222"/>
      <c r="E272" s="223">
        <v>1</v>
      </c>
      <c r="F272" s="221"/>
      <c r="G272" s="221"/>
      <c r="H272" s="221"/>
      <c r="I272" s="221"/>
      <c r="J272" s="221"/>
      <c r="K272" s="221"/>
      <c r="L272" s="221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1"/>
      <c r="X272" s="221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104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5">
      <c r="A273" s="219"/>
      <c r="B273" s="220"/>
      <c r="C273" s="248"/>
      <c r="D273" s="239"/>
      <c r="E273" s="239"/>
      <c r="F273" s="239"/>
      <c r="G273" s="239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105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31">
        <v>35</v>
      </c>
      <c r="B274" s="232" t="s">
        <v>284</v>
      </c>
      <c r="C274" s="245" t="s">
        <v>285</v>
      </c>
      <c r="D274" s="233" t="s">
        <v>277</v>
      </c>
      <c r="E274" s="234">
        <v>1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6">
        <v>0</v>
      </c>
      <c r="O274" s="236">
        <f>ROUND(E274*N274,2)</f>
        <v>0</v>
      </c>
      <c r="P274" s="236">
        <v>0</v>
      </c>
      <c r="Q274" s="236">
        <f>ROUND(E274*P274,2)</f>
        <v>0</v>
      </c>
      <c r="R274" s="236"/>
      <c r="S274" s="236" t="s">
        <v>97</v>
      </c>
      <c r="T274" s="237" t="s">
        <v>98</v>
      </c>
      <c r="U274" s="221">
        <v>0</v>
      </c>
      <c r="V274" s="221">
        <f>ROUND(E274*U274,2)</f>
        <v>0</v>
      </c>
      <c r="W274" s="221"/>
      <c r="X274" s="221" t="s">
        <v>99</v>
      </c>
      <c r="Y274" s="212"/>
      <c r="Z274" s="212"/>
      <c r="AA274" s="212"/>
      <c r="AB274" s="212"/>
      <c r="AC274" s="212"/>
      <c r="AD274" s="212"/>
      <c r="AE274" s="212"/>
      <c r="AF274" s="212"/>
      <c r="AG274" s="212" t="s">
        <v>100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5">
      <c r="A275" s="219"/>
      <c r="B275" s="220"/>
      <c r="C275" s="246" t="s">
        <v>286</v>
      </c>
      <c r="D275" s="238"/>
      <c r="E275" s="238"/>
      <c r="F275" s="238"/>
      <c r="G275" s="238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102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5">
      <c r="A276" s="219"/>
      <c r="B276" s="220"/>
      <c r="C276" s="247" t="s">
        <v>287</v>
      </c>
      <c r="D276" s="222"/>
      <c r="E276" s="223">
        <v>1</v>
      </c>
      <c r="F276" s="221"/>
      <c r="G276" s="221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104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5">
      <c r="A277" s="219"/>
      <c r="B277" s="220"/>
      <c r="C277" s="248"/>
      <c r="D277" s="239"/>
      <c r="E277" s="239"/>
      <c r="F277" s="239"/>
      <c r="G277" s="239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105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5">
      <c r="A278" s="231">
        <v>36</v>
      </c>
      <c r="B278" s="232" t="s">
        <v>288</v>
      </c>
      <c r="C278" s="245" t="s">
        <v>289</v>
      </c>
      <c r="D278" s="233" t="s">
        <v>277</v>
      </c>
      <c r="E278" s="234">
        <v>1</v>
      </c>
      <c r="F278" s="235"/>
      <c r="G278" s="236">
        <f>ROUND(E278*F278,2)</f>
        <v>0</v>
      </c>
      <c r="H278" s="235"/>
      <c r="I278" s="236">
        <f>ROUND(E278*H278,2)</f>
        <v>0</v>
      </c>
      <c r="J278" s="235"/>
      <c r="K278" s="236">
        <f>ROUND(E278*J278,2)</f>
        <v>0</v>
      </c>
      <c r="L278" s="236">
        <v>21</v>
      </c>
      <c r="M278" s="236">
        <f>G278*(1+L278/100)</f>
        <v>0</v>
      </c>
      <c r="N278" s="236">
        <v>0</v>
      </c>
      <c r="O278" s="236">
        <f>ROUND(E278*N278,2)</f>
        <v>0</v>
      </c>
      <c r="P278" s="236">
        <v>0</v>
      </c>
      <c r="Q278" s="236">
        <f>ROUND(E278*P278,2)</f>
        <v>0</v>
      </c>
      <c r="R278" s="236"/>
      <c r="S278" s="236" t="s">
        <v>97</v>
      </c>
      <c r="T278" s="237" t="s">
        <v>98</v>
      </c>
      <c r="U278" s="221">
        <v>0</v>
      </c>
      <c r="V278" s="221">
        <f>ROUND(E278*U278,2)</f>
        <v>0</v>
      </c>
      <c r="W278" s="221"/>
      <c r="X278" s="221" t="s">
        <v>99</v>
      </c>
      <c r="Y278" s="212"/>
      <c r="Z278" s="212"/>
      <c r="AA278" s="212"/>
      <c r="AB278" s="212"/>
      <c r="AC278" s="212"/>
      <c r="AD278" s="212"/>
      <c r="AE278" s="212"/>
      <c r="AF278" s="212"/>
      <c r="AG278" s="212" t="s">
        <v>100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19"/>
      <c r="B279" s="220"/>
      <c r="C279" s="246" t="s">
        <v>290</v>
      </c>
      <c r="D279" s="238"/>
      <c r="E279" s="238"/>
      <c r="F279" s="238"/>
      <c r="G279" s="238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102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5">
      <c r="A280" s="219"/>
      <c r="B280" s="220"/>
      <c r="C280" s="247" t="s">
        <v>291</v>
      </c>
      <c r="D280" s="222"/>
      <c r="E280" s="223">
        <v>1</v>
      </c>
      <c r="F280" s="221"/>
      <c r="G280" s="221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104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5">
      <c r="A281" s="219"/>
      <c r="B281" s="220"/>
      <c r="C281" s="248"/>
      <c r="D281" s="239"/>
      <c r="E281" s="239"/>
      <c r="F281" s="239"/>
      <c r="G281" s="239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105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31">
        <v>37</v>
      </c>
      <c r="B282" s="232" t="s">
        <v>292</v>
      </c>
      <c r="C282" s="245" t="s">
        <v>293</v>
      </c>
      <c r="D282" s="233" t="s">
        <v>277</v>
      </c>
      <c r="E282" s="234">
        <v>1</v>
      </c>
      <c r="F282" s="235"/>
      <c r="G282" s="236">
        <f>ROUND(E282*F282,2)</f>
        <v>0</v>
      </c>
      <c r="H282" s="235"/>
      <c r="I282" s="236">
        <f>ROUND(E282*H282,2)</f>
        <v>0</v>
      </c>
      <c r="J282" s="235"/>
      <c r="K282" s="236">
        <f>ROUND(E282*J282,2)</f>
        <v>0</v>
      </c>
      <c r="L282" s="236">
        <v>21</v>
      </c>
      <c r="M282" s="236">
        <f>G282*(1+L282/100)</f>
        <v>0</v>
      </c>
      <c r="N282" s="236">
        <v>0</v>
      </c>
      <c r="O282" s="236">
        <f>ROUND(E282*N282,2)</f>
        <v>0</v>
      </c>
      <c r="P282" s="236">
        <v>0</v>
      </c>
      <c r="Q282" s="236">
        <f>ROUND(E282*P282,2)</f>
        <v>0</v>
      </c>
      <c r="R282" s="236"/>
      <c r="S282" s="236" t="s">
        <v>97</v>
      </c>
      <c r="T282" s="237" t="s">
        <v>98</v>
      </c>
      <c r="U282" s="221">
        <v>0</v>
      </c>
      <c r="V282" s="221">
        <f>ROUND(E282*U282,2)</f>
        <v>0</v>
      </c>
      <c r="W282" s="221"/>
      <c r="X282" s="221" t="s">
        <v>99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100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19"/>
      <c r="B283" s="220"/>
      <c r="C283" s="246" t="s">
        <v>171</v>
      </c>
      <c r="D283" s="238"/>
      <c r="E283" s="238"/>
      <c r="F283" s="238"/>
      <c r="G283" s="238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102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5">
      <c r="A284" s="219"/>
      <c r="B284" s="220"/>
      <c r="C284" s="249" t="s">
        <v>294</v>
      </c>
      <c r="D284" s="241"/>
      <c r="E284" s="241"/>
      <c r="F284" s="241"/>
      <c r="G284" s="24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21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102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5">
      <c r="A285" s="219"/>
      <c r="B285" s="220"/>
      <c r="C285" s="249" t="s">
        <v>295</v>
      </c>
      <c r="D285" s="241"/>
      <c r="E285" s="241"/>
      <c r="F285" s="241"/>
      <c r="G285" s="241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21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102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40" t="str">
        <f>C285</f>
        <v>- zadavatelem specifikované výstupy (fotografie v papírovém a digitálním formátu) v požadovaném počtu</v>
      </c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5">
      <c r="A286" s="219"/>
      <c r="B286" s="220"/>
      <c r="C286" s="247" t="s">
        <v>296</v>
      </c>
      <c r="D286" s="222"/>
      <c r="E286" s="223">
        <v>1</v>
      </c>
      <c r="F286" s="221"/>
      <c r="G286" s="221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104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5">
      <c r="A287" s="219"/>
      <c r="B287" s="220"/>
      <c r="C287" s="248"/>
      <c r="D287" s="239"/>
      <c r="E287" s="239"/>
      <c r="F287" s="239"/>
      <c r="G287" s="239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105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5">
      <c r="A288" s="231">
        <v>38</v>
      </c>
      <c r="B288" s="232" t="s">
        <v>297</v>
      </c>
      <c r="C288" s="245" t="s">
        <v>298</v>
      </c>
      <c r="D288" s="233" t="s">
        <v>299</v>
      </c>
      <c r="E288" s="234">
        <v>1</v>
      </c>
      <c r="F288" s="235"/>
      <c r="G288" s="236">
        <f>ROUND(E288*F288,2)</f>
        <v>0</v>
      </c>
      <c r="H288" s="235"/>
      <c r="I288" s="236">
        <f>ROUND(E288*H288,2)</f>
        <v>0</v>
      </c>
      <c r="J288" s="235"/>
      <c r="K288" s="236">
        <f>ROUND(E288*J288,2)</f>
        <v>0</v>
      </c>
      <c r="L288" s="236">
        <v>21</v>
      </c>
      <c r="M288" s="236">
        <f>G288*(1+L288/100)</f>
        <v>0</v>
      </c>
      <c r="N288" s="236">
        <v>0</v>
      </c>
      <c r="O288" s="236">
        <f>ROUND(E288*N288,2)</f>
        <v>0</v>
      </c>
      <c r="P288" s="236">
        <v>0</v>
      </c>
      <c r="Q288" s="236">
        <f>ROUND(E288*P288,2)</f>
        <v>0</v>
      </c>
      <c r="R288" s="236"/>
      <c r="S288" s="236" t="s">
        <v>97</v>
      </c>
      <c r="T288" s="237" t="s">
        <v>98</v>
      </c>
      <c r="U288" s="221">
        <v>0</v>
      </c>
      <c r="V288" s="221">
        <f>ROUND(E288*U288,2)</f>
        <v>0</v>
      </c>
      <c r="W288" s="221"/>
      <c r="X288" s="221" t="s">
        <v>99</v>
      </c>
      <c r="Y288" s="212"/>
      <c r="Z288" s="212"/>
      <c r="AA288" s="212"/>
      <c r="AB288" s="212"/>
      <c r="AC288" s="212"/>
      <c r="AD288" s="212"/>
      <c r="AE288" s="212"/>
      <c r="AF288" s="212"/>
      <c r="AG288" s="212" t="s">
        <v>100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5">
      <c r="A289" s="219"/>
      <c r="B289" s="220"/>
      <c r="C289" s="250"/>
      <c r="D289" s="242"/>
      <c r="E289" s="242"/>
      <c r="F289" s="242"/>
      <c r="G289" s="242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105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5">
      <c r="A290" s="231">
        <v>39</v>
      </c>
      <c r="B290" s="232" t="s">
        <v>300</v>
      </c>
      <c r="C290" s="245" t="s">
        <v>301</v>
      </c>
      <c r="D290" s="233" t="s">
        <v>277</v>
      </c>
      <c r="E290" s="234">
        <v>1</v>
      </c>
      <c r="F290" s="235"/>
      <c r="G290" s="236">
        <f>ROUND(E290*F290,2)</f>
        <v>0</v>
      </c>
      <c r="H290" s="235"/>
      <c r="I290" s="236">
        <f>ROUND(E290*H290,2)</f>
        <v>0</v>
      </c>
      <c r="J290" s="235"/>
      <c r="K290" s="236">
        <f>ROUND(E290*J290,2)</f>
        <v>0</v>
      </c>
      <c r="L290" s="236">
        <v>21</v>
      </c>
      <c r="M290" s="236">
        <f>G290*(1+L290/100)</f>
        <v>0</v>
      </c>
      <c r="N290" s="236">
        <v>0</v>
      </c>
      <c r="O290" s="236">
        <f>ROUND(E290*N290,2)</f>
        <v>0</v>
      </c>
      <c r="P290" s="236">
        <v>0</v>
      </c>
      <c r="Q290" s="236">
        <f>ROUND(E290*P290,2)</f>
        <v>0</v>
      </c>
      <c r="R290" s="236"/>
      <c r="S290" s="236" t="s">
        <v>97</v>
      </c>
      <c r="T290" s="237" t="s">
        <v>98</v>
      </c>
      <c r="U290" s="221">
        <v>0</v>
      </c>
      <c r="V290" s="221">
        <f>ROUND(E290*U290,2)</f>
        <v>0</v>
      </c>
      <c r="W290" s="221"/>
      <c r="X290" s="221" t="s">
        <v>99</v>
      </c>
      <c r="Y290" s="212"/>
      <c r="Z290" s="212"/>
      <c r="AA290" s="212"/>
      <c r="AB290" s="212"/>
      <c r="AC290" s="212"/>
      <c r="AD290" s="212"/>
      <c r="AE290" s="212"/>
      <c r="AF290" s="212"/>
      <c r="AG290" s="212" t="s">
        <v>100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5">
      <c r="A291" s="219"/>
      <c r="B291" s="220"/>
      <c r="C291" s="246" t="s">
        <v>302</v>
      </c>
      <c r="D291" s="238"/>
      <c r="E291" s="238"/>
      <c r="F291" s="238"/>
      <c r="G291" s="238"/>
      <c r="H291" s="221"/>
      <c r="I291" s="221"/>
      <c r="J291" s="221"/>
      <c r="K291" s="221"/>
      <c r="L291" s="221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1"/>
      <c r="X291" s="221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102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40" t="str">
        <f>C291</f>
        <v>zahrnuje objednatelem povolené náklady na pořízení (event. pronájem), provozování, udržování a likvidaci zhotovitelova zařízení</v>
      </c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19"/>
      <c r="B292" s="220"/>
      <c r="C292" s="248"/>
      <c r="D292" s="239"/>
      <c r="E292" s="239"/>
      <c r="F292" s="239"/>
      <c r="G292" s="239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105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31">
        <v>40</v>
      </c>
      <c r="B293" s="232" t="s">
        <v>303</v>
      </c>
      <c r="C293" s="245" t="s">
        <v>304</v>
      </c>
      <c r="D293" s="233" t="s">
        <v>277</v>
      </c>
      <c r="E293" s="234">
        <v>1</v>
      </c>
      <c r="F293" s="235"/>
      <c r="G293" s="236">
        <f>ROUND(E293*F293,2)</f>
        <v>0</v>
      </c>
      <c r="H293" s="235"/>
      <c r="I293" s="236">
        <f>ROUND(E293*H293,2)</f>
        <v>0</v>
      </c>
      <c r="J293" s="235"/>
      <c r="K293" s="236">
        <f>ROUND(E293*J293,2)</f>
        <v>0</v>
      </c>
      <c r="L293" s="236">
        <v>21</v>
      </c>
      <c r="M293" s="236">
        <f>G293*(1+L293/100)</f>
        <v>0</v>
      </c>
      <c r="N293" s="236">
        <v>0</v>
      </c>
      <c r="O293" s="236">
        <f>ROUND(E293*N293,2)</f>
        <v>0</v>
      </c>
      <c r="P293" s="236">
        <v>0</v>
      </c>
      <c r="Q293" s="236">
        <f>ROUND(E293*P293,2)</f>
        <v>0</v>
      </c>
      <c r="R293" s="236"/>
      <c r="S293" s="236" t="s">
        <v>97</v>
      </c>
      <c r="T293" s="237" t="s">
        <v>98</v>
      </c>
      <c r="U293" s="221">
        <v>0</v>
      </c>
      <c r="V293" s="221">
        <f>ROUND(E293*U293,2)</f>
        <v>0</v>
      </c>
      <c r="W293" s="221"/>
      <c r="X293" s="221" t="s">
        <v>99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100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5">
      <c r="A294" s="219"/>
      <c r="B294" s="220"/>
      <c r="C294" s="246" t="s">
        <v>305</v>
      </c>
      <c r="D294" s="238"/>
      <c r="E294" s="238"/>
      <c r="F294" s="238"/>
      <c r="G294" s="238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102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40" t="str">
        <f>C294</f>
        <v>Náklady spojené se zajištěním BOZP, vč. zajištění ochrany chodců a dalších požadavků na zajištění podmínek vyplývajících z BOZP.</v>
      </c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5">
      <c r="A295" s="219"/>
      <c r="B295" s="220"/>
      <c r="C295" s="248"/>
      <c r="D295" s="239"/>
      <c r="E295" s="239"/>
      <c r="F295" s="239"/>
      <c r="G295" s="239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105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5">
      <c r="A296" s="231">
        <v>41</v>
      </c>
      <c r="B296" s="232" t="s">
        <v>306</v>
      </c>
      <c r="C296" s="245" t="s">
        <v>307</v>
      </c>
      <c r="D296" s="233" t="s">
        <v>308</v>
      </c>
      <c r="E296" s="234">
        <v>0.04</v>
      </c>
      <c r="F296" s="235"/>
      <c r="G296" s="236">
        <f>ROUND(E296*F296,2)</f>
        <v>0</v>
      </c>
      <c r="H296" s="235"/>
      <c r="I296" s="236">
        <f>ROUND(E296*H296,2)</f>
        <v>0</v>
      </c>
      <c r="J296" s="235"/>
      <c r="K296" s="236">
        <f>ROUND(E296*J296,2)</f>
        <v>0</v>
      </c>
      <c r="L296" s="236">
        <v>21</v>
      </c>
      <c r="M296" s="236">
        <f>G296*(1+L296/100)</f>
        <v>0</v>
      </c>
      <c r="N296" s="236">
        <v>0</v>
      </c>
      <c r="O296" s="236">
        <f>ROUND(E296*N296,2)</f>
        <v>0</v>
      </c>
      <c r="P296" s="236">
        <v>0</v>
      </c>
      <c r="Q296" s="236">
        <f>ROUND(E296*P296,2)</f>
        <v>0</v>
      </c>
      <c r="R296" s="236"/>
      <c r="S296" s="236" t="s">
        <v>97</v>
      </c>
      <c r="T296" s="237" t="s">
        <v>98</v>
      </c>
      <c r="U296" s="221">
        <v>0</v>
      </c>
      <c r="V296" s="221">
        <f>ROUND(E296*U296,2)</f>
        <v>0</v>
      </c>
      <c r="W296" s="221"/>
      <c r="X296" s="221" t="s">
        <v>99</v>
      </c>
      <c r="Y296" s="212"/>
      <c r="Z296" s="212"/>
      <c r="AA296" s="212"/>
      <c r="AB296" s="212"/>
      <c r="AC296" s="212"/>
      <c r="AD296" s="212"/>
      <c r="AE296" s="212"/>
      <c r="AF296" s="212"/>
      <c r="AG296" s="212" t="s">
        <v>100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5">
      <c r="A297" s="219"/>
      <c r="B297" s="220"/>
      <c r="C297" s="246" t="s">
        <v>290</v>
      </c>
      <c r="D297" s="238"/>
      <c r="E297" s="238"/>
      <c r="F297" s="238"/>
      <c r="G297" s="238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102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5">
      <c r="A298" s="219"/>
      <c r="B298" s="220"/>
      <c r="C298" s="247" t="s">
        <v>309</v>
      </c>
      <c r="D298" s="222"/>
      <c r="E298" s="223">
        <v>0.04</v>
      </c>
      <c r="F298" s="221"/>
      <c r="G298" s="22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104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5">
      <c r="A299" s="219"/>
      <c r="B299" s="220"/>
      <c r="C299" s="248"/>
      <c r="D299" s="239"/>
      <c r="E299" s="239"/>
      <c r="F299" s="239"/>
      <c r="G299" s="239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105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x14ac:dyDescent="0.25">
      <c r="A300" s="3"/>
      <c r="B300" s="4"/>
      <c r="C300" s="251"/>
      <c r="D300" s="6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AE300">
        <v>15</v>
      </c>
      <c r="AF300">
        <v>21</v>
      </c>
      <c r="AG300" t="s">
        <v>79</v>
      </c>
    </row>
    <row r="301" spans="1:60" x14ac:dyDescent="0.25">
      <c r="A301" s="215"/>
      <c r="B301" s="216" t="s">
        <v>29</v>
      </c>
      <c r="C301" s="252"/>
      <c r="D301" s="217"/>
      <c r="E301" s="218"/>
      <c r="F301" s="218"/>
      <c r="G301" s="243">
        <f>G8+G135+G223+G264</f>
        <v>0</v>
      </c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AE301">
        <f>SUMIF(L7:L299,AE300,G7:G299)</f>
        <v>0</v>
      </c>
      <c r="AF301">
        <f>SUMIF(L7:L299,AF300,G7:G299)</f>
        <v>0</v>
      </c>
      <c r="AG301" t="s">
        <v>310</v>
      </c>
    </row>
    <row r="302" spans="1:60" x14ac:dyDescent="0.25">
      <c r="C302" s="253"/>
      <c r="D302" s="10"/>
      <c r="AG302" t="s">
        <v>311</v>
      </c>
    </row>
    <row r="303" spans="1:60" x14ac:dyDescent="0.25">
      <c r="D303" s="10"/>
    </row>
    <row r="304" spans="1:60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8zNahRj5anzy7qAInupUhXoQpaT5reVgb6jMamq1cLc3LPou4Io5byuUnwwNKNs3Lec6v+74Z0E8Zm33YHItkQ==" saltValue="eqloU6SUcIseZIBrjkdOUg==" spinCount="100000" sheet="1"/>
  <mergeCells count="204">
    <mergeCell ref="C291:G291"/>
    <mergeCell ref="C292:G292"/>
    <mergeCell ref="C294:G294"/>
    <mergeCell ref="C295:G295"/>
    <mergeCell ref="C297:G297"/>
    <mergeCell ref="C299:G299"/>
    <mergeCell ref="C281:G281"/>
    <mergeCell ref="C283:G283"/>
    <mergeCell ref="C284:G284"/>
    <mergeCell ref="C285:G285"/>
    <mergeCell ref="C287:G287"/>
    <mergeCell ref="C289:G289"/>
    <mergeCell ref="C270:G270"/>
    <mergeCell ref="C271:G271"/>
    <mergeCell ref="C273:G273"/>
    <mergeCell ref="C275:G275"/>
    <mergeCell ref="C277:G277"/>
    <mergeCell ref="C279:G279"/>
    <mergeCell ref="C260:G260"/>
    <mergeCell ref="C263:G263"/>
    <mergeCell ref="C266:G266"/>
    <mergeCell ref="C267:G267"/>
    <mergeCell ref="C268:G268"/>
    <mergeCell ref="C269:G269"/>
    <mergeCell ref="C252:G252"/>
    <mergeCell ref="C253:G253"/>
    <mergeCell ref="C254:G254"/>
    <mergeCell ref="C256:G256"/>
    <mergeCell ref="C258:G258"/>
    <mergeCell ref="C259:G259"/>
    <mergeCell ref="C241:G241"/>
    <mergeCell ref="C243:G243"/>
    <mergeCell ref="C244:G244"/>
    <mergeCell ref="C245:G245"/>
    <mergeCell ref="C247:G247"/>
    <mergeCell ref="C250:G250"/>
    <mergeCell ref="C232:G232"/>
    <mergeCell ref="C233:G233"/>
    <mergeCell ref="C235:G235"/>
    <mergeCell ref="C237:G237"/>
    <mergeCell ref="C238:G238"/>
    <mergeCell ref="C239:G239"/>
    <mergeCell ref="C222:G222"/>
    <mergeCell ref="C225:G225"/>
    <mergeCell ref="C226:G226"/>
    <mergeCell ref="C227:G227"/>
    <mergeCell ref="C229:G229"/>
    <mergeCell ref="C231:G231"/>
    <mergeCell ref="C215:G215"/>
    <mergeCell ref="C216:G216"/>
    <mergeCell ref="C217:G217"/>
    <mergeCell ref="C218:G218"/>
    <mergeCell ref="C219:G219"/>
    <mergeCell ref="C220:G220"/>
    <mergeCell ref="C206:G206"/>
    <mergeCell ref="C208:G208"/>
    <mergeCell ref="C209:G209"/>
    <mergeCell ref="C210:G210"/>
    <mergeCell ref="C212:G212"/>
    <mergeCell ref="C214:G214"/>
    <mergeCell ref="C199:G199"/>
    <mergeCell ref="C200:G200"/>
    <mergeCell ref="C201:G201"/>
    <mergeCell ref="C202:G202"/>
    <mergeCell ref="C203:G203"/>
    <mergeCell ref="C204:G204"/>
    <mergeCell ref="C191:G191"/>
    <mergeCell ref="C192:G192"/>
    <mergeCell ref="C193:G193"/>
    <mergeCell ref="C194:G194"/>
    <mergeCell ref="C196:G196"/>
    <mergeCell ref="C198:G198"/>
    <mergeCell ref="C183:G183"/>
    <mergeCell ref="C184:G184"/>
    <mergeCell ref="C186:G186"/>
    <mergeCell ref="C188:G188"/>
    <mergeCell ref="C189:G189"/>
    <mergeCell ref="C190:G190"/>
    <mergeCell ref="C176:G176"/>
    <mergeCell ref="C178:G178"/>
    <mergeCell ref="C179:G179"/>
    <mergeCell ref="C180:G180"/>
    <mergeCell ref="C181:G181"/>
    <mergeCell ref="C182:G182"/>
    <mergeCell ref="C169:G169"/>
    <mergeCell ref="C170:G170"/>
    <mergeCell ref="C171:G171"/>
    <mergeCell ref="C172:G172"/>
    <mergeCell ref="C173:G173"/>
    <mergeCell ref="C174:G174"/>
    <mergeCell ref="C161:G161"/>
    <mergeCell ref="C162:G162"/>
    <mergeCell ref="C163:G163"/>
    <mergeCell ref="C164:G164"/>
    <mergeCell ref="C166:G166"/>
    <mergeCell ref="C168:G168"/>
    <mergeCell ref="C152:G152"/>
    <mergeCell ref="C154:G154"/>
    <mergeCell ref="C155:G155"/>
    <mergeCell ref="C156:G156"/>
    <mergeCell ref="C157:G157"/>
    <mergeCell ref="C159:G159"/>
    <mergeCell ref="C140:G140"/>
    <mergeCell ref="C145:G145"/>
    <mergeCell ref="C147:G147"/>
    <mergeCell ref="C148:G148"/>
    <mergeCell ref="C149:G149"/>
    <mergeCell ref="C150:G150"/>
    <mergeCell ref="C131:G131"/>
    <mergeCell ref="C132:G132"/>
    <mergeCell ref="C134:G134"/>
    <mergeCell ref="C137:G137"/>
    <mergeCell ref="C138:G138"/>
    <mergeCell ref="C139:G139"/>
    <mergeCell ref="C123:G123"/>
    <mergeCell ref="C124:G124"/>
    <mergeCell ref="C125:G125"/>
    <mergeCell ref="C126:G126"/>
    <mergeCell ref="C128:G128"/>
    <mergeCell ref="C130:G130"/>
    <mergeCell ref="C117:G117"/>
    <mergeCell ref="C118:G118"/>
    <mergeCell ref="C119:G119"/>
    <mergeCell ref="C120:G120"/>
    <mergeCell ref="C121:G121"/>
    <mergeCell ref="C122:G122"/>
    <mergeCell ref="C111:G111"/>
    <mergeCell ref="C112:G112"/>
    <mergeCell ref="C113:G113"/>
    <mergeCell ref="C114:G114"/>
    <mergeCell ref="C115:G115"/>
    <mergeCell ref="C116:G116"/>
    <mergeCell ref="C105:G105"/>
    <mergeCell ref="C106:G106"/>
    <mergeCell ref="C107:G107"/>
    <mergeCell ref="C108:G108"/>
    <mergeCell ref="C109:G109"/>
    <mergeCell ref="C110:G110"/>
    <mergeCell ref="C97:G97"/>
    <mergeCell ref="C98:G98"/>
    <mergeCell ref="C99:G99"/>
    <mergeCell ref="C100:G100"/>
    <mergeCell ref="C101:G101"/>
    <mergeCell ref="C103:G103"/>
    <mergeCell ref="C91:G91"/>
    <mergeCell ref="C92:G92"/>
    <mergeCell ref="C93:G93"/>
    <mergeCell ref="C94:G94"/>
    <mergeCell ref="C95:G95"/>
    <mergeCell ref="C96:G96"/>
    <mergeCell ref="C85:G85"/>
    <mergeCell ref="C86:G86"/>
    <mergeCell ref="C87:G87"/>
    <mergeCell ref="C88:G88"/>
    <mergeCell ref="C89:G89"/>
    <mergeCell ref="C90:G90"/>
    <mergeCell ref="C78:G78"/>
    <mergeCell ref="C80:G80"/>
    <mergeCell ref="C81:G81"/>
    <mergeCell ref="C82:G82"/>
    <mergeCell ref="C83:G83"/>
    <mergeCell ref="C84:G84"/>
    <mergeCell ref="C70:G70"/>
    <mergeCell ref="C71:G71"/>
    <mergeCell ref="C72:G72"/>
    <mergeCell ref="C73:G73"/>
    <mergeCell ref="C75:G75"/>
    <mergeCell ref="C76:G76"/>
    <mergeCell ref="C60:G60"/>
    <mergeCell ref="C62:G62"/>
    <mergeCell ref="C64:G64"/>
    <mergeCell ref="C66:G66"/>
    <mergeCell ref="C67:G67"/>
    <mergeCell ref="C68:G68"/>
    <mergeCell ref="C45:G45"/>
    <mergeCell ref="C47:G47"/>
    <mergeCell ref="C49:G49"/>
    <mergeCell ref="C50:G50"/>
    <mergeCell ref="C53:G53"/>
    <mergeCell ref="C55:G55"/>
    <mergeCell ref="C34:G34"/>
    <mergeCell ref="C35:G35"/>
    <mergeCell ref="C37:G37"/>
    <mergeCell ref="C39:G39"/>
    <mergeCell ref="C41:G41"/>
    <mergeCell ref="C43:G43"/>
    <mergeCell ref="C28:G28"/>
    <mergeCell ref="C29:G29"/>
    <mergeCell ref="C30:G30"/>
    <mergeCell ref="C31:G31"/>
    <mergeCell ref="C32:G32"/>
    <mergeCell ref="C33:G33"/>
    <mergeCell ref="C14:G14"/>
    <mergeCell ref="C18:G18"/>
    <mergeCell ref="C20:G20"/>
    <mergeCell ref="C24:G24"/>
    <mergeCell ref="C26:G26"/>
    <mergeCell ref="C27:G2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100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'100 01 Pol'!Názvy_tisku</vt:lpstr>
      <vt:lpstr>oadresa</vt:lpstr>
      <vt:lpstr>Stavba!Objednatel</vt:lpstr>
      <vt:lpstr>Stavba!Objekt</vt:lpstr>
      <vt:lpstr>'100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2021-02-02T05:56:15Z</dcterms:modified>
</cp:coreProperties>
</file>