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22635" windowHeight="94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'Položky'!$A$1:$G$86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<sst xmlns="http://schemas.openxmlformats.org/spreadsheetml/2006/main" count="288" uniqueCount="207">
  <si>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</si>
  <si>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</si>
  <si>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</si>
  <si>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</si>
  <si>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</si>
  <si>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</si>
  <si>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</si>
  <si>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</si>
  <si>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</si>
  <si>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</si>
  <si>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</si>
  <si>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</si>
  <si>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</si>
  <si>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</si>
  <si>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</si>
  <si>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</si>
  <si>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</si>
  <si>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</si>
  <si>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</si>
  <si>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</si>
  <si>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</si>
  <si>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</si>
  <si>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</si>
  <si>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</si>
  <si>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</si>
  <si>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</si>
  <si>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</si>
  <si>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</si>
  <si>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</si>
  <si>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</si>
  <si>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</si>
  <si>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</si>
  <si>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</si>
  <si>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</si>
  <si>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</si>
  <si>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</si>
  <si>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</si>
  <si>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</si>
  <si>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</si>
  <si>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</si>
  <si>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</si>
  <si>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</si>
  <si>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</si>
  <si>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</si>
  <si>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</si>
  <si>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</si>
  <si>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</si>
  <si>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</si>
  <si>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</si>
  <si>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</si>
  <si>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</si>
  <si>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</si>
  <si>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</si>
  <si>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</si>
  <si>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</si>
  <si>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</si>
  <si>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</si>
  <si>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</si>
  <si>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</si>
  <si>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</si>
  <si>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</si>
  <si>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</si>
  <si>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</si>
  <si>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</si>
  <si>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</si>
  <si>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</si>
  <si>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</si>
  <si>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</si>
  <si>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</si>
  <si>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</si>
  <si>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</si>
  <si>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</si>
  <si>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</si>
  <si>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</si>
  <si>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</si>
  <si>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</si>
  <si>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</si>
  <si>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</si>
  <si>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H-2016.02</t>
  </si>
  <si>
    <t>01</t>
  </si>
  <si>
    <t>Výměna podlahy</t>
  </si>
  <si>
    <t>63</t>
  </si>
  <si>
    <t>Podlahy a podlahové konstrukce</t>
  </si>
  <si>
    <t>m2</t>
  </si>
  <si>
    <t>0,4*0,4*2</t>
  </si>
  <si>
    <t>0,4*1</t>
  </si>
  <si>
    <t>0,4*2,7</t>
  </si>
  <si>
    <t>633811111U00</t>
  </si>
  <si>
    <t xml:space="preserve">Broušení podlah beton -2mm </t>
  </si>
  <si>
    <t>Cad:121,8</t>
  </si>
  <si>
    <t>633811119U00</t>
  </si>
  <si>
    <t xml:space="preserve">Přípl broušení bet podlah ZKD 1mm </t>
  </si>
  <si>
    <t>121,8*3</t>
  </si>
  <si>
    <t>95</t>
  </si>
  <si>
    <t>Dokončovací konstrukce na pozemních stavbách</t>
  </si>
  <si>
    <t>952901111R00</t>
  </si>
  <si>
    <t xml:space="preserve">Vyčištění budov o výšce podlaží do 4 m </t>
  </si>
  <si>
    <t>121,8</t>
  </si>
  <si>
    <t>Demontáž (odpojení) zařizovacích předmětů kuchyně pro zpětné zapojení</t>
  </si>
  <si>
    <t>kpl.</t>
  </si>
  <si>
    <t>Přesunutí zařizovacích předmětu na jednu stranu kuchyně, 2x dle etap</t>
  </si>
  <si>
    <t>2</t>
  </si>
  <si>
    <t>Zpětné osazení a připojení zařizovacích předmětu vč. případných úprav</t>
  </si>
  <si>
    <t>Zabezpečení vybavení kuchyně proti prachu (2x - nutno přesunout na II. etapu )</t>
  </si>
  <si>
    <t>96</t>
  </si>
  <si>
    <t>Bourání konstrukcí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</si>
  <si>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</si>
  <si>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</si>
  <si>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</si>
  <si>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</si>
  <si>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</si>
  <si>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</si>
  <si>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</si>
  <si>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711212002RT1</t>
  </si>
  <si>
    <t>Stěrka hydroizolační těsnicí hmotou - okolo vpustí např. Schomburg, proti vlhkosti</t>
  </si>
  <si>
    <t>0,5*0,5*2</t>
  </si>
  <si>
    <t>0,4*1,2</t>
  </si>
  <si>
    <t>0,5*2,9</t>
  </si>
  <si>
    <t>998711101R00</t>
  </si>
  <si>
    <t xml:space="preserve">Přesun hmot pro izolace proti vodě, výšky do 6 m </t>
  </si>
  <si>
    <t>721</t>
  </si>
  <si>
    <t>Vnitřní kanalizace</t>
  </si>
  <si>
    <t>771</t>
  </si>
  <si>
    <t>Podlahy z dlaždic a obklady</t>
  </si>
  <si>
    <t>771111121R00</t>
  </si>
  <si>
    <t xml:space="preserve">Montáž podlahových lišt dilatačních, přechodových </t>
  </si>
  <si>
    <t>m</t>
  </si>
  <si>
    <t>6,65</t>
  </si>
  <si>
    <t>771575109RT6</t>
  </si>
  <si>
    <t xml:space="preserve">Montáž podlah keram.,hladké, tmel, 30x30 cm </t>
  </si>
  <si>
    <t>771579793RT1</t>
  </si>
  <si>
    <t xml:space="preserve">Příplatek za spárovací hmotu - plošně </t>
  </si>
  <si>
    <t>771591115U00</t>
  </si>
  <si>
    <t>6,65*2+18,085*2+3,6*2</t>
  </si>
  <si>
    <t>0,03</t>
  </si>
  <si>
    <t>771990113U00</t>
  </si>
  <si>
    <t xml:space="preserve">Vyrovnání samonivelační stěrkou tl.4mm </t>
  </si>
  <si>
    <t>771990193U00</t>
  </si>
  <si>
    <t xml:space="preserve">Přípl. vyrovnání stěrkou 1mm </t>
  </si>
  <si>
    <t>553420180</t>
  </si>
  <si>
    <t>Lišta dilatační nerezová</t>
  </si>
  <si>
    <t>6,65*1,02</t>
  </si>
  <si>
    <t>0,017</t>
  </si>
  <si>
    <t>59764210</t>
  </si>
  <si>
    <t>Dlažba keramická protiskl. 300x300x9 mm, R 12 předb. cena</t>
  </si>
  <si>
    <t>121,8*1,05</t>
  </si>
  <si>
    <t>0,01</t>
  </si>
  <si>
    <t>998771101R00</t>
  </si>
  <si>
    <t xml:space="preserve">Přesun hmot pro podlahy z dlaždic, výšky do 6 m </t>
  </si>
  <si>
    <t>D96</t>
  </si>
  <si>
    <t>Přesuny suti a vybouraných hmot</t>
  </si>
  <si>
    <t>979011313R00</t>
  </si>
  <si>
    <t xml:space="preserve">Nájem za shozy </t>
  </si>
  <si>
    <t>Kč/den</t>
  </si>
  <si>
    <t>8</t>
  </si>
  <si>
    <t>979011311R00</t>
  </si>
  <si>
    <t xml:space="preserve">Svislá doprava suti a vybouraných hmot shozem </t>
  </si>
  <si>
    <t>979012119R00</t>
  </si>
  <si>
    <t xml:space="preserve">Příplatek k suti za každých dalších 3,5 m výšky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</si>
  <si>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</si>
  <si>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</si>
  <si>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</si>
  <si>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</si>
  <si>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979086112R00</t>
  </si>
  <si>
    <t xml:space="preserve">Nakládání suti a vybouraných hmot </t>
  </si>
  <si>
    <t>979087311R00</t>
  </si>
  <si>
    <t xml:space="preserve">Vodorovné přemístění suti nošením do 10 m </t>
  </si>
  <si>
    <t>979087391R00</t>
  </si>
  <si>
    <t xml:space="preserve">Příplatek za nošení suti každých dalších 10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</si>
  <si>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</si>
  <si>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</si>
  <si>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</si>
  <si>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</si>
  <si>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</si>
  <si>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>Poplatek za skládku stavební suti ( beton, ker. dlažba )</t>
  </si>
  <si>
    <t>Ztížené výrobní podmínky</t>
  </si>
  <si>
    <t>Přesun stavebních kapacit</t>
  </si>
  <si>
    <t>Zařízení staveniště</t>
  </si>
  <si>
    <t>Provoz investora</t>
  </si>
  <si>
    <t>Výměna podlahy v kuchyni ZŠ Bartuškova</t>
  </si>
  <si>
    <t>107,00 + 8,00</t>
  </si>
  <si>
    <t>115,00</t>
  </si>
  <si>
    <t>115</t>
  </si>
  <si>
    <t>Bourání dlaždic teracových tl. 2,5 cm, nad 1 m2 ručně dlaždice teracové</t>
  </si>
  <si>
    <t>0,5*0,5*5</t>
  </si>
  <si>
    <t>6</t>
  </si>
  <si>
    <t>115,00*1,05</t>
  </si>
  <si>
    <t>8,65*1,02</t>
  </si>
  <si>
    <t>8,65</t>
  </si>
  <si>
    <t>8,65*2+13,65*2+8,65*2+0,25*22+1,70*2+0,45*8+3,72+2,15+3,0*2</t>
  </si>
  <si>
    <t xml:space="preserve">Nutné úpravy stávajících  vpustí po odbourání dlažeb </t>
  </si>
  <si>
    <t xml:space="preserve">Potěr betonový vodoizolační , tl. 15 mm </t>
  </si>
  <si>
    <t xml:space="preserve">Spárování dlažby silikonem kolem vpustí a stěn </t>
  </si>
  <si>
    <t>0,5*2,0*1</t>
  </si>
  <si>
    <t>633.01 vlastní</t>
  </si>
  <si>
    <t>95.01 vlastní</t>
  </si>
  <si>
    <t>95.02 vlastní</t>
  </si>
  <si>
    <t>95.03 vlastní</t>
  </si>
  <si>
    <t>95.04 vlastní</t>
  </si>
  <si>
    <t>721.01 vlastní</t>
  </si>
  <si>
    <t>96.01 vlastní</t>
  </si>
  <si>
    <t>96.02 vlastní</t>
  </si>
  <si>
    <t xml:space="preserve">Bourání mazanin kolem vpustí ručně </t>
  </si>
  <si>
    <t>1,00*1,00*5 + 2,70*1,00*1</t>
  </si>
  <si>
    <t>721.02 vlastní</t>
  </si>
  <si>
    <t xml:space="preserve">Nutné úpravy stávajících  instalací po odbourání dlažeb </t>
  </si>
  <si>
    <t>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</si>
</sst>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Výměna podlahy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79</v>
      </c>
      <c r="B5" s="16"/>
      <c r="C5" s="17" t="s">
        <v>80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179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5"/>
      <c r="D8" s="205"/>
      <c r="E8" s="206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5">
        <f>Projektant</f>
        <v>0</v>
      </c>
      <c r="D9" s="205"/>
      <c r="E9" s="206"/>
      <c r="F9" s="11"/>
      <c r="G9" s="33"/>
      <c r="H9" s="34"/>
    </row>
    <row r="10" spans="1:8" ht="12.75">
      <c r="A10" s="28" t="s">
        <v>15</v>
      </c>
      <c r="B10" s="11"/>
      <c r="C10" s="205"/>
      <c r="D10" s="205"/>
      <c r="E10" s="205"/>
      <c r="F10" s="35"/>
      <c r="G10" s="36"/>
      <c r="H10" s="37"/>
    </row>
    <row r="11" spans="1:57" ht="13.5" customHeight="1">
      <c r="A11" s="28" t="s">
        <v>16</v>
      </c>
      <c r="B11" s="11"/>
      <c r="C11" s="205"/>
      <c r="D11" s="205"/>
      <c r="E11" s="205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9"/>
      <c r="D12" s="209"/>
      <c r="E12" s="209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Rekapitulace!A20</f>
        <v>Ztížené výrobní podmínky</v>
      </c>
      <c r="E15" s="57"/>
      <c r="F15" s="58"/>
      <c r="G15" s="55">
        <f>Rekapitulace!I20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Rekapitulace!A21</f>
        <v>Přesun stavebních kapacit</v>
      </c>
      <c r="E16" s="59"/>
      <c r="F16" s="60"/>
      <c r="G16" s="55">
        <f>Rekapitulace!I21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Rekapitulace!A22</f>
        <v>Zařízení staveniště</v>
      </c>
      <c r="E17" s="59"/>
      <c r="F17" s="60"/>
      <c r="G17" s="55">
        <f>Rekapitulace!I22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Rekapitulace!A23</f>
        <v>Provoz investora</v>
      </c>
      <c r="E18" s="59"/>
      <c r="F18" s="60"/>
      <c r="G18" s="55">
        <f>Rekapitulace!I23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10" t="s">
        <v>34</v>
      </c>
      <c r="B23" s="211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1">
        <f>C23-F32</f>
        <v>0</v>
      </c>
      <c r="G30" s="202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1">
        <f>ROUND(PRODUCT(F30,C31/100),0)</f>
        <v>0</v>
      </c>
      <c r="G31" s="202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1">
        <v>0</v>
      </c>
      <c r="G32" s="202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8"/>
      <c r="C37" s="208"/>
      <c r="D37" s="208"/>
      <c r="E37" s="208"/>
      <c r="F37" s="208"/>
      <c r="G37" s="208"/>
      <c r="H37" t="s">
        <v>6</v>
      </c>
    </row>
    <row r="38" spans="1:8" ht="12.75" customHeight="1">
      <c r="A38" s="95"/>
      <c r="B38" s="208"/>
      <c r="C38" s="208"/>
      <c r="D38" s="208"/>
      <c r="E38" s="208"/>
      <c r="F38" s="208"/>
      <c r="G38" s="208"/>
      <c r="H38" t="s">
        <v>6</v>
      </c>
    </row>
    <row r="39" spans="1:8" ht="12.75">
      <c r="A39" s="95"/>
      <c r="B39" s="208"/>
      <c r="C39" s="208"/>
      <c r="D39" s="208"/>
      <c r="E39" s="208"/>
      <c r="F39" s="208"/>
      <c r="G39" s="208"/>
      <c r="H39" t="s">
        <v>6</v>
      </c>
    </row>
    <row r="40" spans="1:8" ht="12.75">
      <c r="A40" s="95"/>
      <c r="B40" s="208"/>
      <c r="C40" s="208"/>
      <c r="D40" s="208"/>
      <c r="E40" s="208"/>
      <c r="F40" s="208"/>
      <c r="G40" s="208"/>
      <c r="H40" t="s">
        <v>6</v>
      </c>
    </row>
    <row r="41" spans="1:8" ht="12.75">
      <c r="A41" s="95"/>
      <c r="B41" s="208"/>
      <c r="C41" s="208"/>
      <c r="D41" s="208"/>
      <c r="E41" s="208"/>
      <c r="F41" s="208"/>
      <c r="G41" s="208"/>
      <c r="H41" t="s">
        <v>6</v>
      </c>
    </row>
    <row r="42" spans="1:8" ht="12.75">
      <c r="A42" s="95"/>
      <c r="B42" s="208"/>
      <c r="C42" s="208"/>
      <c r="D42" s="208"/>
      <c r="E42" s="208"/>
      <c r="F42" s="208"/>
      <c r="G42" s="208"/>
      <c r="H42" t="s">
        <v>6</v>
      </c>
    </row>
    <row r="43" spans="1:8" ht="12.75">
      <c r="A43" s="95"/>
      <c r="B43" s="208"/>
      <c r="C43" s="208"/>
      <c r="D43" s="208"/>
      <c r="E43" s="208"/>
      <c r="F43" s="208"/>
      <c r="G43" s="208"/>
      <c r="H43" t="s">
        <v>6</v>
      </c>
    </row>
    <row r="44" spans="1:8" ht="12.75">
      <c r="A44" s="95"/>
      <c r="B44" s="208"/>
      <c r="C44" s="208"/>
      <c r="D44" s="208"/>
      <c r="E44" s="208"/>
      <c r="F44" s="208"/>
      <c r="G44" s="208"/>
      <c r="H44" t="s">
        <v>6</v>
      </c>
    </row>
    <row r="45" spans="1:8" ht="0.75" customHeight="1">
      <c r="A45" s="95"/>
      <c r="B45" s="208"/>
      <c r="C45" s="208"/>
      <c r="D45" s="208"/>
      <c r="E45" s="208"/>
      <c r="F45" s="208"/>
      <c r="G45" s="208"/>
      <c r="H45" t="s">
        <v>6</v>
      </c>
    </row>
    <row r="46" spans="2:7" ht="12.75">
      <c r="B46" s="207"/>
      <c r="C46" s="207"/>
      <c r="D46" s="207"/>
      <c r="E46" s="207"/>
      <c r="F46" s="207"/>
      <c r="G46" s="207"/>
    </row>
    <row r="47" spans="2:7" ht="12.75">
      <c r="B47" s="207"/>
      <c r="C47" s="207"/>
      <c r="D47" s="207"/>
      <c r="E47" s="207"/>
      <c r="F47" s="207"/>
      <c r="G47" s="207"/>
    </row>
    <row r="48" spans="2:7" ht="12.75">
      <c r="B48" s="207"/>
      <c r="C48" s="207"/>
      <c r="D48" s="207"/>
      <c r="E48" s="207"/>
      <c r="F48" s="207"/>
      <c r="G48" s="207"/>
    </row>
    <row r="49" spans="2:7" ht="12.75">
      <c r="B49" s="207"/>
      <c r="C49" s="207"/>
      <c r="D49" s="207"/>
      <c r="E49" s="207"/>
      <c r="F49" s="207"/>
      <c r="G49" s="207"/>
    </row>
    <row r="50" spans="2:7" ht="12.75">
      <c r="B50" s="207"/>
      <c r="C50" s="207"/>
      <c r="D50" s="207"/>
      <c r="E50" s="207"/>
      <c r="F50" s="207"/>
      <c r="G50" s="207"/>
    </row>
    <row r="51" spans="2:7" ht="12.75">
      <c r="B51" s="207"/>
      <c r="C51" s="207"/>
      <c r="D51" s="207"/>
      <c r="E51" s="207"/>
      <c r="F51" s="207"/>
      <c r="G51" s="207"/>
    </row>
    <row r="52" spans="2:7" ht="12.75">
      <c r="B52" s="207"/>
      <c r="C52" s="207"/>
      <c r="D52" s="207"/>
      <c r="E52" s="207"/>
      <c r="F52" s="207"/>
      <c r="G52" s="207"/>
    </row>
    <row r="53" spans="2:7" ht="12.75">
      <c r="B53" s="207"/>
      <c r="C53" s="207"/>
      <c r="D53" s="207"/>
      <c r="E53" s="207"/>
      <c r="F53" s="207"/>
      <c r="G53" s="207"/>
    </row>
    <row r="54" spans="2:7" ht="12.75">
      <c r="B54" s="207"/>
      <c r="C54" s="207"/>
      <c r="D54" s="207"/>
      <c r="E54" s="207"/>
      <c r="F54" s="207"/>
      <c r="G54" s="207"/>
    </row>
    <row r="55" spans="2:7" ht="12.75">
      <c r="B55" s="207"/>
      <c r="C55" s="207"/>
      <c r="D55" s="207"/>
      <c r="E55" s="207"/>
      <c r="F55" s="207"/>
      <c r="G55" s="207"/>
    </row>
  </sheetData>
  <sheetProtection/>
  <mergeCells count="22">
    <mergeCell ref="B53:G53"/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49</v>
      </c>
      <c r="B1" s="215"/>
      <c r="C1" s="96" t="str">
        <f>CONCATENATE(cislostavby," ",nazevstavby)</f>
        <v>H-2016.02 Výměna podlahy v kuchyni ZŠ Bartuškova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16" t="s">
        <v>51</v>
      </c>
      <c r="B2" s="217"/>
      <c r="C2" s="102" t="str">
        <f>CONCATENATE(cisloobjektu," ",nazevobjektu)</f>
        <v>01 Výměna podlahy</v>
      </c>
      <c r="D2" s="103"/>
      <c r="E2" s="104"/>
      <c r="F2" s="103"/>
      <c r="G2" s="218" t="s">
        <v>80</v>
      </c>
      <c r="H2" s="219"/>
      <c r="I2" s="22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7" t="str">
        <f>Položky!B7</f>
        <v>63</v>
      </c>
      <c r="B7" s="114" t="str">
        <f>Položky!C7</f>
        <v>Podlahy a podlahové konstrukce</v>
      </c>
      <c r="C7" s="65"/>
      <c r="D7" s="115"/>
      <c r="E7" s="198">
        <f>Položky!BA14</f>
        <v>0</v>
      </c>
      <c r="F7" s="199">
        <f>Položky!BB14</f>
        <v>0</v>
      </c>
      <c r="G7" s="199">
        <f>Položky!BC14</f>
        <v>0</v>
      </c>
      <c r="H7" s="199">
        <f>Položky!BD14</f>
        <v>0</v>
      </c>
      <c r="I7" s="200">
        <f>Položky!BE14</f>
        <v>0</v>
      </c>
    </row>
    <row r="8" spans="1:9" s="34" customFormat="1" ht="12.75">
      <c r="A8" s="197" t="str">
        <f>Položky!B15</f>
        <v>95</v>
      </c>
      <c r="B8" s="114" t="str">
        <f>Položky!C15</f>
        <v>Dokončovací konstrukce na pozemních stavbách</v>
      </c>
      <c r="C8" s="65"/>
      <c r="D8" s="115"/>
      <c r="E8" s="198">
        <f>Položky!BA26</f>
        <v>0</v>
      </c>
      <c r="F8" s="199">
        <f>Položky!BB26</f>
        <v>0</v>
      </c>
      <c r="G8" s="199">
        <f>Položky!BC26</f>
        <v>0</v>
      </c>
      <c r="H8" s="199">
        <f>Položky!BD26</f>
        <v>0</v>
      </c>
      <c r="I8" s="200">
        <f>Položky!BE26</f>
        <v>0</v>
      </c>
    </row>
    <row r="9" spans="1:9" s="34" customFormat="1" ht="12.75">
      <c r="A9" s="197" t="str">
        <f>Položky!B27</f>
        <v>96</v>
      </c>
      <c r="B9" s="114" t="str">
        <f>Položky!C27</f>
        <v>Bourání konstrukcí</v>
      </c>
      <c r="C9" s="65"/>
      <c r="D9" s="115"/>
      <c r="E9" s="198">
        <f>Položky!BA34</f>
        <v>0</v>
      </c>
      <c r="F9" s="199">
        <f>Položky!BB34</f>
        <v>0</v>
      </c>
      <c r="G9" s="199">
        <f>Položky!BC34</f>
        <v>0</v>
      </c>
      <c r="H9" s="199">
        <f>Položky!BD34</f>
        <v>0</v>
      </c>
      <c r="I9" s="200">
        <f>Položky!BE34</f>
        <v>0</v>
      </c>
    </row>
    <row r="10" spans="1:9" s="34" customFormat="1" ht="12.75">
      <c r="A10" s="197" t="str">
        <f>Položky!B35</f>
        <v>99</v>
      </c>
      <c r="B10" s="114" t="str">
        <f>Položky!C35</f>
        <v>Staveništní přesun hmot</v>
      </c>
      <c r="C10" s="65"/>
      <c r="D10" s="115"/>
      <c r="E10" s="198">
        <f>Položky!BA37</f>
        <v>0</v>
      </c>
      <c r="F10" s="199">
        <f>Položky!BB37</f>
        <v>0</v>
      </c>
      <c r="G10" s="199">
        <f>Položky!BC37</f>
        <v>0</v>
      </c>
      <c r="H10" s="199">
        <f>Položky!BD37</f>
        <v>0</v>
      </c>
      <c r="I10" s="200">
        <f>Položky!BE37</f>
        <v>0</v>
      </c>
    </row>
    <row r="11" spans="1:9" s="34" customFormat="1" ht="12.75">
      <c r="A11" s="197" t="str">
        <f>Položky!B38</f>
        <v>711</v>
      </c>
      <c r="B11" s="114" t="str">
        <f>Položky!C38</f>
        <v>Izolace proti vodě</v>
      </c>
      <c r="C11" s="65"/>
      <c r="D11" s="115"/>
      <c r="E11" s="198">
        <f>Položky!BA44</f>
        <v>0</v>
      </c>
      <c r="F11" s="199">
        <f>Položky!BB44</f>
        <v>0</v>
      </c>
      <c r="G11" s="199">
        <f>Položky!BC44</f>
        <v>0</v>
      </c>
      <c r="H11" s="199">
        <f>Položky!BD44</f>
        <v>0</v>
      </c>
      <c r="I11" s="200">
        <f>Položky!BE44</f>
        <v>0</v>
      </c>
    </row>
    <row r="12" spans="1:9" s="34" customFormat="1" ht="12.75">
      <c r="A12" s="197" t="str">
        <f>Položky!B45</f>
        <v>721</v>
      </c>
      <c r="B12" s="114" t="str">
        <f>Položky!C45</f>
        <v>Vnitřní kanalizace</v>
      </c>
      <c r="C12" s="65"/>
      <c r="D12" s="115"/>
      <c r="E12" s="198">
        <f>Položky!BA50</f>
        <v>0</v>
      </c>
      <c r="F12" s="199">
        <f>Položky!BB50</f>
        <v>0</v>
      </c>
      <c r="G12" s="199">
        <f>Položky!BC50</f>
        <v>0</v>
      </c>
      <c r="H12" s="199">
        <f>Položky!BD50</f>
        <v>0</v>
      </c>
      <c r="I12" s="200">
        <f>Položky!BE50</f>
        <v>0</v>
      </c>
    </row>
    <row r="13" spans="1:9" s="34" customFormat="1" ht="12.75">
      <c r="A13" s="197" t="str">
        <f>Položky!B51</f>
        <v>771</v>
      </c>
      <c r="B13" s="114" t="str">
        <f>Položky!C51</f>
        <v>Podlahy z dlaždic a obklady</v>
      </c>
      <c r="C13" s="65"/>
      <c r="D13" s="115"/>
      <c r="E13" s="198">
        <f>Položky!BA72</f>
        <v>0</v>
      </c>
      <c r="F13" s="199">
        <f>Položky!BB72</f>
        <v>0</v>
      </c>
      <c r="G13" s="199">
        <f>Položky!BC72</f>
        <v>0</v>
      </c>
      <c r="H13" s="199">
        <f>Položky!BD72</f>
        <v>0</v>
      </c>
      <c r="I13" s="200">
        <f>Položky!BE72</f>
        <v>0</v>
      </c>
    </row>
    <row r="14" spans="1:9" s="34" customFormat="1" ht="13.5" thickBot="1">
      <c r="A14" s="197" t="str">
        <f>Položky!B73</f>
        <v>D96</v>
      </c>
      <c r="B14" s="114" t="str">
        <f>Položky!C73</f>
        <v>Přesuny suti a vybouraných hmot</v>
      </c>
      <c r="C14" s="65"/>
      <c r="D14" s="115"/>
      <c r="E14" s="198">
        <f>Položky!BA86</f>
        <v>0</v>
      </c>
      <c r="F14" s="199">
        <f>Položky!BB86</f>
        <v>0</v>
      </c>
      <c r="G14" s="199">
        <f>Položky!BC86</f>
        <v>0</v>
      </c>
      <c r="H14" s="199">
        <f>Položky!BD86</f>
        <v>0</v>
      </c>
      <c r="I14" s="200">
        <f>Položky!BE86</f>
        <v>0</v>
      </c>
    </row>
    <row r="15" spans="1:9" s="122" customFormat="1" ht="13.5" thickBot="1">
      <c r="A15" s="116"/>
      <c r="B15" s="117" t="s">
        <v>58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65"/>
      <c r="B16" s="65"/>
      <c r="C16" s="65"/>
      <c r="D16" s="65"/>
      <c r="E16" s="65"/>
      <c r="F16" s="65"/>
      <c r="G16" s="65"/>
      <c r="H16" s="65"/>
      <c r="I16" s="65"/>
    </row>
    <row r="17" spans="1:57" ht="19.5" customHeight="1">
      <c r="A17" s="106" t="s">
        <v>59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spans="1:9" ht="13.5" thickBot="1">
      <c r="A18" s="76"/>
      <c r="B18" s="76"/>
      <c r="C18" s="76"/>
      <c r="D18" s="76"/>
      <c r="E18" s="76"/>
      <c r="F18" s="76"/>
      <c r="G18" s="76"/>
      <c r="H18" s="76"/>
      <c r="I18" s="76"/>
    </row>
    <row r="19" spans="1:9" ht="12.75">
      <c r="A19" s="70" t="s">
        <v>60</v>
      </c>
      <c r="B19" s="71"/>
      <c r="C19" s="71"/>
      <c r="D19" s="124"/>
      <c r="E19" s="125" t="s">
        <v>61</v>
      </c>
      <c r="F19" s="126" t="s">
        <v>62</v>
      </c>
      <c r="G19" s="127" t="s">
        <v>63</v>
      </c>
      <c r="H19" s="128"/>
      <c r="I19" s="129" t="s">
        <v>61</v>
      </c>
    </row>
    <row r="20" spans="1:53" ht="12.75">
      <c r="A20" s="63" t="s">
        <v>175</v>
      </c>
      <c r="B20" s="54"/>
      <c r="C20" s="54"/>
      <c r="D20" s="130"/>
      <c r="E20" s="131">
        <v>0</v>
      </c>
      <c r="F20" s="132">
        <v>0.5</v>
      </c>
      <c r="G20" s="133">
        <f>CHOOSE(BA20+1,HSV+PSV,HSV+PSV+Mont,HSV+PSV+Dodavka+Mont,HSV,PSV,Mont,Dodavka,Mont+Dodavka,0)</f>
        <v>0</v>
      </c>
      <c r="H20" s="134"/>
      <c r="I20" s="135">
        <f>E20+F20*G20/100</f>
        <v>0</v>
      </c>
      <c r="BA20">
        <v>2</v>
      </c>
    </row>
    <row r="21" spans="1:53" ht="12.75">
      <c r="A21" s="63" t="s">
        <v>176</v>
      </c>
      <c r="B21" s="54"/>
      <c r="C21" s="54"/>
      <c r="D21" s="130"/>
      <c r="E21" s="131">
        <v>0</v>
      </c>
      <c r="F21" s="132">
        <v>0.5</v>
      </c>
      <c r="G21" s="133">
        <f>CHOOSE(BA21+1,HSV+PSV,HSV+PSV+Mont,HSV+PSV+Dodavka+Mont,HSV,PSV,Mont,Dodavka,Mont+Dodavka,0)</f>
        <v>0</v>
      </c>
      <c r="H21" s="134"/>
      <c r="I21" s="135">
        <f>E21+F21*G21/100</f>
        <v>0</v>
      </c>
      <c r="BA21">
        <v>2</v>
      </c>
    </row>
    <row r="22" spans="1:53" ht="12.75">
      <c r="A22" s="63" t="s">
        <v>177</v>
      </c>
      <c r="B22" s="54"/>
      <c r="C22" s="54"/>
      <c r="D22" s="130"/>
      <c r="E22" s="131">
        <v>0</v>
      </c>
      <c r="F22" s="132">
        <v>2</v>
      </c>
      <c r="G22" s="133">
        <f>CHOOSE(BA22+1,HSV+PSV,HSV+PSV+Mont,HSV+PSV+Dodavka+Mont,HSV,PSV,Mont,Dodavka,Mont+Dodavka,0)</f>
        <v>0</v>
      </c>
      <c r="H22" s="134"/>
      <c r="I22" s="135">
        <f>E22+F22*G22/100</f>
        <v>0</v>
      </c>
      <c r="BA22">
        <v>2</v>
      </c>
    </row>
    <row r="23" spans="1:53" ht="12.75">
      <c r="A23" s="63" t="s">
        <v>178</v>
      </c>
      <c r="B23" s="54"/>
      <c r="C23" s="54"/>
      <c r="D23" s="130"/>
      <c r="E23" s="131">
        <v>0</v>
      </c>
      <c r="F23" s="132">
        <v>0</v>
      </c>
      <c r="G23" s="133">
        <f>CHOOSE(BA23+1,HSV+PSV,HSV+PSV+Mont,HSV+PSV+Dodavka+Mont,HSV,PSV,Mont,Dodavka,Mont+Dodavka,0)</f>
        <v>0</v>
      </c>
      <c r="H23" s="134"/>
      <c r="I23" s="135">
        <f>E23+F23*G23/100</f>
        <v>0</v>
      </c>
      <c r="BA23">
        <v>1</v>
      </c>
    </row>
    <row r="24" spans="1:9" ht="13.5" thickBot="1">
      <c r="A24" s="136"/>
      <c r="B24" s="137" t="s">
        <v>64</v>
      </c>
      <c r="C24" s="138"/>
      <c r="D24" s="139"/>
      <c r="E24" s="140"/>
      <c r="F24" s="141"/>
      <c r="G24" s="141"/>
      <c r="H24" s="212">
        <f>SUM(I20:I23)</f>
        <v>0</v>
      </c>
      <c r="I24" s="213"/>
    </row>
    <row r="26" spans="2:9" ht="12.75">
      <c r="B26" s="122"/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9"/>
  <sheetViews>
    <sheetView showGridLines="0" showZeros="0" zoomScalePageLayoutView="0" workbookViewId="0" topLeftCell="A49">
      <selection activeCell="F61" sqref="F6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1" t="s">
        <v>65</v>
      </c>
      <c r="B1" s="221"/>
      <c r="C1" s="221"/>
      <c r="D1" s="221"/>
      <c r="E1" s="221"/>
      <c r="F1" s="221"/>
      <c r="G1" s="221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4" t="s">
        <v>49</v>
      </c>
      <c r="B3" s="215"/>
      <c r="C3" s="96" t="s">
        <v>179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22" t="s">
        <v>51</v>
      </c>
      <c r="B4" s="217"/>
      <c r="C4" s="102" t="str">
        <f>CONCATENATE(cisloobjektu," ",nazevobjektu)</f>
        <v>01 Výměna podlahy</v>
      </c>
      <c r="D4" s="103"/>
      <c r="E4" s="223" t="str">
        <f>Rekapitulace!G2</f>
        <v>Výměna podlahy</v>
      </c>
      <c r="F4" s="224"/>
      <c r="G4" s="225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194</v>
      </c>
      <c r="C8" s="170" t="s">
        <v>191</v>
      </c>
      <c r="D8" s="171" t="s">
        <v>83</v>
      </c>
      <c r="E8" s="172">
        <v>115</v>
      </c>
      <c r="F8" s="172"/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0.06066</v>
      </c>
    </row>
    <row r="9" spans="1:15" ht="12.75">
      <c r="A9" s="175"/>
      <c r="B9" s="177"/>
      <c r="C9" s="226" t="s">
        <v>180</v>
      </c>
      <c r="D9" s="227"/>
      <c r="E9" s="178">
        <v>115</v>
      </c>
      <c r="F9" s="179"/>
      <c r="G9" s="180"/>
      <c r="M9" s="176" t="s">
        <v>84</v>
      </c>
      <c r="O9" s="167"/>
    </row>
    <row r="10" spans="1:104" ht="12.75">
      <c r="A10" s="168">
        <v>2</v>
      </c>
      <c r="B10" s="169" t="s">
        <v>87</v>
      </c>
      <c r="C10" s="170" t="s">
        <v>88</v>
      </c>
      <c r="D10" s="171" t="s">
        <v>83</v>
      </c>
      <c r="E10" s="172">
        <v>115</v>
      </c>
      <c r="F10" s="172"/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</v>
      </c>
    </row>
    <row r="11" spans="1:15" ht="12.75">
      <c r="A11" s="175"/>
      <c r="B11" s="177"/>
      <c r="C11" s="226" t="s">
        <v>181</v>
      </c>
      <c r="D11" s="227"/>
      <c r="E11" s="178">
        <v>115</v>
      </c>
      <c r="F11" s="179"/>
      <c r="G11" s="180"/>
      <c r="M11" s="176" t="s">
        <v>89</v>
      </c>
      <c r="O11" s="167"/>
    </row>
    <row r="12" spans="1:104" ht="12.75">
      <c r="A12" s="168">
        <v>3</v>
      </c>
      <c r="B12" s="169" t="s">
        <v>90</v>
      </c>
      <c r="C12" s="170" t="s">
        <v>91</v>
      </c>
      <c r="D12" s="171" t="s">
        <v>83</v>
      </c>
      <c r="E12" s="172">
        <v>115</v>
      </c>
      <c r="F12" s="172"/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</v>
      </c>
    </row>
    <row r="13" spans="1:15" ht="12.75">
      <c r="A13" s="175"/>
      <c r="B13" s="177"/>
      <c r="C13" s="226" t="s">
        <v>181</v>
      </c>
      <c r="D13" s="227"/>
      <c r="E13" s="178">
        <v>115</v>
      </c>
      <c r="F13" s="179"/>
      <c r="G13" s="180"/>
      <c r="M13" s="176" t="s">
        <v>92</v>
      </c>
      <c r="O13" s="167"/>
    </row>
    <row r="14" spans="1:57" ht="12.75">
      <c r="A14" s="181"/>
      <c r="B14" s="182" t="s">
        <v>77</v>
      </c>
      <c r="C14" s="183" t="str">
        <f>CONCATENATE(B7," ",C7)</f>
        <v>63 Podlahy a podlahové konstrukce</v>
      </c>
      <c r="D14" s="184"/>
      <c r="E14" s="185"/>
      <c r="F14" s="186"/>
      <c r="G14" s="187">
        <f>SUM(G7:G13)</f>
        <v>0</v>
      </c>
      <c r="O14" s="167">
        <v>4</v>
      </c>
      <c r="BA14" s="188">
        <f>SUM(BA7:BA13)</f>
        <v>0</v>
      </c>
      <c r="BB14" s="188">
        <f>SUM(BB7:BB13)</f>
        <v>0</v>
      </c>
      <c r="BC14" s="188">
        <f>SUM(BC7:BC13)</f>
        <v>0</v>
      </c>
      <c r="BD14" s="188">
        <f>SUM(BD7:BD13)</f>
        <v>0</v>
      </c>
      <c r="BE14" s="188">
        <f>SUM(BE7:BE13)</f>
        <v>0</v>
      </c>
    </row>
    <row r="15" spans="1:15" ht="12.75">
      <c r="A15" s="160" t="s">
        <v>74</v>
      </c>
      <c r="B15" s="161" t="s">
        <v>93</v>
      </c>
      <c r="C15" s="162" t="s">
        <v>94</v>
      </c>
      <c r="D15" s="163"/>
      <c r="E15" s="164"/>
      <c r="F15" s="164"/>
      <c r="G15" s="165"/>
      <c r="H15" s="166"/>
      <c r="I15" s="166"/>
      <c r="O15" s="167">
        <v>1</v>
      </c>
    </row>
    <row r="16" spans="1:104" ht="12.75">
      <c r="A16" s="168">
        <v>4</v>
      </c>
      <c r="B16" s="169" t="s">
        <v>95</v>
      </c>
      <c r="C16" s="170" t="s">
        <v>96</v>
      </c>
      <c r="D16" s="171" t="s">
        <v>83</v>
      </c>
      <c r="E16" s="172">
        <v>115</v>
      </c>
      <c r="F16" s="172"/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4E-05</v>
      </c>
    </row>
    <row r="17" spans="1:15" ht="12.75">
      <c r="A17" s="175"/>
      <c r="B17" s="177"/>
      <c r="C17" s="226" t="s">
        <v>182</v>
      </c>
      <c r="D17" s="227"/>
      <c r="E17" s="178">
        <v>115</v>
      </c>
      <c r="F17" s="179"/>
      <c r="G17" s="180"/>
      <c r="M17" s="176" t="s">
        <v>97</v>
      </c>
      <c r="O17" s="167"/>
    </row>
    <row r="18" spans="1:104" ht="22.5">
      <c r="A18" s="168">
        <v>5</v>
      </c>
      <c r="B18" s="169" t="s">
        <v>195</v>
      </c>
      <c r="C18" s="170" t="s">
        <v>98</v>
      </c>
      <c r="D18" s="171" t="s">
        <v>99</v>
      </c>
      <c r="E18" s="172">
        <v>1</v>
      </c>
      <c r="F18" s="172"/>
      <c r="G18" s="173">
        <f>E18*F18</f>
        <v>0</v>
      </c>
      <c r="O18" s="167">
        <v>2</v>
      </c>
      <c r="AA18" s="145">
        <v>12</v>
      </c>
      <c r="AB18" s="145">
        <v>0</v>
      </c>
      <c r="AC18" s="145">
        <v>2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12</v>
      </c>
      <c r="CB18" s="174">
        <v>0</v>
      </c>
      <c r="CZ18" s="145">
        <v>0</v>
      </c>
    </row>
    <row r="19" spans="1:15" ht="12.75">
      <c r="A19" s="175"/>
      <c r="B19" s="177"/>
      <c r="C19" s="226" t="s">
        <v>75</v>
      </c>
      <c r="D19" s="227"/>
      <c r="E19" s="178">
        <v>1</v>
      </c>
      <c r="F19" s="179"/>
      <c r="G19" s="180"/>
      <c r="M19" s="176">
        <v>1</v>
      </c>
      <c r="O19" s="167"/>
    </row>
    <row r="20" spans="1:104" ht="22.5">
      <c r="A20" s="168">
        <v>6</v>
      </c>
      <c r="B20" s="169" t="s">
        <v>196</v>
      </c>
      <c r="C20" s="170" t="s">
        <v>100</v>
      </c>
      <c r="D20" s="171" t="s">
        <v>99</v>
      </c>
      <c r="E20" s="172">
        <v>2</v>
      </c>
      <c r="F20" s="172"/>
      <c r="G20" s="173">
        <f>E20*F20</f>
        <v>0</v>
      </c>
      <c r="O20" s="167">
        <v>2</v>
      </c>
      <c r="AA20" s="145">
        <v>12</v>
      </c>
      <c r="AB20" s="145">
        <v>0</v>
      </c>
      <c r="AC20" s="145">
        <v>3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12</v>
      </c>
      <c r="CB20" s="174">
        <v>0</v>
      </c>
      <c r="CZ20" s="145">
        <v>0</v>
      </c>
    </row>
    <row r="21" spans="1:15" ht="12.75">
      <c r="A21" s="175"/>
      <c r="B21" s="177"/>
      <c r="C21" s="226" t="s">
        <v>101</v>
      </c>
      <c r="D21" s="227"/>
      <c r="E21" s="178">
        <v>2</v>
      </c>
      <c r="F21" s="179"/>
      <c r="G21" s="180"/>
      <c r="M21" s="176">
        <v>2</v>
      </c>
      <c r="O21" s="167"/>
    </row>
    <row r="22" spans="1:104" ht="22.5">
      <c r="A22" s="168">
        <v>7</v>
      </c>
      <c r="B22" s="169" t="s">
        <v>197</v>
      </c>
      <c r="C22" s="170" t="s">
        <v>102</v>
      </c>
      <c r="D22" s="171" t="s">
        <v>99</v>
      </c>
      <c r="E22" s="172">
        <v>1</v>
      </c>
      <c r="F22" s="172"/>
      <c r="G22" s="173">
        <f>E22*F22</f>
        <v>0</v>
      </c>
      <c r="O22" s="167">
        <v>2</v>
      </c>
      <c r="AA22" s="145">
        <v>12</v>
      </c>
      <c r="AB22" s="145">
        <v>0</v>
      </c>
      <c r="AC22" s="145">
        <v>4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12</v>
      </c>
      <c r="CB22" s="174">
        <v>0</v>
      </c>
      <c r="CZ22" s="145">
        <v>0</v>
      </c>
    </row>
    <row r="23" spans="1:15" ht="12.75">
      <c r="A23" s="175"/>
      <c r="B23" s="177"/>
      <c r="C23" s="226" t="s">
        <v>75</v>
      </c>
      <c r="D23" s="227"/>
      <c r="E23" s="178">
        <v>1</v>
      </c>
      <c r="F23" s="179"/>
      <c r="G23" s="180"/>
      <c r="M23" s="176">
        <v>1</v>
      </c>
      <c r="O23" s="167"/>
    </row>
    <row r="24" spans="1:104" ht="22.5">
      <c r="A24" s="168">
        <v>8</v>
      </c>
      <c r="B24" s="169" t="s">
        <v>198</v>
      </c>
      <c r="C24" s="170" t="s">
        <v>103</v>
      </c>
      <c r="D24" s="171" t="s">
        <v>99</v>
      </c>
      <c r="E24" s="172">
        <v>1</v>
      </c>
      <c r="F24" s="172"/>
      <c r="G24" s="173">
        <f>E24*F24</f>
        <v>0</v>
      </c>
      <c r="O24" s="167">
        <v>2</v>
      </c>
      <c r="AA24" s="145">
        <v>12</v>
      </c>
      <c r="AB24" s="145">
        <v>0</v>
      </c>
      <c r="AC24" s="145">
        <v>21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12</v>
      </c>
      <c r="CB24" s="174">
        <v>0</v>
      </c>
      <c r="CZ24" s="145">
        <v>0</v>
      </c>
    </row>
    <row r="25" spans="1:15" ht="12.75">
      <c r="A25" s="175"/>
      <c r="B25" s="177"/>
      <c r="C25" s="226" t="s">
        <v>75</v>
      </c>
      <c r="D25" s="227"/>
      <c r="E25" s="178">
        <v>1</v>
      </c>
      <c r="F25" s="179"/>
      <c r="G25" s="180"/>
      <c r="M25" s="176">
        <v>1</v>
      </c>
      <c r="O25" s="167"/>
    </row>
    <row r="26" spans="1:57" ht="12.75">
      <c r="A26" s="181"/>
      <c r="B26" s="182" t="s">
        <v>77</v>
      </c>
      <c r="C26" s="183" t="str">
        <f>CONCATENATE(B15," ",C15)</f>
        <v>95 Dokončovací konstrukce na pozemních stavbách</v>
      </c>
      <c r="D26" s="184"/>
      <c r="E26" s="185"/>
      <c r="F26" s="186"/>
      <c r="G26" s="187">
        <f>SUM(G15:G25)</f>
        <v>0</v>
      </c>
      <c r="O26" s="167">
        <v>4</v>
      </c>
      <c r="BA26" s="188">
        <f>SUM(BA15:BA25)</f>
        <v>0</v>
      </c>
      <c r="BB26" s="188">
        <f>SUM(BB15:BB25)</f>
        <v>0</v>
      </c>
      <c r="BC26" s="188">
        <f>SUM(BC15:BC25)</f>
        <v>0</v>
      </c>
      <c r="BD26" s="188">
        <f>SUM(BD15:BD25)</f>
        <v>0</v>
      </c>
      <c r="BE26" s="188">
        <f>SUM(BE15:BE25)</f>
        <v>0</v>
      </c>
    </row>
    <row r="27" spans="1:15" ht="12.75">
      <c r="A27" s="160" t="s">
        <v>74</v>
      </c>
      <c r="B27" s="161" t="s">
        <v>104</v>
      </c>
      <c r="C27" s="162" t="s">
        <v>105</v>
      </c>
      <c r="D27" s="163"/>
      <c r="E27" s="164"/>
      <c r="F27" s="164"/>
      <c r="G27" s="165"/>
      <c r="H27" s="166"/>
      <c r="I27" s="166"/>
      <c r="O27" s="167">
        <v>1</v>
      </c>
    </row>
    <row r="28" spans="1:104" ht="12.75">
      <c r="A28" s="168">
        <v>9</v>
      </c>
      <c r="B28" s="169" t="s">
        <v>200</v>
      </c>
      <c r="C28" s="170" t="s">
        <v>202</v>
      </c>
      <c r="D28" s="171" t="s">
        <v>83</v>
      </c>
      <c r="E28" s="172">
        <v>7.7</v>
      </c>
      <c r="F28" s="172"/>
      <c r="G28" s="173">
        <f>E28*F28</f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1</v>
      </c>
      <c r="CZ28" s="145">
        <v>0</v>
      </c>
    </row>
    <row r="29" spans="1:15" ht="12.75">
      <c r="A29" s="175"/>
      <c r="B29" s="177"/>
      <c r="C29" s="226" t="s">
        <v>203</v>
      </c>
      <c r="D29" s="227"/>
      <c r="E29" s="178">
        <v>7.7</v>
      </c>
      <c r="F29" s="179"/>
      <c r="G29" s="180"/>
      <c r="M29" s="176" t="s">
        <v>84</v>
      </c>
      <c r="O29" s="167"/>
    </row>
    <row r="30" spans="1:15" ht="12.75">
      <c r="A30" s="175"/>
      <c r="B30" s="177"/>
      <c r="C30" s="226"/>
      <c r="D30" s="227"/>
      <c r="E30" s="178"/>
      <c r="F30" s="179"/>
      <c r="G30" s="180"/>
      <c r="M30" s="176" t="s">
        <v>85</v>
      </c>
      <c r="O30" s="167"/>
    </row>
    <row r="31" spans="1:15" ht="12.75">
      <c r="A31" s="175"/>
      <c r="B31" s="177"/>
      <c r="C31" s="226"/>
      <c r="D31" s="227"/>
      <c r="E31" s="178"/>
      <c r="F31" s="179"/>
      <c r="G31" s="180"/>
      <c r="M31" s="176" t="s">
        <v>86</v>
      </c>
      <c r="O31" s="167"/>
    </row>
    <row r="32" spans="1:104" ht="22.5">
      <c r="A32" s="168">
        <v>10</v>
      </c>
      <c r="B32" s="169" t="s">
        <v>201</v>
      </c>
      <c r="C32" s="170" t="s">
        <v>183</v>
      </c>
      <c r="D32" s="171" t="s">
        <v>83</v>
      </c>
      <c r="E32" s="172">
        <v>115</v>
      </c>
      <c r="F32" s="172"/>
      <c r="G32" s="173">
        <f>E32*F32</f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1</v>
      </c>
      <c r="CZ32" s="145">
        <v>0</v>
      </c>
    </row>
    <row r="33" spans="1:15" ht="12.75">
      <c r="A33" s="175"/>
      <c r="B33" s="177"/>
      <c r="C33" s="226" t="s">
        <v>181</v>
      </c>
      <c r="D33" s="227"/>
      <c r="E33" s="178">
        <v>115</v>
      </c>
      <c r="F33" s="179"/>
      <c r="G33" s="180"/>
      <c r="M33" s="176" t="s">
        <v>97</v>
      </c>
      <c r="O33" s="167"/>
    </row>
    <row r="34" spans="1:57" ht="12.75">
      <c r="A34" s="181"/>
      <c r="B34" s="182" t="s">
        <v>77</v>
      </c>
      <c r="C34" s="183" t="str">
        <f>CONCATENATE(B27," ",C27)</f>
        <v>96 Bourání konstrukcí</v>
      </c>
      <c r="D34" s="184"/>
      <c r="E34" s="185"/>
      <c r="F34" s="186"/>
      <c r="G34" s="187">
        <f>SUM(G27:G33)</f>
        <v>0</v>
      </c>
      <c r="O34" s="167">
        <v>4</v>
      </c>
      <c r="BA34" s="188">
        <f>SUM(BA27:BA33)</f>
        <v>0</v>
      </c>
      <c r="BB34" s="188">
        <f>SUM(BB27:BB33)</f>
        <v>0</v>
      </c>
      <c r="BC34" s="188">
        <f>SUM(BC27:BC33)</f>
        <v>0</v>
      </c>
      <c r="BD34" s="188">
        <f>SUM(BD27:BD33)</f>
        <v>0</v>
      </c>
      <c r="BE34" s="188">
        <f>SUM(BE27:BE33)</f>
        <v>0</v>
      </c>
    </row>
    <row r="35" spans="1:15" ht="12.75">
      <c r="A35" s="160" t="s">
        <v>74</v>
      </c>
      <c r="B35" s="161" t="s">
        <v>106</v>
      </c>
      <c r="C35" s="162" t="s">
        <v>107</v>
      </c>
      <c r="D35" s="163"/>
      <c r="E35" s="164"/>
      <c r="F35" s="164"/>
      <c r="G35" s="165"/>
      <c r="H35" s="166"/>
      <c r="I35" s="166"/>
      <c r="O35" s="167">
        <v>1</v>
      </c>
    </row>
    <row r="36" spans="1:104" ht="12.75">
      <c r="A36" s="168">
        <v>11</v>
      </c>
      <c r="B36" s="169" t="s">
        <v>108</v>
      </c>
      <c r="C36" s="170" t="s">
        <v>109</v>
      </c>
      <c r="D36" s="171" t="s">
        <v>110</v>
      </c>
      <c r="E36" s="172">
        <v>5.175</v>
      </c>
      <c r="F36" s="172"/>
      <c r="G36" s="173">
        <f>E36*F36</f>
        <v>0</v>
      </c>
      <c r="O36" s="167">
        <v>2</v>
      </c>
      <c r="AA36" s="145">
        <v>7</v>
      </c>
      <c r="AB36" s="145">
        <v>1</v>
      </c>
      <c r="AC36" s="145">
        <v>2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7</v>
      </c>
      <c r="CB36" s="174">
        <v>1</v>
      </c>
      <c r="CZ36" s="145">
        <v>0</v>
      </c>
    </row>
    <row r="37" spans="1:57" ht="12.75">
      <c r="A37" s="181"/>
      <c r="B37" s="182" t="s">
        <v>77</v>
      </c>
      <c r="C37" s="183" t="str">
        <f>CONCATENATE(B35," ",C35)</f>
        <v>99 Staveništní přesun hmot</v>
      </c>
      <c r="D37" s="184"/>
      <c r="E37" s="185"/>
      <c r="F37" s="186"/>
      <c r="G37" s="187">
        <f>SUM(G35:G36)</f>
        <v>0</v>
      </c>
      <c r="O37" s="167">
        <v>4</v>
      </c>
      <c r="BA37" s="188">
        <f>SUM(BA35:BA36)</f>
        <v>0</v>
      </c>
      <c r="BB37" s="188">
        <f>SUM(BB35:BB36)</f>
        <v>0</v>
      </c>
      <c r="BC37" s="188">
        <f>SUM(BC35:BC36)</f>
        <v>0</v>
      </c>
      <c r="BD37" s="188">
        <f>SUM(BD35:BD36)</f>
        <v>0</v>
      </c>
      <c r="BE37" s="188">
        <f>SUM(BE35:BE36)</f>
        <v>0</v>
      </c>
    </row>
    <row r="38" spans="1:15" ht="12.75">
      <c r="A38" s="160" t="s">
        <v>74</v>
      </c>
      <c r="B38" s="161" t="s">
        <v>111</v>
      </c>
      <c r="C38" s="162" t="s">
        <v>112</v>
      </c>
      <c r="D38" s="163"/>
      <c r="E38" s="164"/>
      <c r="F38" s="164"/>
      <c r="G38" s="165"/>
      <c r="H38" s="166"/>
      <c r="I38" s="166"/>
      <c r="O38" s="167">
        <v>1</v>
      </c>
    </row>
    <row r="39" spans="1:104" ht="22.5">
      <c r="A39" s="168">
        <v>12</v>
      </c>
      <c r="B39" s="169" t="s">
        <v>113</v>
      </c>
      <c r="C39" s="170" t="s">
        <v>114</v>
      </c>
      <c r="D39" s="171" t="s">
        <v>83</v>
      </c>
      <c r="E39" s="172">
        <v>2.25</v>
      </c>
      <c r="F39" s="172"/>
      <c r="G39" s="173">
        <f>E39*F39</f>
        <v>0</v>
      </c>
      <c r="O39" s="167">
        <v>2</v>
      </c>
      <c r="AA39" s="145">
        <v>1</v>
      </c>
      <c r="AB39" s="145">
        <v>7</v>
      </c>
      <c r="AC39" s="145">
        <v>7</v>
      </c>
      <c r="AZ39" s="145">
        <v>2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7</v>
      </c>
      <c r="CZ39" s="145">
        <v>0.004</v>
      </c>
    </row>
    <row r="40" spans="1:15" ht="12.75">
      <c r="A40" s="175"/>
      <c r="B40" s="177"/>
      <c r="C40" s="226" t="s">
        <v>184</v>
      </c>
      <c r="D40" s="227"/>
      <c r="E40" s="178">
        <v>1.25</v>
      </c>
      <c r="F40" s="179"/>
      <c r="G40" s="180"/>
      <c r="M40" s="176" t="s">
        <v>115</v>
      </c>
      <c r="O40" s="167"/>
    </row>
    <row r="41" spans="1:15" ht="12.75">
      <c r="A41" s="175"/>
      <c r="B41" s="177"/>
      <c r="C41" s="226" t="s">
        <v>193</v>
      </c>
      <c r="D41" s="227"/>
      <c r="E41" s="178">
        <v>1</v>
      </c>
      <c r="F41" s="179"/>
      <c r="G41" s="180"/>
      <c r="M41" s="176" t="s">
        <v>116</v>
      </c>
      <c r="O41" s="167"/>
    </row>
    <row r="42" spans="1:15" ht="12.75">
      <c r="A42" s="175"/>
      <c r="B42" s="177"/>
      <c r="C42" s="226"/>
      <c r="D42" s="227"/>
      <c r="E42" s="178"/>
      <c r="F42" s="179"/>
      <c r="G42" s="180"/>
      <c r="M42" s="176" t="s">
        <v>117</v>
      </c>
      <c r="O42" s="167"/>
    </row>
    <row r="43" spans="1:104" ht="12.75">
      <c r="A43" s="168">
        <v>13</v>
      </c>
      <c r="B43" s="169" t="s">
        <v>118</v>
      </c>
      <c r="C43" s="170" t="s">
        <v>119</v>
      </c>
      <c r="D43" s="171" t="s">
        <v>110</v>
      </c>
      <c r="E43" s="172">
        <v>0.00972</v>
      </c>
      <c r="F43" s="172"/>
      <c r="G43" s="173">
        <f>E43*F43</f>
        <v>0</v>
      </c>
      <c r="O43" s="167">
        <v>2</v>
      </c>
      <c r="AA43" s="145">
        <v>7</v>
      </c>
      <c r="AB43" s="145">
        <v>1001</v>
      </c>
      <c r="AC43" s="145">
        <v>5</v>
      </c>
      <c r="AZ43" s="145">
        <v>2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7</v>
      </c>
      <c r="CB43" s="174">
        <v>1001</v>
      </c>
      <c r="CZ43" s="145">
        <v>0</v>
      </c>
    </row>
    <row r="44" spans="1:57" ht="12.75">
      <c r="A44" s="181"/>
      <c r="B44" s="182" t="s">
        <v>77</v>
      </c>
      <c r="C44" s="183" t="str">
        <f>CONCATENATE(B38," ",C38)</f>
        <v>711 Izolace proti vodě</v>
      </c>
      <c r="D44" s="184"/>
      <c r="E44" s="185"/>
      <c r="F44" s="186"/>
      <c r="G44" s="187">
        <f>SUM(G38:G43)</f>
        <v>0</v>
      </c>
      <c r="O44" s="167">
        <v>4</v>
      </c>
      <c r="BA44" s="188">
        <f>SUM(BA38:BA43)</f>
        <v>0</v>
      </c>
      <c r="BB44" s="188">
        <f>SUM(BB38:BB43)</f>
        <v>0</v>
      </c>
      <c r="BC44" s="188">
        <f>SUM(BC38:BC43)</f>
        <v>0</v>
      </c>
      <c r="BD44" s="188">
        <f>SUM(BD38:BD43)</f>
        <v>0</v>
      </c>
      <c r="BE44" s="188">
        <f>SUM(BE38:BE43)</f>
        <v>0</v>
      </c>
    </row>
    <row r="45" spans="1:15" ht="12.75">
      <c r="A45" s="160" t="s">
        <v>74</v>
      </c>
      <c r="B45" s="161" t="s">
        <v>120</v>
      </c>
      <c r="C45" s="162" t="s">
        <v>121</v>
      </c>
      <c r="D45" s="163"/>
      <c r="E45" s="164"/>
      <c r="F45" s="164"/>
      <c r="G45" s="165"/>
      <c r="H45" s="166"/>
      <c r="I45" s="166"/>
      <c r="O45" s="167">
        <v>1</v>
      </c>
    </row>
    <row r="46" spans="1:104" ht="12.75">
      <c r="A46" s="168">
        <v>14</v>
      </c>
      <c r="B46" s="169" t="s">
        <v>199</v>
      </c>
      <c r="C46" s="170" t="s">
        <v>205</v>
      </c>
      <c r="D46" s="171" t="s">
        <v>76</v>
      </c>
      <c r="E46" s="172">
        <v>20</v>
      </c>
      <c r="F46" s="172"/>
      <c r="G46" s="173">
        <f>E46*F46</f>
        <v>0</v>
      </c>
      <c r="O46" s="167">
        <v>2</v>
      </c>
      <c r="AA46" s="145">
        <v>1</v>
      </c>
      <c r="AB46" s="145">
        <v>0</v>
      </c>
      <c r="AC46" s="145">
        <v>0</v>
      </c>
      <c r="AZ46" s="145">
        <v>2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4">
        <v>1</v>
      </c>
      <c r="CB46" s="174">
        <v>0</v>
      </c>
      <c r="CZ46" s="145">
        <v>0.00072</v>
      </c>
    </row>
    <row r="47" spans="1:15" ht="12.75">
      <c r="A47" s="175"/>
      <c r="B47" s="177"/>
      <c r="C47" s="226" t="s">
        <v>206</v>
      </c>
      <c r="D47" s="227"/>
      <c r="E47" s="178">
        <v>20</v>
      </c>
      <c r="F47" s="179"/>
      <c r="G47" s="180"/>
      <c r="M47" s="176">
        <v>1</v>
      </c>
      <c r="O47" s="167"/>
    </row>
    <row r="48" spans="1:104" ht="12.75">
      <c r="A48" s="168">
        <v>15</v>
      </c>
      <c r="B48" s="169" t="s">
        <v>204</v>
      </c>
      <c r="C48" s="170" t="s">
        <v>190</v>
      </c>
      <c r="D48" s="171" t="s">
        <v>76</v>
      </c>
      <c r="E48" s="172">
        <v>6</v>
      </c>
      <c r="F48" s="172"/>
      <c r="G48" s="173">
        <f>E48*F48</f>
        <v>0</v>
      </c>
      <c r="O48" s="167">
        <v>2</v>
      </c>
      <c r="AA48" s="145">
        <v>12</v>
      </c>
      <c r="AB48" s="145">
        <v>0</v>
      </c>
      <c r="AC48" s="145">
        <v>27</v>
      </c>
      <c r="AZ48" s="145">
        <v>2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12</v>
      </c>
      <c r="CB48" s="174">
        <v>0</v>
      </c>
      <c r="CZ48" s="145">
        <v>0</v>
      </c>
    </row>
    <row r="49" spans="1:15" ht="12.75">
      <c r="A49" s="175"/>
      <c r="B49" s="177"/>
      <c r="C49" s="226" t="s">
        <v>185</v>
      </c>
      <c r="D49" s="227"/>
      <c r="E49" s="178">
        <v>6</v>
      </c>
      <c r="F49" s="179"/>
      <c r="G49" s="180"/>
      <c r="M49" s="176">
        <v>4</v>
      </c>
      <c r="O49" s="167"/>
    </row>
    <row r="50" spans="1:57" ht="12.75">
      <c r="A50" s="181"/>
      <c r="B50" s="182" t="s">
        <v>77</v>
      </c>
      <c r="C50" s="183" t="str">
        <f>CONCATENATE(B45," ",C45)</f>
        <v>721 Vnitřní kanalizace</v>
      </c>
      <c r="D50" s="184"/>
      <c r="E50" s="185"/>
      <c r="F50" s="186"/>
      <c r="G50" s="187">
        <f>SUM(G45:G49)</f>
        <v>0</v>
      </c>
      <c r="O50" s="167">
        <v>4</v>
      </c>
      <c r="BA50" s="188">
        <f>SUM(BA45:BA49)</f>
        <v>0</v>
      </c>
      <c r="BB50" s="188">
        <f>SUM(BB45:BB49)</f>
        <v>0</v>
      </c>
      <c r="BC50" s="188">
        <f>SUM(BC45:BC49)</f>
        <v>0</v>
      </c>
      <c r="BD50" s="188">
        <f>SUM(BD45:BD49)</f>
        <v>0</v>
      </c>
      <c r="BE50" s="188">
        <f>SUM(BE45:BE49)</f>
        <v>0</v>
      </c>
    </row>
    <row r="51" spans="1:15" ht="12.75">
      <c r="A51" s="160" t="s">
        <v>74</v>
      </c>
      <c r="B51" s="161" t="s">
        <v>122</v>
      </c>
      <c r="C51" s="162" t="s">
        <v>123</v>
      </c>
      <c r="D51" s="163"/>
      <c r="E51" s="164"/>
      <c r="F51" s="164"/>
      <c r="G51" s="165"/>
      <c r="H51" s="166"/>
      <c r="I51" s="166"/>
      <c r="O51" s="167">
        <v>1</v>
      </c>
    </row>
    <row r="52" spans="1:104" ht="12.75">
      <c r="A52" s="168">
        <v>16</v>
      </c>
      <c r="B52" s="169" t="s">
        <v>124</v>
      </c>
      <c r="C52" s="170" t="s">
        <v>125</v>
      </c>
      <c r="D52" s="171" t="s">
        <v>126</v>
      </c>
      <c r="E52" s="172">
        <v>8.65</v>
      </c>
      <c r="F52" s="172"/>
      <c r="G52" s="173">
        <f>E52*F52</f>
        <v>0</v>
      </c>
      <c r="O52" s="167">
        <v>2</v>
      </c>
      <c r="AA52" s="145">
        <v>1</v>
      </c>
      <c r="AB52" s="145">
        <v>7</v>
      </c>
      <c r="AC52" s="145">
        <v>7</v>
      </c>
      <c r="AZ52" s="145">
        <v>2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7</v>
      </c>
      <c r="CZ52" s="145">
        <v>0</v>
      </c>
    </row>
    <row r="53" spans="1:15" ht="12.75">
      <c r="A53" s="175"/>
      <c r="B53" s="177"/>
      <c r="C53" s="226" t="s">
        <v>188</v>
      </c>
      <c r="D53" s="227"/>
      <c r="E53" s="178">
        <v>8.65</v>
      </c>
      <c r="F53" s="179"/>
      <c r="G53" s="180"/>
      <c r="M53" s="176" t="s">
        <v>127</v>
      </c>
      <c r="O53" s="167"/>
    </row>
    <row r="54" spans="1:104" ht="12.75">
      <c r="A54" s="168">
        <v>17</v>
      </c>
      <c r="B54" s="169" t="s">
        <v>128</v>
      </c>
      <c r="C54" s="170" t="s">
        <v>129</v>
      </c>
      <c r="D54" s="171" t="s">
        <v>83</v>
      </c>
      <c r="E54" s="172">
        <v>115</v>
      </c>
      <c r="F54" s="172"/>
      <c r="G54" s="173">
        <f>E54*F54</f>
        <v>0</v>
      </c>
      <c r="O54" s="167">
        <v>2</v>
      </c>
      <c r="AA54" s="145">
        <v>1</v>
      </c>
      <c r="AB54" s="145">
        <v>7</v>
      </c>
      <c r="AC54" s="145">
        <v>7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7</v>
      </c>
      <c r="CZ54" s="145">
        <v>0.005</v>
      </c>
    </row>
    <row r="55" spans="1:15" ht="12.75">
      <c r="A55" s="175"/>
      <c r="B55" s="177"/>
      <c r="C55" s="226" t="s">
        <v>181</v>
      </c>
      <c r="D55" s="227"/>
      <c r="E55" s="178">
        <v>115</v>
      </c>
      <c r="F55" s="179"/>
      <c r="G55" s="180"/>
      <c r="M55" s="176" t="s">
        <v>97</v>
      </c>
      <c r="O55" s="167"/>
    </row>
    <row r="56" spans="1:104" ht="12.75">
      <c r="A56" s="168">
        <v>18</v>
      </c>
      <c r="B56" s="169" t="s">
        <v>130</v>
      </c>
      <c r="C56" s="170" t="s">
        <v>131</v>
      </c>
      <c r="D56" s="171" t="s">
        <v>83</v>
      </c>
      <c r="E56" s="172">
        <v>115</v>
      </c>
      <c r="F56" s="172"/>
      <c r="G56" s="173">
        <f>E56*F56</f>
        <v>0</v>
      </c>
      <c r="O56" s="167">
        <v>2</v>
      </c>
      <c r="AA56" s="145">
        <v>1</v>
      </c>
      <c r="AB56" s="145">
        <v>7</v>
      </c>
      <c r="AC56" s="145">
        <v>7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7</v>
      </c>
      <c r="CZ56" s="145">
        <v>0.0012</v>
      </c>
    </row>
    <row r="57" spans="1:15" ht="12.75">
      <c r="A57" s="175"/>
      <c r="B57" s="177"/>
      <c r="C57" s="226" t="s">
        <v>181</v>
      </c>
      <c r="D57" s="227"/>
      <c r="E57" s="178">
        <v>115</v>
      </c>
      <c r="F57" s="179"/>
      <c r="G57" s="180"/>
      <c r="M57" s="176" t="s">
        <v>97</v>
      </c>
      <c r="O57" s="167"/>
    </row>
    <row r="58" spans="1:104" ht="12.75">
      <c r="A58" s="168">
        <v>19</v>
      </c>
      <c r="B58" s="169" t="s">
        <v>132</v>
      </c>
      <c r="C58" s="170" t="s">
        <v>192</v>
      </c>
      <c r="D58" s="171" t="s">
        <v>126</v>
      </c>
      <c r="E58" s="172">
        <v>86.27</v>
      </c>
      <c r="F58" s="172"/>
      <c r="G58" s="173">
        <f>E58*F58</f>
        <v>0</v>
      </c>
      <c r="O58" s="167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1</v>
      </c>
      <c r="CB58" s="174">
        <v>7</v>
      </c>
      <c r="CZ58" s="145">
        <v>3E-05</v>
      </c>
    </row>
    <row r="59" spans="1:15" ht="12.75">
      <c r="A59" s="175"/>
      <c r="B59" s="177"/>
      <c r="C59" s="226" t="s">
        <v>189</v>
      </c>
      <c r="D59" s="227"/>
      <c r="E59" s="178">
        <v>86.27</v>
      </c>
      <c r="F59" s="179"/>
      <c r="G59" s="180"/>
      <c r="M59" s="176" t="s">
        <v>133</v>
      </c>
      <c r="O59" s="167"/>
    </row>
    <row r="60" spans="1:15" ht="12.75">
      <c r="A60" s="175"/>
      <c r="B60" s="177"/>
      <c r="C60" s="226"/>
      <c r="D60" s="227"/>
      <c r="E60" s="178"/>
      <c r="F60" s="179"/>
      <c r="G60" s="180"/>
      <c r="M60" s="176" t="s">
        <v>134</v>
      </c>
      <c r="O60" s="167"/>
    </row>
    <row r="61" spans="1:104" ht="12.75">
      <c r="A61" s="168">
        <v>20</v>
      </c>
      <c r="B61" s="169" t="s">
        <v>135</v>
      </c>
      <c r="C61" s="170" t="s">
        <v>136</v>
      </c>
      <c r="D61" s="171" t="s">
        <v>83</v>
      </c>
      <c r="E61" s="172">
        <v>115</v>
      </c>
      <c r="F61" s="172"/>
      <c r="G61" s="173">
        <f>E61*F61</f>
        <v>0</v>
      </c>
      <c r="O61" s="167">
        <v>2</v>
      </c>
      <c r="AA61" s="145">
        <v>1</v>
      </c>
      <c r="AB61" s="145">
        <v>7</v>
      </c>
      <c r="AC61" s="145">
        <v>7</v>
      </c>
      <c r="AZ61" s="145">
        <v>2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4">
        <v>1</v>
      </c>
      <c r="CB61" s="174">
        <v>7</v>
      </c>
      <c r="CZ61" s="145">
        <v>0.00792</v>
      </c>
    </row>
    <row r="62" spans="1:15" ht="12.75">
      <c r="A62" s="175"/>
      <c r="B62" s="177"/>
      <c r="C62" s="226" t="s">
        <v>181</v>
      </c>
      <c r="D62" s="227"/>
      <c r="E62" s="178">
        <v>115</v>
      </c>
      <c r="F62" s="179"/>
      <c r="G62" s="180"/>
      <c r="M62" s="176" t="s">
        <v>97</v>
      </c>
      <c r="O62" s="167"/>
    </row>
    <row r="63" spans="1:104" ht="12.75">
      <c r="A63" s="168">
        <v>21</v>
      </c>
      <c r="B63" s="169" t="s">
        <v>137</v>
      </c>
      <c r="C63" s="170" t="s">
        <v>138</v>
      </c>
      <c r="D63" s="171" t="s">
        <v>83</v>
      </c>
      <c r="E63" s="172">
        <v>115</v>
      </c>
      <c r="F63" s="172"/>
      <c r="G63" s="173">
        <f>E63*F63</f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1</v>
      </c>
      <c r="CB63" s="174">
        <v>7</v>
      </c>
      <c r="CZ63" s="145">
        <v>0.00198</v>
      </c>
    </row>
    <row r="64" spans="1:15" ht="12.75">
      <c r="A64" s="175"/>
      <c r="B64" s="177"/>
      <c r="C64" s="226" t="s">
        <v>181</v>
      </c>
      <c r="D64" s="227"/>
      <c r="E64" s="178">
        <v>115</v>
      </c>
      <c r="F64" s="179"/>
      <c r="G64" s="180"/>
      <c r="M64" s="176" t="s">
        <v>97</v>
      </c>
      <c r="O64" s="167"/>
    </row>
    <row r="65" spans="1:104" ht="12.75">
      <c r="A65" s="168">
        <v>22</v>
      </c>
      <c r="B65" s="169" t="s">
        <v>139</v>
      </c>
      <c r="C65" s="170" t="s">
        <v>140</v>
      </c>
      <c r="D65" s="171" t="s">
        <v>126</v>
      </c>
      <c r="E65" s="172">
        <v>8.82</v>
      </c>
      <c r="F65" s="172"/>
      <c r="G65" s="173">
        <f>E65*F65</f>
        <v>0</v>
      </c>
      <c r="O65" s="167">
        <v>2</v>
      </c>
      <c r="AA65" s="145">
        <v>3</v>
      </c>
      <c r="AB65" s="145">
        <v>7</v>
      </c>
      <c r="AC65" s="145">
        <v>553420180</v>
      </c>
      <c r="AZ65" s="145">
        <v>2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3</v>
      </c>
      <c r="CB65" s="174">
        <v>7</v>
      </c>
      <c r="CZ65" s="145">
        <v>0.0002</v>
      </c>
    </row>
    <row r="66" spans="1:15" ht="12.75">
      <c r="A66" s="175"/>
      <c r="B66" s="177"/>
      <c r="C66" s="226" t="s">
        <v>187</v>
      </c>
      <c r="D66" s="227"/>
      <c r="E66" s="178">
        <v>8.82</v>
      </c>
      <c r="F66" s="179"/>
      <c r="G66" s="180"/>
      <c r="M66" s="176" t="s">
        <v>141</v>
      </c>
      <c r="O66" s="167"/>
    </row>
    <row r="67" spans="1:15" ht="12.75">
      <c r="A67" s="175"/>
      <c r="B67" s="177"/>
      <c r="C67" s="226"/>
      <c r="D67" s="227"/>
      <c r="E67" s="178"/>
      <c r="F67" s="179"/>
      <c r="G67" s="180"/>
      <c r="M67" s="176" t="s">
        <v>142</v>
      </c>
      <c r="O67" s="167"/>
    </row>
    <row r="68" spans="1:104" ht="22.5">
      <c r="A68" s="168">
        <v>23</v>
      </c>
      <c r="B68" s="169" t="s">
        <v>143</v>
      </c>
      <c r="C68" s="170" t="s">
        <v>144</v>
      </c>
      <c r="D68" s="171" t="s">
        <v>83</v>
      </c>
      <c r="E68" s="172">
        <v>120.75</v>
      </c>
      <c r="F68" s="172"/>
      <c r="G68" s="173">
        <f>E68*F68</f>
        <v>0</v>
      </c>
      <c r="O68" s="167">
        <v>2</v>
      </c>
      <c r="AA68" s="145">
        <v>3</v>
      </c>
      <c r="AB68" s="145">
        <v>7</v>
      </c>
      <c r="AC68" s="145">
        <v>59764210</v>
      </c>
      <c r="AZ68" s="145">
        <v>2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3</v>
      </c>
      <c r="CB68" s="174">
        <v>7</v>
      </c>
      <c r="CZ68" s="145">
        <v>0.0192</v>
      </c>
    </row>
    <row r="69" spans="1:15" ht="12.75">
      <c r="A69" s="175"/>
      <c r="B69" s="177"/>
      <c r="C69" s="226" t="s">
        <v>186</v>
      </c>
      <c r="D69" s="227"/>
      <c r="E69" s="178">
        <v>120.75</v>
      </c>
      <c r="F69" s="179"/>
      <c r="G69" s="180"/>
      <c r="M69" s="176" t="s">
        <v>145</v>
      </c>
      <c r="O69" s="167"/>
    </row>
    <row r="70" spans="1:15" ht="12.75">
      <c r="A70" s="175"/>
      <c r="B70" s="177"/>
      <c r="C70" s="226"/>
      <c r="D70" s="227"/>
      <c r="E70" s="178"/>
      <c r="F70" s="179"/>
      <c r="G70" s="180"/>
      <c r="M70" s="176" t="s">
        <v>146</v>
      </c>
      <c r="O70" s="167"/>
    </row>
    <row r="71" spans="1:104" ht="12.75">
      <c r="A71" s="168">
        <v>24</v>
      </c>
      <c r="B71" s="169" t="s">
        <v>147</v>
      </c>
      <c r="C71" s="170" t="s">
        <v>148</v>
      </c>
      <c r="D71" s="171" t="s">
        <v>110</v>
      </c>
      <c r="E71" s="172">
        <v>4.419721</v>
      </c>
      <c r="F71" s="172"/>
      <c r="G71" s="173">
        <f>E71*F71</f>
        <v>0</v>
      </c>
      <c r="O71" s="167">
        <v>2</v>
      </c>
      <c r="AA71" s="145">
        <v>7</v>
      </c>
      <c r="AB71" s="145">
        <v>1001</v>
      </c>
      <c r="AC71" s="145">
        <v>5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7</v>
      </c>
      <c r="CB71" s="174">
        <v>1001</v>
      </c>
      <c r="CZ71" s="145">
        <v>0</v>
      </c>
    </row>
    <row r="72" spans="1:57" ht="12.75">
      <c r="A72" s="181"/>
      <c r="B72" s="182" t="s">
        <v>77</v>
      </c>
      <c r="C72" s="183" t="str">
        <f>CONCATENATE(B51," ",C51)</f>
        <v>771 Podlahy z dlaždic a obklady</v>
      </c>
      <c r="D72" s="184"/>
      <c r="E72" s="185"/>
      <c r="F72" s="186"/>
      <c r="G72" s="187">
        <f>SUM(G51:G71)</f>
        <v>0</v>
      </c>
      <c r="O72" s="167">
        <v>4</v>
      </c>
      <c r="BA72" s="188">
        <f>SUM(BA51:BA71)</f>
        <v>0</v>
      </c>
      <c r="BB72" s="188">
        <f>SUM(BB51:BB71)</f>
        <v>0</v>
      </c>
      <c r="BC72" s="188">
        <f>SUM(BC51:BC71)</f>
        <v>0</v>
      </c>
      <c r="BD72" s="188">
        <f>SUM(BD51:BD71)</f>
        <v>0</v>
      </c>
      <c r="BE72" s="188">
        <f>SUM(BE51:BE71)</f>
        <v>0</v>
      </c>
    </row>
    <row r="73" spans="1:15" ht="12.75">
      <c r="A73" s="160" t="s">
        <v>74</v>
      </c>
      <c r="B73" s="161" t="s">
        <v>149</v>
      </c>
      <c r="C73" s="162" t="s">
        <v>150</v>
      </c>
      <c r="D73" s="163"/>
      <c r="E73" s="164"/>
      <c r="F73" s="164"/>
      <c r="G73" s="165"/>
      <c r="H73" s="166"/>
      <c r="I73" s="166"/>
      <c r="O73" s="167">
        <v>1</v>
      </c>
    </row>
    <row r="74" spans="1:104" ht="12.75">
      <c r="A74" s="168">
        <v>25</v>
      </c>
      <c r="B74" s="169" t="s">
        <v>151</v>
      </c>
      <c r="C74" s="170" t="s">
        <v>152</v>
      </c>
      <c r="D74" s="171" t="s">
        <v>153</v>
      </c>
      <c r="E74" s="172">
        <v>10</v>
      </c>
      <c r="F74" s="172"/>
      <c r="G74" s="173">
        <f>E74*F74</f>
        <v>0</v>
      </c>
      <c r="O74" s="167">
        <v>2</v>
      </c>
      <c r="AA74" s="145">
        <v>1</v>
      </c>
      <c r="AB74" s="145">
        <v>10</v>
      </c>
      <c r="AC74" s="145">
        <v>10</v>
      </c>
      <c r="AZ74" s="145">
        <v>1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10</v>
      </c>
      <c r="CZ74" s="145">
        <v>0</v>
      </c>
    </row>
    <row r="75" spans="1:15" ht="12.75">
      <c r="A75" s="175"/>
      <c r="B75" s="177"/>
      <c r="C75" s="226" t="s">
        <v>154</v>
      </c>
      <c r="D75" s="227"/>
      <c r="E75" s="178">
        <v>10</v>
      </c>
      <c r="F75" s="179"/>
      <c r="G75" s="180"/>
      <c r="M75" s="176">
        <v>8</v>
      </c>
      <c r="O75" s="167"/>
    </row>
    <row r="76" spans="1:104" ht="12.75">
      <c r="A76" s="168">
        <v>26</v>
      </c>
      <c r="B76" s="169" t="s">
        <v>155</v>
      </c>
      <c r="C76" s="170" t="s">
        <v>156</v>
      </c>
      <c r="D76" s="171" t="s">
        <v>110</v>
      </c>
      <c r="E76" s="172">
        <v>9.72</v>
      </c>
      <c r="F76" s="172"/>
      <c r="G76" s="173">
        <f aca="true" t="shared" si="0" ref="G76:G85">E76*F76</f>
        <v>0</v>
      </c>
      <c r="O76" s="167">
        <v>2</v>
      </c>
      <c r="AA76" s="145">
        <v>8</v>
      </c>
      <c r="AB76" s="145">
        <v>0</v>
      </c>
      <c r="AC76" s="145">
        <v>3</v>
      </c>
      <c r="AZ76" s="145">
        <v>1</v>
      </c>
      <c r="BA76" s="145">
        <f aca="true" t="shared" si="1" ref="BA76:BA85">IF(AZ76=1,G76,0)</f>
        <v>0</v>
      </c>
      <c r="BB76" s="145">
        <f aca="true" t="shared" si="2" ref="BB76:BB85">IF(AZ76=2,G76,0)</f>
        <v>0</v>
      </c>
      <c r="BC76" s="145">
        <f aca="true" t="shared" si="3" ref="BC76:BC85">IF(AZ76=3,G76,0)</f>
        <v>0</v>
      </c>
      <c r="BD76" s="145">
        <f aca="true" t="shared" si="4" ref="BD76:BD85">IF(AZ76=4,G76,0)</f>
        <v>0</v>
      </c>
      <c r="BE76" s="145">
        <f aca="true" t="shared" si="5" ref="BE76:BE85">IF(AZ76=5,G76,0)</f>
        <v>0</v>
      </c>
      <c r="CA76" s="174">
        <v>8</v>
      </c>
      <c r="CB76" s="174">
        <v>0</v>
      </c>
      <c r="CZ76" s="145">
        <v>0</v>
      </c>
    </row>
    <row r="77" spans="1:104" ht="12.75">
      <c r="A77" s="168">
        <v>27</v>
      </c>
      <c r="B77" s="169" t="s">
        <v>157</v>
      </c>
      <c r="C77" s="170" t="s">
        <v>158</v>
      </c>
      <c r="D77" s="171" t="s">
        <v>110</v>
      </c>
      <c r="E77" s="172">
        <v>9.72</v>
      </c>
      <c r="F77" s="172"/>
      <c r="G77" s="173">
        <f t="shared" si="0"/>
        <v>0</v>
      </c>
      <c r="O77" s="167">
        <v>2</v>
      </c>
      <c r="AA77" s="145">
        <v>8</v>
      </c>
      <c r="AB77" s="145">
        <v>0</v>
      </c>
      <c r="AC77" s="145">
        <v>3</v>
      </c>
      <c r="AZ77" s="145">
        <v>1</v>
      </c>
      <c r="BA77" s="145">
        <f t="shared" si="1"/>
        <v>0</v>
      </c>
      <c r="BB77" s="145">
        <f t="shared" si="2"/>
        <v>0</v>
      </c>
      <c r="BC77" s="145">
        <f t="shared" si="3"/>
        <v>0</v>
      </c>
      <c r="BD77" s="145">
        <f t="shared" si="4"/>
        <v>0</v>
      </c>
      <c r="BE77" s="145">
        <f t="shared" si="5"/>
        <v>0</v>
      </c>
      <c r="CA77" s="174">
        <v>8</v>
      </c>
      <c r="CB77" s="174">
        <v>0</v>
      </c>
      <c r="CZ77" s="145">
        <v>0</v>
      </c>
    </row>
    <row r="78" spans="1:104" ht="12.75">
      <c r="A78" s="168">
        <v>28</v>
      </c>
      <c r="B78" s="169" t="s">
        <v>159</v>
      </c>
      <c r="C78" s="170" t="s">
        <v>160</v>
      </c>
      <c r="D78" s="171" t="s">
        <v>110</v>
      </c>
      <c r="E78" s="172">
        <v>9.72</v>
      </c>
      <c r="F78" s="172"/>
      <c r="G78" s="173">
        <f t="shared" si="0"/>
        <v>0</v>
      </c>
      <c r="O78" s="167">
        <v>2</v>
      </c>
      <c r="AA78" s="145">
        <v>8</v>
      </c>
      <c r="AB78" s="145">
        <v>0</v>
      </c>
      <c r="AC78" s="145">
        <v>3</v>
      </c>
      <c r="AZ78" s="145">
        <v>1</v>
      </c>
      <c r="BA78" s="145">
        <f t="shared" si="1"/>
        <v>0</v>
      </c>
      <c r="BB78" s="145">
        <f t="shared" si="2"/>
        <v>0</v>
      </c>
      <c r="BC78" s="145">
        <f t="shared" si="3"/>
        <v>0</v>
      </c>
      <c r="BD78" s="145">
        <f t="shared" si="4"/>
        <v>0</v>
      </c>
      <c r="BE78" s="145">
        <f t="shared" si="5"/>
        <v>0</v>
      </c>
      <c r="CA78" s="174">
        <v>8</v>
      </c>
      <c r="CB78" s="174">
        <v>0</v>
      </c>
      <c r="CZ78" s="145">
        <v>0</v>
      </c>
    </row>
    <row r="79" spans="1:104" ht="12.75">
      <c r="A79" s="168">
        <v>29</v>
      </c>
      <c r="B79" s="169" t="s">
        <v>161</v>
      </c>
      <c r="C79" s="170" t="s">
        <v>162</v>
      </c>
      <c r="D79" s="171" t="s">
        <v>110</v>
      </c>
      <c r="E79" s="172">
        <v>19.44</v>
      </c>
      <c r="F79" s="172"/>
      <c r="G79" s="173">
        <f t="shared" si="0"/>
        <v>0</v>
      </c>
      <c r="O79" s="167">
        <v>2</v>
      </c>
      <c r="AA79" s="145">
        <v>8</v>
      </c>
      <c r="AB79" s="145">
        <v>0</v>
      </c>
      <c r="AC79" s="145">
        <v>3</v>
      </c>
      <c r="AZ79" s="145">
        <v>1</v>
      </c>
      <c r="BA79" s="145">
        <f t="shared" si="1"/>
        <v>0</v>
      </c>
      <c r="BB79" s="145">
        <f t="shared" si="2"/>
        <v>0</v>
      </c>
      <c r="BC79" s="145">
        <f t="shared" si="3"/>
        <v>0</v>
      </c>
      <c r="BD79" s="145">
        <f t="shared" si="4"/>
        <v>0</v>
      </c>
      <c r="BE79" s="145">
        <f t="shared" si="5"/>
        <v>0</v>
      </c>
      <c r="CA79" s="174">
        <v>8</v>
      </c>
      <c r="CB79" s="174">
        <v>0</v>
      </c>
      <c r="CZ79" s="145">
        <v>0</v>
      </c>
    </row>
    <row r="80" spans="1:104" ht="12.75">
      <c r="A80" s="168">
        <v>30</v>
      </c>
      <c r="B80" s="169" t="s">
        <v>163</v>
      </c>
      <c r="C80" s="170" t="s">
        <v>164</v>
      </c>
      <c r="D80" s="171" t="s">
        <v>110</v>
      </c>
      <c r="E80" s="172">
        <v>9.72</v>
      </c>
      <c r="F80" s="172"/>
      <c r="G80" s="173">
        <f t="shared" si="0"/>
        <v>0</v>
      </c>
      <c r="O80" s="167">
        <v>2</v>
      </c>
      <c r="AA80" s="145">
        <v>8</v>
      </c>
      <c r="AB80" s="145">
        <v>0</v>
      </c>
      <c r="AC80" s="145">
        <v>3</v>
      </c>
      <c r="AZ80" s="145">
        <v>1</v>
      </c>
      <c r="BA80" s="145">
        <f t="shared" si="1"/>
        <v>0</v>
      </c>
      <c r="BB80" s="145">
        <f t="shared" si="2"/>
        <v>0</v>
      </c>
      <c r="BC80" s="145">
        <f t="shared" si="3"/>
        <v>0</v>
      </c>
      <c r="BD80" s="145">
        <f t="shared" si="4"/>
        <v>0</v>
      </c>
      <c r="BE80" s="145">
        <f t="shared" si="5"/>
        <v>0</v>
      </c>
      <c r="CA80" s="174">
        <v>8</v>
      </c>
      <c r="CB80" s="174">
        <v>0</v>
      </c>
      <c r="CZ80" s="145">
        <v>0</v>
      </c>
    </row>
    <row r="81" spans="1:104" ht="12.75">
      <c r="A81" s="168">
        <v>31</v>
      </c>
      <c r="B81" s="169" t="s">
        <v>165</v>
      </c>
      <c r="C81" s="170" t="s">
        <v>166</v>
      </c>
      <c r="D81" s="171" t="s">
        <v>110</v>
      </c>
      <c r="E81" s="172">
        <v>9.72</v>
      </c>
      <c r="F81" s="172"/>
      <c r="G81" s="173">
        <f t="shared" si="0"/>
        <v>0</v>
      </c>
      <c r="O81" s="167">
        <v>2</v>
      </c>
      <c r="AA81" s="145">
        <v>8</v>
      </c>
      <c r="AB81" s="145">
        <v>0</v>
      </c>
      <c r="AC81" s="145">
        <v>3</v>
      </c>
      <c r="AZ81" s="145">
        <v>1</v>
      </c>
      <c r="BA81" s="145">
        <f t="shared" si="1"/>
        <v>0</v>
      </c>
      <c r="BB81" s="145">
        <f t="shared" si="2"/>
        <v>0</v>
      </c>
      <c r="BC81" s="145">
        <f t="shared" si="3"/>
        <v>0</v>
      </c>
      <c r="BD81" s="145">
        <f t="shared" si="4"/>
        <v>0</v>
      </c>
      <c r="BE81" s="145">
        <f t="shared" si="5"/>
        <v>0</v>
      </c>
      <c r="CA81" s="174">
        <v>8</v>
      </c>
      <c r="CB81" s="174">
        <v>0</v>
      </c>
      <c r="CZ81" s="145">
        <v>0</v>
      </c>
    </row>
    <row r="82" spans="1:104" ht="12.75">
      <c r="A82" s="168">
        <v>32</v>
      </c>
      <c r="B82" s="169" t="s">
        <v>167</v>
      </c>
      <c r="C82" s="170" t="s">
        <v>168</v>
      </c>
      <c r="D82" s="171" t="s">
        <v>110</v>
      </c>
      <c r="E82" s="172">
        <v>9.72</v>
      </c>
      <c r="F82" s="172"/>
      <c r="G82" s="173">
        <f t="shared" si="0"/>
        <v>0</v>
      </c>
      <c r="O82" s="167">
        <v>2</v>
      </c>
      <c r="AA82" s="145">
        <v>8</v>
      </c>
      <c r="AB82" s="145">
        <v>0</v>
      </c>
      <c r="AC82" s="145">
        <v>3</v>
      </c>
      <c r="AZ82" s="145">
        <v>1</v>
      </c>
      <c r="BA82" s="145">
        <f t="shared" si="1"/>
        <v>0</v>
      </c>
      <c r="BB82" s="145">
        <f t="shared" si="2"/>
        <v>0</v>
      </c>
      <c r="BC82" s="145">
        <f t="shared" si="3"/>
        <v>0</v>
      </c>
      <c r="BD82" s="145">
        <f t="shared" si="4"/>
        <v>0</v>
      </c>
      <c r="BE82" s="145">
        <f t="shared" si="5"/>
        <v>0</v>
      </c>
      <c r="CA82" s="174">
        <v>8</v>
      </c>
      <c r="CB82" s="174">
        <v>0</v>
      </c>
      <c r="CZ82" s="145">
        <v>0</v>
      </c>
    </row>
    <row r="83" spans="1:104" ht="12.75">
      <c r="A83" s="168">
        <v>33</v>
      </c>
      <c r="B83" s="169" t="s">
        <v>169</v>
      </c>
      <c r="C83" s="170" t="s">
        <v>170</v>
      </c>
      <c r="D83" s="171" t="s">
        <v>110</v>
      </c>
      <c r="E83" s="172">
        <v>9.72</v>
      </c>
      <c r="F83" s="172"/>
      <c r="G83" s="173">
        <f t="shared" si="0"/>
        <v>0</v>
      </c>
      <c r="O83" s="167">
        <v>2</v>
      </c>
      <c r="AA83" s="145">
        <v>8</v>
      </c>
      <c r="AB83" s="145">
        <v>0</v>
      </c>
      <c r="AC83" s="145">
        <v>3</v>
      </c>
      <c r="AZ83" s="145">
        <v>1</v>
      </c>
      <c r="BA83" s="145">
        <f t="shared" si="1"/>
        <v>0</v>
      </c>
      <c r="BB83" s="145">
        <f t="shared" si="2"/>
        <v>0</v>
      </c>
      <c r="BC83" s="145">
        <f t="shared" si="3"/>
        <v>0</v>
      </c>
      <c r="BD83" s="145">
        <f t="shared" si="4"/>
        <v>0</v>
      </c>
      <c r="BE83" s="145">
        <f t="shared" si="5"/>
        <v>0</v>
      </c>
      <c r="CA83" s="174">
        <v>8</v>
      </c>
      <c r="CB83" s="174">
        <v>0</v>
      </c>
      <c r="CZ83" s="145">
        <v>0</v>
      </c>
    </row>
    <row r="84" spans="1:104" ht="12.75">
      <c r="A84" s="168">
        <v>34</v>
      </c>
      <c r="B84" s="169" t="s">
        <v>171</v>
      </c>
      <c r="C84" s="170" t="s">
        <v>172</v>
      </c>
      <c r="D84" s="171" t="s">
        <v>110</v>
      </c>
      <c r="E84" s="172">
        <v>9.72</v>
      </c>
      <c r="F84" s="172"/>
      <c r="G84" s="173">
        <f t="shared" si="0"/>
        <v>0</v>
      </c>
      <c r="O84" s="167">
        <v>2</v>
      </c>
      <c r="AA84" s="145">
        <v>8</v>
      </c>
      <c r="AB84" s="145">
        <v>0</v>
      </c>
      <c r="AC84" s="145">
        <v>3</v>
      </c>
      <c r="AZ84" s="145">
        <v>1</v>
      </c>
      <c r="BA84" s="145">
        <f t="shared" si="1"/>
        <v>0</v>
      </c>
      <c r="BB84" s="145">
        <f t="shared" si="2"/>
        <v>0</v>
      </c>
      <c r="BC84" s="145">
        <f t="shared" si="3"/>
        <v>0</v>
      </c>
      <c r="BD84" s="145">
        <f t="shared" si="4"/>
        <v>0</v>
      </c>
      <c r="BE84" s="145">
        <f t="shared" si="5"/>
        <v>0</v>
      </c>
      <c r="CA84" s="174">
        <v>8</v>
      </c>
      <c r="CB84" s="174">
        <v>0</v>
      </c>
      <c r="CZ84" s="145">
        <v>0</v>
      </c>
    </row>
    <row r="85" spans="1:104" ht="12.75">
      <c r="A85" s="168">
        <v>35</v>
      </c>
      <c r="B85" s="169" t="s">
        <v>173</v>
      </c>
      <c r="C85" s="170" t="s">
        <v>174</v>
      </c>
      <c r="D85" s="171" t="s">
        <v>110</v>
      </c>
      <c r="E85" s="172">
        <v>9.72</v>
      </c>
      <c r="F85" s="172"/>
      <c r="G85" s="173">
        <f t="shared" si="0"/>
        <v>0</v>
      </c>
      <c r="O85" s="167">
        <v>2</v>
      </c>
      <c r="AA85" s="145">
        <v>8</v>
      </c>
      <c r="AB85" s="145">
        <v>0</v>
      </c>
      <c r="AC85" s="145">
        <v>3</v>
      </c>
      <c r="AZ85" s="145">
        <v>1</v>
      </c>
      <c r="BA85" s="145">
        <f t="shared" si="1"/>
        <v>0</v>
      </c>
      <c r="BB85" s="145">
        <f t="shared" si="2"/>
        <v>0</v>
      </c>
      <c r="BC85" s="145">
        <f t="shared" si="3"/>
        <v>0</v>
      </c>
      <c r="BD85" s="145">
        <f t="shared" si="4"/>
        <v>0</v>
      </c>
      <c r="BE85" s="145">
        <f t="shared" si="5"/>
        <v>0</v>
      </c>
      <c r="CA85" s="174">
        <v>8</v>
      </c>
      <c r="CB85" s="174">
        <v>0</v>
      </c>
      <c r="CZ85" s="145">
        <v>0</v>
      </c>
    </row>
    <row r="86" spans="1:57" ht="12.75">
      <c r="A86" s="181"/>
      <c r="B86" s="182" t="s">
        <v>77</v>
      </c>
      <c r="C86" s="183" t="str">
        <f>CONCATENATE(B73," ",C73)</f>
        <v>D96 Přesuny suti a vybouraných hmot</v>
      </c>
      <c r="D86" s="184"/>
      <c r="E86" s="185"/>
      <c r="F86" s="186"/>
      <c r="G86" s="187">
        <f>SUM(G73:G85)</f>
        <v>0</v>
      </c>
      <c r="O86" s="167">
        <v>4</v>
      </c>
      <c r="BA86" s="188">
        <f>SUM(BA73:BA85)</f>
        <v>0</v>
      </c>
      <c r="BB86" s="188">
        <f>SUM(BB73:BB85)</f>
        <v>0</v>
      </c>
      <c r="BC86" s="188">
        <f>SUM(BC73:BC85)</f>
        <v>0</v>
      </c>
      <c r="BD86" s="188">
        <f>SUM(BD73:BD85)</f>
        <v>0</v>
      </c>
      <c r="BE86" s="188">
        <f>SUM(BE73:BE85)</f>
        <v>0</v>
      </c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spans="1:7" ht="12.75">
      <c r="A110" s="189"/>
      <c r="B110" s="189"/>
      <c r="C110" s="189"/>
      <c r="D110" s="189"/>
      <c r="E110" s="189"/>
      <c r="F110" s="189"/>
      <c r="G110" s="189"/>
    </row>
    <row r="111" spans="1:7" ht="12.75">
      <c r="A111" s="189"/>
      <c r="B111" s="189"/>
      <c r="C111" s="189"/>
      <c r="D111" s="189"/>
      <c r="E111" s="189"/>
      <c r="F111" s="189"/>
      <c r="G111" s="189"/>
    </row>
    <row r="112" spans="1:7" ht="12.75">
      <c r="A112" s="189"/>
      <c r="B112" s="189"/>
      <c r="C112" s="189"/>
      <c r="D112" s="189"/>
      <c r="E112" s="189"/>
      <c r="F112" s="189"/>
      <c r="G112" s="189"/>
    </row>
    <row r="113" spans="1:7" ht="12.75">
      <c r="A113" s="189"/>
      <c r="B113" s="189"/>
      <c r="C113" s="189"/>
      <c r="D113" s="189"/>
      <c r="E113" s="189"/>
      <c r="F113" s="189"/>
      <c r="G113" s="189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spans="1:2" ht="12.75">
      <c r="A145" s="190"/>
      <c r="B145" s="190"/>
    </row>
    <row r="146" spans="1:7" ht="12.75">
      <c r="A146" s="189"/>
      <c r="B146" s="189"/>
      <c r="C146" s="192"/>
      <c r="D146" s="192"/>
      <c r="E146" s="193"/>
      <c r="F146" s="192"/>
      <c r="G146" s="194"/>
    </row>
    <row r="147" spans="1:7" ht="12.75">
      <c r="A147" s="195"/>
      <c r="B147" s="195"/>
      <c r="C147" s="189"/>
      <c r="D147" s="189"/>
      <c r="E147" s="196"/>
      <c r="F147" s="189"/>
      <c r="G147" s="189"/>
    </row>
    <row r="148" spans="1:7" ht="12.75">
      <c r="A148" s="189"/>
      <c r="B148" s="189"/>
      <c r="C148" s="189"/>
      <c r="D148" s="189"/>
      <c r="E148" s="196"/>
      <c r="F148" s="189"/>
      <c r="G148" s="189"/>
    </row>
    <row r="149" spans="1:7" ht="12.75">
      <c r="A149" s="189"/>
      <c r="B149" s="189"/>
      <c r="C149" s="189"/>
      <c r="D149" s="189"/>
      <c r="E149" s="196"/>
      <c r="F149" s="189"/>
      <c r="G149" s="189"/>
    </row>
    <row r="150" spans="1:7" ht="12.75">
      <c r="A150" s="189"/>
      <c r="B150" s="189"/>
      <c r="C150" s="189"/>
      <c r="D150" s="189"/>
      <c r="E150" s="196"/>
      <c r="F150" s="189"/>
      <c r="G150" s="189"/>
    </row>
    <row r="151" spans="1:7" ht="12.75">
      <c r="A151" s="189"/>
      <c r="B151" s="189"/>
      <c r="C151" s="189"/>
      <c r="D151" s="189"/>
      <c r="E151" s="196"/>
      <c r="F151" s="189"/>
      <c r="G151" s="189"/>
    </row>
    <row r="152" spans="1:7" ht="12.75">
      <c r="A152" s="189"/>
      <c r="B152" s="189"/>
      <c r="C152" s="189"/>
      <c r="D152" s="189"/>
      <c r="E152" s="196"/>
      <c r="F152" s="189"/>
      <c r="G152" s="189"/>
    </row>
    <row r="153" spans="1:7" ht="12.75">
      <c r="A153" s="189"/>
      <c r="B153" s="189"/>
      <c r="C153" s="189"/>
      <c r="D153" s="189"/>
      <c r="E153" s="196"/>
      <c r="F153" s="189"/>
      <c r="G153" s="189"/>
    </row>
    <row r="154" spans="1:7" ht="12.75">
      <c r="A154" s="189"/>
      <c r="B154" s="189"/>
      <c r="C154" s="189"/>
      <c r="D154" s="189"/>
      <c r="E154" s="196"/>
      <c r="F154" s="189"/>
      <c r="G154" s="189"/>
    </row>
    <row r="155" spans="1:7" ht="12.75">
      <c r="A155" s="189"/>
      <c r="B155" s="189"/>
      <c r="C155" s="189"/>
      <c r="D155" s="189"/>
      <c r="E155" s="196"/>
      <c r="F155" s="189"/>
      <c r="G155" s="189"/>
    </row>
    <row r="156" spans="1:7" ht="12.75">
      <c r="A156" s="189"/>
      <c r="B156" s="189"/>
      <c r="C156" s="189"/>
      <c r="D156" s="189"/>
      <c r="E156" s="196"/>
      <c r="F156" s="189"/>
      <c r="G156" s="189"/>
    </row>
    <row r="157" spans="1:7" ht="12.75">
      <c r="A157" s="189"/>
      <c r="B157" s="189"/>
      <c r="C157" s="189"/>
      <c r="D157" s="189"/>
      <c r="E157" s="196"/>
      <c r="F157" s="189"/>
      <c r="G157" s="189"/>
    </row>
    <row r="158" spans="1:7" ht="12.75">
      <c r="A158" s="189"/>
      <c r="B158" s="189"/>
      <c r="C158" s="189"/>
      <c r="D158" s="189"/>
      <c r="E158" s="196"/>
      <c r="F158" s="189"/>
      <c r="G158" s="189"/>
    </row>
    <row r="159" spans="1:7" ht="12.75">
      <c r="A159" s="189"/>
      <c r="B159" s="189"/>
      <c r="C159" s="189"/>
      <c r="D159" s="189"/>
      <c r="E159" s="196"/>
      <c r="F159" s="189"/>
      <c r="G159" s="189"/>
    </row>
  </sheetData>
  <sheetProtection/>
  <mergeCells count="33">
    <mergeCell ref="C75:D75"/>
    <mergeCell ref="C67:D67"/>
    <mergeCell ref="C69:D69"/>
    <mergeCell ref="C70:D70"/>
    <mergeCell ref="C60:D60"/>
    <mergeCell ref="C62:D62"/>
    <mergeCell ref="C64:D64"/>
    <mergeCell ref="C66:D66"/>
    <mergeCell ref="C53:D53"/>
    <mergeCell ref="C55:D55"/>
    <mergeCell ref="C57:D57"/>
    <mergeCell ref="C59:D59"/>
    <mergeCell ref="C31:D31"/>
    <mergeCell ref="C33:D33"/>
    <mergeCell ref="C49:D49"/>
    <mergeCell ref="C40:D40"/>
    <mergeCell ref="C41:D41"/>
    <mergeCell ref="C42:D42"/>
    <mergeCell ref="C47:D47"/>
    <mergeCell ref="C13:D13"/>
    <mergeCell ref="C17:D17"/>
    <mergeCell ref="C19:D19"/>
    <mergeCell ref="C21:D21"/>
    <mergeCell ref="C29:D29"/>
    <mergeCell ref="C30:D30"/>
    <mergeCell ref="C23:D23"/>
    <mergeCell ref="C25:D25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Bártová Radka</cp:lastModifiedBy>
  <cp:lastPrinted>2017-10-16T08:44:35Z</cp:lastPrinted>
  <dcterms:created xsi:type="dcterms:W3CDTF">2016-04-20T17:57:21Z</dcterms:created>
  <dcterms:modified xsi:type="dcterms:W3CDTF">2018-02-06T07:13:35Z</dcterms:modified>
  <cp:category/>
  <cp:version/>
  <cp:contentType/>
  <cp:contentStatus/>
</cp:coreProperties>
</file>