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activeTab="6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  <sheet name="poznámky k rozpočtu" sheetId="13" r:id="rId7"/>
  </sheets>
  <externalReferences>
    <externalReference r:id="rId8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Pol'!$A$1:$I$129</definedName>
    <definedName name="_xlnm.Print_Area" localSheetId="4">'Rekapitulace Objekt 01'!$A$1:$H$31</definedName>
    <definedName name="_xlnm.Print_Area" localSheetId="1">Stavba!$A$1:$J$44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31" i="11" l="1"/>
  <c r="BC21" i="11"/>
  <c r="AN131" i="12"/>
  <c r="O18" i="11" s="1"/>
  <c r="BA102" i="12"/>
  <c r="BA98" i="12"/>
  <c r="BA38" i="12"/>
  <c r="G11" i="12"/>
  <c r="G14" i="12"/>
  <c r="G17" i="12"/>
  <c r="G20" i="12"/>
  <c r="AO131" i="12" s="1"/>
  <c r="P18" i="11" s="1"/>
  <c r="G23" i="12"/>
  <c r="G26" i="12"/>
  <c r="G30" i="12"/>
  <c r="G33" i="12"/>
  <c r="G37" i="12"/>
  <c r="G40" i="12"/>
  <c r="G42" i="12"/>
  <c r="G45" i="12"/>
  <c r="G48" i="12"/>
  <c r="G51" i="12"/>
  <c r="G54" i="12"/>
  <c r="G57" i="12"/>
  <c r="G60" i="12"/>
  <c r="G63" i="12"/>
  <c r="G76" i="12"/>
  <c r="F66" i="12" s="1"/>
  <c r="G78" i="12"/>
  <c r="G81" i="12"/>
  <c r="G84" i="12"/>
  <c r="G87" i="12"/>
  <c r="G90" i="12"/>
  <c r="G95" i="12"/>
  <c r="G97" i="12"/>
  <c r="G101" i="12"/>
  <c r="G105" i="12"/>
  <c r="G108" i="12"/>
  <c r="G111" i="12"/>
  <c r="G114" i="12"/>
  <c r="G116" i="12"/>
  <c r="G120" i="12"/>
  <c r="G124" i="12"/>
  <c r="G128" i="12"/>
  <c r="D19" i="11"/>
  <c r="B7" i="11"/>
  <c r="B6" i="11"/>
  <c r="C1" i="11"/>
  <c r="B1" i="11"/>
  <c r="B1" i="9"/>
  <c r="C1" i="9"/>
  <c r="B7" i="9"/>
  <c r="B6" i="9"/>
  <c r="J40" i="1" l="1"/>
  <c r="H27" i="11"/>
  <c r="F96" i="12"/>
  <c r="F29" i="12"/>
  <c r="F115" i="12"/>
  <c r="F77" i="12"/>
  <c r="F8" i="12"/>
  <c r="F44" i="12"/>
  <c r="F36" i="12"/>
  <c r="J39" i="1" l="1"/>
  <c r="H26" i="11"/>
  <c r="H24" i="11"/>
  <c r="J37" i="1"/>
  <c r="J36" i="1"/>
  <c r="H23" i="11"/>
  <c r="G130" i="12"/>
  <c r="H18" i="11" s="1"/>
  <c r="H19" i="11" s="1"/>
  <c r="J23" i="1" s="1"/>
  <c r="J24" i="1" s="1"/>
  <c r="J42" i="1"/>
  <c r="H29" i="11"/>
  <c r="H28" i="11"/>
  <c r="J41" i="1"/>
  <c r="J38" i="1"/>
  <c r="H25" i="11"/>
  <c r="J43" i="1"/>
  <c r="H30" i="11"/>
  <c r="H31" i="11" l="1"/>
  <c r="J44" i="1"/>
</calcChain>
</file>

<file path=xl/sharedStrings.xml><?xml version="1.0" encoding="utf-8"?>
<sst xmlns="http://schemas.openxmlformats.org/spreadsheetml/2006/main" count="437" uniqueCount="235">
  <si>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</si>
  <si>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</si>
  <si>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</si>
  <si>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</si>
  <si>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</si>
  <si>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</si>
  <si>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</si>
  <si>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</si>
  <si>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</si>
  <si>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</si>
  <si>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</si>
  <si>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</si>
  <si>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</si>
  <si>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</si>
  <si>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</si>
  <si>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</si>
  <si>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</si>
  <si>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</si>
  <si>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</si>
  <si>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</si>
  <si>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</si>
  <si>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</si>
  <si>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</si>
  <si>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</si>
  <si>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</si>
  <si>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</si>
  <si>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</si>
  <si>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</si>
  <si>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</si>
  <si>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</si>
  <si>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</si>
  <si>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</si>
  <si>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</si>
  <si>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</si>
  <si>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</si>
  <si>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</si>
  <si>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</si>
  <si>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</si>
  <si>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</si>
  <si>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</si>
  <si>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</si>
  <si>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RM2365</t>
  </si>
  <si>
    <t>Oprava balkonů a lodžií ubytovny Manž.Curieových č.p.657,Třebíč</t>
  </si>
  <si>
    <t>Stavební objekt</t>
  </si>
  <si>
    <t>01</t>
  </si>
  <si>
    <t>Architektonicko-stavební řešení</t>
  </si>
  <si>
    <t>Celkem za stavbu</t>
  </si>
  <si>
    <t>Rekapitulace dílů</t>
  </si>
  <si>
    <t>Číslo</t>
  </si>
  <si>
    <t>Název</t>
  </si>
  <si>
    <t>Celkem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</si>
  <si>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</si>
  <si>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</si>
  <si>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</si>
  <si>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</si>
  <si>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</si>
  <si>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</si>
  <si>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</si>
  <si>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</si>
  <si>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</si>
  <si>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</si>
  <si>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</si>
  <si>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</si>
  <si>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</si>
  <si>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</si>
  <si>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</si>
  <si>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</si>
  <si>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Cena celkem</t>
  </si>
  <si>
    <t>STA</t>
  </si>
  <si>
    <t>Rozsah:</t>
  </si>
  <si>
    <t>Rekapitulace soupisů náležejících k objektu</t>
  </si>
  <si>
    <t>Soupis</t>
  </si>
  <si>
    <t>Cena (Kč)</t>
  </si>
  <si>
    <t>Stavební část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</si>
  <si>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</si>
  <si>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</si>
  <si>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</si>
  <si>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</si>
  <si>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</si>
  <si>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</si>
  <si>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</si>
  <si>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</si>
  <si>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</si>
  <si>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602 01 Omítky stěn z hotových směsí</t>
  </si>
  <si>
    <t>po jednotlivých vrstvách</t>
  </si>
  <si>
    <t>SPX</t>
  </si>
  <si>
    <t>602011188RT7</t>
  </si>
  <si>
    <t>...omítka vrchní tenkovrstvá, silikonová, zatřená, tloušťka vrstvy 2 mm, probarvená</t>
  </si>
  <si>
    <t>m2</t>
  </si>
  <si>
    <t>801-1</t>
  </si>
  <si>
    <t>RTS</t>
  </si>
  <si>
    <t>POL</t>
  </si>
  <si>
    <t>balkony : (2,7*0,9+(2,7+0,9*2)*0,1)*112</t>
  </si>
  <si>
    <t>lodžie : (3,12*1,26+(3,32+0,1*2)*0,1)*7</t>
  </si>
  <si>
    <t>073844136R00</t>
  </si>
  <si>
    <t>Provedení nátěru antikorozního maltou cementovou</t>
  </si>
  <si>
    <t>Vlastní</t>
  </si>
  <si>
    <t>POL_NEZ</t>
  </si>
  <si>
    <t>balkony : (2,7*0,9*2+(2,7+0,9*2)*0,1)*0,25*112</t>
  </si>
  <si>
    <t>lodžie : (3,12*1,26*2+(3,32+0,1*2)*0,1)*0,25*7</t>
  </si>
  <si>
    <t>622401971R00</t>
  </si>
  <si>
    <t>polyvinylacetátovou</t>
  </si>
  <si>
    <t>622481211RT2</t>
  </si>
  <si>
    <t>s dodávkou výztužné sítě a stěrkového tmelu</t>
  </si>
  <si>
    <t>58550201R</t>
  </si>
  <si>
    <t>hmota nátěrová na kov polymercementová; antikorozní</t>
  </si>
  <si>
    <t>kg</t>
  </si>
  <si>
    <t>balkony : (2,7*0,9*2+(2,7+0,9*2)*0,1)*0,25*112*0,38</t>
  </si>
  <si>
    <t>lodžie : (3,12*1,26*2+(3,32+0,1*2)*0,1)*0,25*7*0,38</t>
  </si>
  <si>
    <t>58581697.AR</t>
  </si>
  <si>
    <t>hmota penetrační vodou ředitelná; disperzní; zvýšení přilnavosti, úprava savosti podkladu; pro interiér i exteriér; tekutá</t>
  </si>
  <si>
    <t>balkony : (2,7*0,9+(2,7+0,9*2)*0,1)*112*0,2</t>
  </si>
  <si>
    <t>lodžie : (3,12*1,26+(3,32+0,1*2)*0,1)*7*0,2</t>
  </si>
  <si>
    <t>632451411R00</t>
  </si>
  <si>
    <t>Doplnění potěru v ploše do 1 m2, tl.do 10 mm</t>
  </si>
  <si>
    <t>balkony : (2,7*0,9*2+(2,7+0,9*2)*0,1)*0,1*112</t>
  </si>
  <si>
    <t>lodžie : (3,12*1,26*2+(3,32+0,1*2)*0,1)*0,1*7</t>
  </si>
  <si>
    <t>585500662R</t>
  </si>
  <si>
    <t>malta opravná pro sanace železobetonových konstrukcí; cementová; zrnitost 0,10 až 2,00 mm; přísada polymer; pro interier i exterier; 60,0 N/mm2; max. tl. vrstvy 30 mm</t>
  </si>
  <si>
    <t>SPCM</t>
  </si>
  <si>
    <t>balkony : (2,7*0,9*2+(2,7+0,9*2)*0,1)*0,1*112*20,2</t>
  </si>
  <si>
    <t>lodžie : (3,12*1,26*2+(3,32+0,1*2)*0,1)*0,1*7*20,2</t>
  </si>
  <si>
    <t>941941032RT4</t>
  </si>
  <si>
    <t>šířky od 0,80 do 1,00 m, výšky přes 10 do 30 m</t>
  </si>
  <si>
    <t>Včetně kotvení lešení.</t>
  </si>
  <si>
    <t>3,6*15*22,4</t>
  </si>
  <si>
    <t>941941192RT4</t>
  </si>
  <si>
    <t>šířky šířky od 0,80 do 1,00 m a výšky přes 10 do 30 m</t>
  </si>
  <si>
    <t>941941832RT4</t>
  </si>
  <si>
    <t>šířky od 0,8 do 1 m, výšky přes 10 do 30 m</t>
  </si>
  <si>
    <t>953941110R00</t>
  </si>
  <si>
    <t>schodišťového, balkonového nebo jiného</t>
  </si>
  <si>
    <t>m</t>
  </si>
  <si>
    <t>balkony : 4,54*112</t>
  </si>
  <si>
    <t>lodžie : 3,2*7</t>
  </si>
  <si>
    <t>953991321R00</t>
  </si>
  <si>
    <t>do zdiva z železobetonu, vnější profil hmoždinky 10 - 12 mm</t>
  </si>
  <si>
    <t>kus</t>
  </si>
  <si>
    <t>balkony : 14*112</t>
  </si>
  <si>
    <t>lodžie : 10*7</t>
  </si>
  <si>
    <t>30904218R</t>
  </si>
  <si>
    <t>šroub ocel. pozink.; s plochou kul.hlavou a čtyřhranem; pr. M8; l = 50 mm; pevnost 4.6</t>
  </si>
  <si>
    <t>1000 ks</t>
  </si>
  <si>
    <t>balkony : 2*112/1000</t>
  </si>
  <si>
    <t>lodžie : 2*7/1000</t>
  </si>
  <si>
    <t>311110160000R</t>
  </si>
  <si>
    <t>matice ocel.pozink.; přesná šestihranná; M8; pevnost 8.8</t>
  </si>
  <si>
    <t>balkony : 2*112</t>
  </si>
  <si>
    <t>lodžie : 2*7</t>
  </si>
  <si>
    <t>31120564R</t>
  </si>
  <si>
    <t>podložka spojovací, přesná pro šrouby se šestihr.hlavou a šestihr.mat., tvar B; ocelová; d = 17,0 mm; d díry = 8,4 mm; tl = 1,60 mm</t>
  </si>
  <si>
    <t>31175357R</t>
  </si>
  <si>
    <t>Kotva W-FAZ M10</t>
  </si>
  <si>
    <t>56284100R</t>
  </si>
  <si>
    <t>zátka těsnicí</t>
  </si>
  <si>
    <t>100 ks</t>
  </si>
  <si>
    <t>balkony : 9*112/100</t>
  </si>
  <si>
    <t>lodžie : 7*7/100</t>
  </si>
  <si>
    <t>998 01-50 Budovy se svislou nos.konstrukcí z dílců plošných</t>
  </si>
  <si>
    <t>Přesun hmot</t>
  </si>
  <si>
    <t>pro budovy občanské výstavby (801)</t>
  </si>
  <si>
    <t>pro haly občanské výstavby      (802)</t>
  </si>
  <si>
    <t>pro budovy pro bydlení              (803)</t>
  </si>
  <si>
    <t>pro haly pro výrobu a služby      (811)</t>
  </si>
  <si>
    <t>pro budovy pro výrobu a služby (812)</t>
  </si>
  <si>
    <t>se svislou nosnou konstrukcí montovanou z dílců betonových plošných (5)</t>
  </si>
  <si>
    <t>Příplatek za zvětšený přesun přes vymezenou největší dopravní vzdálenost</t>
  </si>
  <si>
    <t>998015023R00</t>
  </si>
  <si>
    <t>Přesun hmot, budovy z dílců vícepodlažní, do 52 m</t>
  </si>
  <si>
    <t>t</t>
  </si>
  <si>
    <t>801-2</t>
  </si>
  <si>
    <t>711471051RT1</t>
  </si>
  <si>
    <t>vodorovná, bez dodávky fólie</t>
  </si>
  <si>
    <t>balkony : (0,94*2,78)*112</t>
  </si>
  <si>
    <t>lodžie : (3,12*1,16+3,32*0,15)*7</t>
  </si>
  <si>
    <t>711472051RT1</t>
  </si>
  <si>
    <t>svislá, bez dodávky fólie</t>
  </si>
  <si>
    <t>balkony : (2,78*0,15)*112</t>
  </si>
  <si>
    <t>lodžie : (3,32+1,16*2)*0,15*7</t>
  </si>
  <si>
    <t>711491171RZ1</t>
  </si>
  <si>
    <t>vodorovná, podkladní textílie, včetně dodávky materiálu</t>
  </si>
  <si>
    <t>711491271RZ1</t>
  </si>
  <si>
    <t>svislá, podkladní textílie, včetně dodávky materiálu</t>
  </si>
  <si>
    <t>28322102.AR</t>
  </si>
  <si>
    <t>Fólie PVC-P pochozí tl. 2,5, š. 1000 mm protiskluzná úprava</t>
  </si>
  <si>
    <t>balkony : (0,94*2,78)*112*1,1</t>
  </si>
  <si>
    <t>balkony : (2,78*0,15)*112*1,1</t>
  </si>
  <si>
    <t>lodžie : (3,12*1,16+3,32*0,15)*7*1,1</t>
  </si>
  <si>
    <t>lodžie : (3,32+1,16*2)*0,15*7*1,1</t>
  </si>
  <si>
    <t>998711203R00</t>
  </si>
  <si>
    <t>Přesun hmot pro izolace proti vodě, výšky do 60 m</t>
  </si>
  <si>
    <t>%</t>
  </si>
  <si>
    <t>764918231R00</t>
  </si>
  <si>
    <t>okapů na  živičné fóliové krytině, rš 250 mm</t>
  </si>
  <si>
    <t>včetně zednické výpomoci.</t>
  </si>
  <si>
    <t>balkony : 4,7*112</t>
  </si>
  <si>
    <t>lodžie : 3,32*7</t>
  </si>
  <si>
    <t>764918331R00</t>
  </si>
  <si>
    <t>Z+M.lemov.z popl.plech.na plochých střech. rš 250</t>
  </si>
  <si>
    <t>balkony : 2,8*2*112</t>
  </si>
  <si>
    <t>lodžie : 5,7*2*7</t>
  </si>
  <si>
    <t>55326100R</t>
  </si>
  <si>
    <t>lišta koutová vnitřní; plech žárově pozinkovaný, povrch měkčené PVC; rš = 100 mm; l = 2 000 mm</t>
  </si>
  <si>
    <t>balkony : 2,8*112/2*1,1</t>
  </si>
  <si>
    <t>lodžie : 5,7*7/2*1,1</t>
  </si>
  <si>
    <t>55326102R</t>
  </si>
  <si>
    <t>lišta stěnová tmelicí, vyhnutá; plech žárově pozinkovaný, povrch měkčené PVC; rš = 70 mm; l = 2 000 mm</t>
  </si>
  <si>
    <t>55326105R</t>
  </si>
  <si>
    <t>okapnice plech žárově pozinkovaný, povrch měkčené PVC; rš = 250 mm; l = 2 000 mm</t>
  </si>
  <si>
    <t>balkony : 4,7/2*112*1,1</t>
  </si>
  <si>
    <t>lodžie : 3,32/2*7*1,1</t>
  </si>
  <si>
    <t>998764204R00</t>
  </si>
  <si>
    <t>Přesun hmot pro klempířské konstr., výšky do 36 m</t>
  </si>
  <si>
    <t>767161110R00</t>
  </si>
  <si>
    <t>z trubek nebo tenkostěnných profilů do zdiva, o hmotnosti 1 m zábradlí do 20 kg</t>
  </si>
  <si>
    <t>schody : 3,45+4,75</t>
  </si>
  <si>
    <t>767996802R00</t>
  </si>
  <si>
    <t>o hmotnosti přes 50 do 100 kg</t>
  </si>
  <si>
    <t>balkony : 73,59*112</t>
  </si>
  <si>
    <t>lodžie : 50,9*7</t>
  </si>
  <si>
    <t>schody : 169,5</t>
  </si>
  <si>
    <t>767PC01</t>
  </si>
  <si>
    <t>Dodávka pozinkovaného ocel.zábradlí - svislá výplň</t>
  </si>
  <si>
    <t>998767204R00</t>
  </si>
  <si>
    <t>v objektech výšky do 36 m</t>
  </si>
  <si>
    <t>Celkem za objekt</t>
  </si>
  <si>
    <t/>
  </si>
  <si>
    <t>Rekapitulace soupisu</t>
  </si>
  <si>
    <t>Stavební díl</t>
  </si>
  <si>
    <t>Celkem soupis</t>
  </si>
  <si>
    <t>=</t>
  </si>
  <si>
    <r>
      <t xml:space="preserve">Demontáž stávajících konstrukcí je zahrnuta v položce č. </t>
    </r>
    <r>
      <rPr>
        <b/>
        <u/>
        <sz val="12"/>
        <rFont val="Arial"/>
        <family val="2"/>
        <charset val="238"/>
      </rPr>
      <t>33</t>
    </r>
  </si>
  <si>
    <r>
      <rPr>
        <b/>
        <u/>
        <sz val="12"/>
        <rFont val="Arial"/>
        <family val="2"/>
        <charset val="238"/>
      </rPr>
      <t>pol. č. 12</t>
    </r>
    <r>
      <rPr>
        <b/>
        <sz val="12"/>
        <rFont val="Arial"/>
        <family val="2"/>
        <charset val="238"/>
      </rPr>
      <t xml:space="preserve">  </t>
    </r>
    <r>
      <rPr>
        <sz val="12"/>
        <rFont val="Arial"/>
        <family val="2"/>
        <charset val="238"/>
      </rPr>
      <t>zahrnuje zednické osazení zábradlí balkonů a lodžií</t>
    </r>
  </si>
  <si>
    <r>
      <rPr>
        <b/>
        <u/>
        <sz val="12"/>
        <rFont val="Arial"/>
        <family val="2"/>
        <charset val="238"/>
      </rPr>
      <t>pol. č. 13 a 17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zahrnuje osazení a dodávku kotev pro kotvení zábradlí</t>
    </r>
  </si>
  <si>
    <r>
      <rPr>
        <b/>
        <u/>
        <sz val="12"/>
        <rFont val="Arial"/>
        <family val="2"/>
        <charset val="238"/>
      </rPr>
      <t>pol. č. 14, 15, 16 a 18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obsahují dodávku spojovacího materiálu a těsnících zátek pro montáž a dokončení zábradlí, jehož montáž je v pol. č.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</si>
</sst>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68" xfId="0" applyNumberFormat="1" applyFont="1" applyBorder="1" applyAlignment="1">
      <alignment horizontal="left" vertical="top" wrapText="1"/>
    </xf>
    <xf numFmtId="0" fontId="18" fillId="0" borderId="68" xfId="0" applyFont="1" applyBorder="1" applyAlignment="1">
      <alignment horizontal="center" vertical="top" shrinkToFit="1"/>
    </xf>
    <xf numFmtId="165" fontId="18" fillId="5" borderId="68" xfId="0" applyNumberFormat="1" applyFont="1" applyFill="1" applyBorder="1" applyAlignment="1" applyProtection="1">
      <alignment vertical="top" shrinkToFit="1"/>
      <protection locked="0"/>
    </xf>
    <xf numFmtId="4" fontId="18" fillId="5" borderId="68" xfId="0" applyNumberFormat="1" applyFont="1" applyFill="1" applyBorder="1" applyAlignment="1" applyProtection="1">
      <alignment vertical="top" shrinkToFit="1"/>
      <protection locked="0"/>
    </xf>
    <xf numFmtId="4" fontId="18" fillId="0" borderId="6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24" fillId="0" borderId="0" xfId="0" applyFont="1"/>
    <xf numFmtId="0" fontId="25" fillId="0" borderId="0" xfId="0" applyFont="1"/>
    <xf numFmtId="0" fontId="14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1-DB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29" t="s">
        <v>0</v>
      </c>
      <c r="C5" s="229"/>
      <c r="D5" s="229"/>
      <c r="E5" s="229"/>
      <c r="F5" s="229"/>
      <c r="G5" s="230"/>
      <c r="H5" s="15"/>
    </row>
    <row r="6" spans="1:8" x14ac:dyDescent="0.2">
      <c r="A6" s="20" t="s">
        <v>6</v>
      </c>
      <c r="B6" s="231"/>
      <c r="C6" s="231"/>
      <c r="D6" s="231"/>
      <c r="E6" s="231"/>
      <c r="F6" s="231"/>
      <c r="G6" s="232"/>
      <c r="H6" s="15"/>
    </row>
    <row r="7" spans="1:8" x14ac:dyDescent="0.2">
      <c r="A7" s="20" t="s">
        <v>7</v>
      </c>
      <c r="B7" s="231"/>
      <c r="C7" s="231"/>
      <c r="D7" s="231"/>
      <c r="E7" s="231"/>
      <c r="F7" s="231"/>
      <c r="G7" s="232"/>
      <c r="H7" s="15"/>
    </row>
    <row r="8" spans="1:8" x14ac:dyDescent="0.2">
      <c r="A8" s="20" t="s">
        <v>8</v>
      </c>
      <c r="B8" s="231"/>
      <c r="C8" s="231"/>
      <c r="D8" s="231"/>
      <c r="E8" s="231"/>
      <c r="F8" s="231"/>
      <c r="G8" s="232"/>
      <c r="H8" s="15"/>
    </row>
    <row r="9" spans="1:8" x14ac:dyDescent="0.2">
      <c r="A9" s="20" t="s">
        <v>9</v>
      </c>
      <c r="B9" s="231"/>
      <c r="C9" s="231"/>
      <c r="D9" s="231"/>
      <c r="E9" s="231"/>
      <c r="F9" s="231"/>
      <c r="G9" s="232"/>
      <c r="H9" s="15"/>
    </row>
    <row r="10" spans="1:8" x14ac:dyDescent="0.2">
      <c r="A10" s="20" t="s">
        <v>10</v>
      </c>
      <c r="B10" s="231"/>
      <c r="C10" s="231"/>
      <c r="D10" s="231"/>
      <c r="E10" s="231"/>
      <c r="F10" s="231"/>
      <c r="G10" s="232"/>
      <c r="H10" s="15"/>
    </row>
    <row r="11" spans="1:8" x14ac:dyDescent="0.2">
      <c r="A11" s="20" t="s">
        <v>11</v>
      </c>
      <c r="B11" s="221"/>
      <c r="C11" s="221"/>
      <c r="D11" s="221"/>
      <c r="E11" s="221"/>
      <c r="F11" s="221"/>
      <c r="G11" s="222"/>
      <c r="H11" s="15"/>
    </row>
    <row r="12" spans="1:8" x14ac:dyDescent="0.2">
      <c r="A12" s="20" t="s">
        <v>12</v>
      </c>
      <c r="B12" s="223"/>
      <c r="C12" s="224"/>
      <c r="D12" s="224"/>
      <c r="E12" s="224"/>
      <c r="F12" s="224"/>
      <c r="G12" s="225"/>
      <c r="H12" s="15"/>
    </row>
    <row r="13" spans="1:8" ht="13.5" thickBot="1" x14ac:dyDescent="0.25">
      <c r="A13" s="21" t="s">
        <v>13</v>
      </c>
      <c r="B13" s="226"/>
      <c r="C13" s="226"/>
      <c r="D13" s="226"/>
      <c r="E13" s="226"/>
      <c r="F13" s="226"/>
      <c r="G13" s="227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28" t="s">
        <v>40</v>
      </c>
      <c r="B17" s="228"/>
      <c r="C17" s="228"/>
      <c r="D17" s="228"/>
      <c r="E17" s="228"/>
      <c r="F17" s="228"/>
      <c r="G17" s="228"/>
      <c r="H17" s="15"/>
    </row>
  </sheetData>
  <sheetProtection password="C71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7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20</v>
      </c>
      <c r="C21" s="82"/>
      <c r="D21" s="82"/>
      <c r="E21" s="83"/>
      <c r="F21" s="84"/>
      <c r="G21" s="84"/>
      <c r="H21" s="91" t="s">
        <v>21</v>
      </c>
      <c r="I21" s="92" t="s">
        <v>22</v>
      </c>
      <c r="J21" s="93" t="s">
        <v>23</v>
      </c>
    </row>
    <row r="22" spans="1:16" x14ac:dyDescent="0.2">
      <c r="A22" s="88"/>
      <c r="B22" s="88" t="s">
        <v>43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8"/>
      <c r="B23" s="88" t="s">
        <v>44</v>
      </c>
      <c r="C23" s="89" t="s">
        <v>45</v>
      </c>
      <c r="D23" s="89"/>
      <c r="E23" s="89"/>
      <c r="F23" s="89"/>
      <c r="G23" s="90"/>
      <c r="H23" s="94"/>
      <c r="I23" s="95">
        <v>1</v>
      </c>
      <c r="J23" s="96">
        <f>'Rekapitulace Objekt 01'!H19</f>
        <v>0</v>
      </c>
      <c r="O23" t="s">
        <v>230</v>
      </c>
      <c r="P23" t="s">
        <v>230</v>
      </c>
    </row>
    <row r="24" spans="1:16" ht="25.5" customHeight="1" x14ac:dyDescent="0.25">
      <c r="A24" s="98"/>
      <c r="B24" s="239" t="s">
        <v>46</v>
      </c>
      <c r="C24" s="240"/>
      <c r="D24" s="240"/>
      <c r="E24" s="240"/>
      <c r="F24" s="99"/>
      <c r="G24" s="100"/>
      <c r="H24" s="101"/>
      <c r="I24" s="102"/>
      <c r="J24" s="97">
        <f>SUM(J22:J23)</f>
        <v>0</v>
      </c>
    </row>
    <row r="33" spans="1:10" ht="15.75" x14ac:dyDescent="0.25">
      <c r="B33" s="103" t="s">
        <v>47</v>
      </c>
    </row>
    <row r="35" spans="1:10" ht="25.5" customHeight="1" x14ac:dyDescent="0.2">
      <c r="A35" s="104"/>
      <c r="B35" s="105" t="s">
        <v>48</v>
      </c>
      <c r="C35" s="106" t="s">
        <v>49</v>
      </c>
      <c r="D35" s="106"/>
      <c r="E35" s="106"/>
      <c r="F35" s="106"/>
      <c r="G35" s="107"/>
      <c r="H35" s="107"/>
      <c r="I35" s="107"/>
      <c r="J35" s="108" t="s">
        <v>50</v>
      </c>
    </row>
    <row r="36" spans="1:10" ht="25.5" customHeight="1" x14ac:dyDescent="0.2">
      <c r="A36" s="109"/>
      <c r="B36" s="110" t="s">
        <v>51</v>
      </c>
      <c r="C36" s="241" t="s">
        <v>52</v>
      </c>
      <c r="D36" s="241"/>
      <c r="E36" s="241"/>
      <c r="F36" s="242"/>
      <c r="G36" s="243"/>
      <c r="H36" s="243"/>
      <c r="I36" s="243"/>
      <c r="J36" s="111">
        <f>'01 01 Pol'!F8</f>
        <v>0</v>
      </c>
    </row>
    <row r="37" spans="1:10" ht="25.5" customHeight="1" x14ac:dyDescent="0.2">
      <c r="A37" s="109"/>
      <c r="B37" s="109" t="s">
        <v>53</v>
      </c>
      <c r="C37" s="233" t="s">
        <v>54</v>
      </c>
      <c r="D37" s="233"/>
      <c r="E37" s="233"/>
      <c r="F37" s="234"/>
      <c r="G37" s="235"/>
      <c r="H37" s="235"/>
      <c r="I37" s="235"/>
      <c r="J37" s="112">
        <f>'01 01 Pol'!F29</f>
        <v>0</v>
      </c>
    </row>
    <row r="38" spans="1:10" ht="25.5" customHeight="1" x14ac:dyDescent="0.2">
      <c r="A38" s="109"/>
      <c r="B38" s="109" t="s">
        <v>55</v>
      </c>
      <c r="C38" s="233" t="s">
        <v>56</v>
      </c>
      <c r="D38" s="233"/>
      <c r="E38" s="233"/>
      <c r="F38" s="234"/>
      <c r="G38" s="235"/>
      <c r="H38" s="235"/>
      <c r="I38" s="235"/>
      <c r="J38" s="112">
        <f>'01 01 Pol'!F36</f>
        <v>0</v>
      </c>
    </row>
    <row r="39" spans="1:10" ht="25.5" customHeight="1" x14ac:dyDescent="0.2">
      <c r="A39" s="109"/>
      <c r="B39" s="109" t="s">
        <v>57</v>
      </c>
      <c r="C39" s="233" t="s">
        <v>58</v>
      </c>
      <c r="D39" s="233"/>
      <c r="E39" s="233"/>
      <c r="F39" s="234"/>
      <c r="G39" s="235"/>
      <c r="H39" s="235"/>
      <c r="I39" s="235"/>
      <c r="J39" s="112">
        <f>'01 01 Pol'!F44</f>
        <v>0</v>
      </c>
    </row>
    <row r="40" spans="1:10" ht="25.5" customHeight="1" x14ac:dyDescent="0.2">
      <c r="A40" s="109"/>
      <c r="B40" s="109" t="s">
        <v>59</v>
      </c>
      <c r="C40" s="233" t="s">
        <v>60</v>
      </c>
      <c r="D40" s="233"/>
      <c r="E40" s="233"/>
      <c r="F40" s="234"/>
      <c r="G40" s="235"/>
      <c r="H40" s="235"/>
      <c r="I40" s="235"/>
      <c r="J40" s="112">
        <f>'01 01 Pol'!F66</f>
        <v>0</v>
      </c>
    </row>
    <row r="41" spans="1:10" ht="25.5" customHeight="1" x14ac:dyDescent="0.2">
      <c r="A41" s="109"/>
      <c r="B41" s="109" t="s">
        <v>61</v>
      </c>
      <c r="C41" s="233" t="s">
        <v>62</v>
      </c>
      <c r="D41" s="233"/>
      <c r="E41" s="233"/>
      <c r="F41" s="234"/>
      <c r="G41" s="235"/>
      <c r="H41" s="235"/>
      <c r="I41" s="235"/>
      <c r="J41" s="112">
        <f>'01 01 Pol'!F77</f>
        <v>0</v>
      </c>
    </row>
    <row r="42" spans="1:10" ht="25.5" customHeight="1" x14ac:dyDescent="0.2">
      <c r="A42" s="109"/>
      <c r="B42" s="109" t="s">
        <v>63</v>
      </c>
      <c r="C42" s="233" t="s">
        <v>64</v>
      </c>
      <c r="D42" s="233"/>
      <c r="E42" s="233"/>
      <c r="F42" s="234"/>
      <c r="G42" s="235"/>
      <c r="H42" s="235"/>
      <c r="I42" s="235"/>
      <c r="J42" s="112">
        <f>'01 01 Pol'!F96</f>
        <v>0</v>
      </c>
    </row>
    <row r="43" spans="1:10" ht="25.5" customHeight="1" x14ac:dyDescent="0.2">
      <c r="A43" s="109"/>
      <c r="B43" s="113" t="s">
        <v>65</v>
      </c>
      <c r="C43" s="236" t="s">
        <v>66</v>
      </c>
      <c r="D43" s="236"/>
      <c r="E43" s="236"/>
      <c r="F43" s="237"/>
      <c r="G43" s="238"/>
      <c r="H43" s="238"/>
      <c r="I43" s="238"/>
      <c r="J43" s="114">
        <f>'01 01 Pol'!F115</f>
        <v>0</v>
      </c>
    </row>
    <row r="44" spans="1:10" ht="25.5" customHeight="1" x14ac:dyDescent="0.2">
      <c r="A44" s="115"/>
      <c r="B44" s="116" t="s">
        <v>67</v>
      </c>
      <c r="C44" s="117"/>
      <c r="D44" s="117"/>
      <c r="E44" s="117"/>
      <c r="F44" s="118"/>
      <c r="G44" s="119"/>
      <c r="H44" s="119"/>
      <c r="I44" s="119"/>
      <c r="J44" s="120">
        <f>SUM(J36:J43)</f>
        <v>0</v>
      </c>
    </row>
    <row r="45" spans="1:10" x14ac:dyDescent="0.2">
      <c r="A45" s="85"/>
      <c r="B45" s="85"/>
      <c r="C45" s="85"/>
      <c r="D45" s="85"/>
      <c r="E45" s="85"/>
      <c r="F45" s="85"/>
      <c r="G45" s="86"/>
      <c r="H45" s="85"/>
      <c r="I45" s="86"/>
      <c r="J45" s="87"/>
    </row>
    <row r="46" spans="1:10" x14ac:dyDescent="0.2">
      <c r="A46" s="85"/>
      <c r="B46" s="85"/>
      <c r="C46" s="85"/>
      <c r="D46" s="85"/>
      <c r="E46" s="85"/>
      <c r="F46" s="85"/>
      <c r="G46" s="86"/>
      <c r="H46" s="85"/>
      <c r="I46" s="86"/>
      <c r="J46" s="87"/>
    </row>
    <row r="47" spans="1:10" x14ac:dyDescent="0.2">
      <c r="A47" s="85"/>
      <c r="B47" s="85"/>
      <c r="C47" s="85"/>
      <c r="D47" s="85"/>
      <c r="E47" s="85"/>
      <c r="F47" s="85"/>
      <c r="G47" s="86"/>
      <c r="H47" s="85"/>
      <c r="I47" s="86"/>
      <c r="J47" s="87"/>
    </row>
  </sheetData>
  <sheetProtection password="C71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">
    <mergeCell ref="C41:I41"/>
    <mergeCell ref="C42:I42"/>
    <mergeCell ref="C43:I43"/>
    <mergeCell ref="B24:E24"/>
    <mergeCell ref="C36:I36"/>
    <mergeCell ref="C37:I37"/>
    <mergeCell ref="C38:I38"/>
    <mergeCell ref="C39:I39"/>
    <mergeCell ref="C40:I40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RM2365</v>
      </c>
      <c r="C1" s="31" t="str">
        <f>Stavba!NazevStavby</f>
        <v>Oprava balkonů a lodžií ubytovny Manž.Curieových č.p.657,Třebíč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45"/>
      <c r="D2" s="245"/>
      <c r="E2" s="245"/>
      <c r="F2" s="245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44" t="s">
        <v>17</v>
      </c>
      <c r="B4" s="244"/>
      <c r="C4" s="244"/>
      <c r="D4" s="244"/>
      <c r="E4" s="244"/>
      <c r="F4" s="244"/>
      <c r="G4" s="244"/>
      <c r="H4" s="244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46">
        <f>C2</f>
        <v>0</v>
      </c>
      <c r="C7" s="247"/>
      <c r="D7" s="247"/>
      <c r="E7" s="247"/>
      <c r="F7" s="247"/>
      <c r="G7" s="247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48" t="s">
        <v>29</v>
      </c>
      <c r="B1" s="248"/>
      <c r="C1" s="249"/>
      <c r="D1" s="248"/>
      <c r="E1" s="248"/>
      <c r="F1" s="248"/>
      <c r="G1" s="248"/>
    </row>
    <row r="2" spans="1:7" ht="13.5" thickTop="1" x14ac:dyDescent="0.2">
      <c r="A2" s="55" t="s">
        <v>30</v>
      </c>
      <c r="B2" s="56"/>
      <c r="C2" s="250"/>
      <c r="D2" s="250"/>
      <c r="E2" s="250"/>
      <c r="F2" s="250"/>
      <c r="G2" s="251"/>
    </row>
    <row r="3" spans="1:7" x14ac:dyDescent="0.2">
      <c r="A3" s="57" t="s">
        <v>31</v>
      </c>
      <c r="B3" s="58"/>
      <c r="C3" s="252"/>
      <c r="D3" s="252"/>
      <c r="E3" s="252"/>
      <c r="F3" s="252"/>
      <c r="G3" s="253"/>
    </row>
    <row r="4" spans="1:7" ht="13.5" thickBot="1" x14ac:dyDescent="0.25">
      <c r="A4" s="59" t="s">
        <v>32</v>
      </c>
      <c r="B4" s="60"/>
      <c r="C4" s="254"/>
      <c r="D4" s="254"/>
      <c r="E4" s="254"/>
      <c r="F4" s="254"/>
      <c r="G4" s="255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RM2365</v>
      </c>
      <c r="C1" s="31" t="str">
        <f>Stavba!NazevStavby</f>
        <v>Oprava balkonů a lodžií ubytovny Manž.Curieových č.p.657,Třebíč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21" t="s">
        <v>44</v>
      </c>
      <c r="C2" s="256" t="s">
        <v>45</v>
      </c>
      <c r="D2" s="245"/>
      <c r="E2" s="245"/>
      <c r="F2" s="245"/>
      <c r="G2" s="26" t="s">
        <v>15</v>
      </c>
      <c r="H2" s="34" t="s">
        <v>16</v>
      </c>
      <c r="O2" s="8" t="s">
        <v>68</v>
      </c>
    </row>
    <row r="3" spans="1:15" ht="13.5" customHeight="1" thickTop="1" x14ac:dyDescent="0.2">
      <c r="H3" s="35"/>
    </row>
    <row r="4" spans="1:15" ht="18" customHeight="1" x14ac:dyDescent="0.25">
      <c r="A4" s="244" t="s">
        <v>17</v>
      </c>
      <c r="B4" s="244"/>
      <c r="C4" s="244"/>
      <c r="D4" s="244"/>
      <c r="E4" s="244"/>
      <c r="F4" s="244"/>
      <c r="G4" s="244"/>
      <c r="H4" s="244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01</v>
      </c>
      <c r="H6" s="35"/>
    </row>
    <row r="7" spans="1:15" ht="15.75" customHeight="1" x14ac:dyDescent="0.25">
      <c r="B7" s="246" t="str">
        <f>C2</f>
        <v>Architektonicko-stavební řešení</v>
      </c>
      <c r="C7" s="247"/>
      <c r="D7" s="247"/>
      <c r="E7" s="247"/>
      <c r="F7" s="247"/>
      <c r="G7" s="247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69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70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71</v>
      </c>
      <c r="B17" s="131"/>
      <c r="C17" s="132"/>
      <c r="D17" s="132"/>
      <c r="E17" s="132"/>
      <c r="F17" s="132"/>
      <c r="G17" s="133"/>
      <c r="H17" s="134" t="s">
        <v>72</v>
      </c>
      <c r="I17" s="32"/>
      <c r="J17" s="32"/>
    </row>
    <row r="18" spans="1:55" ht="12.75" customHeight="1" x14ac:dyDescent="0.2">
      <c r="A18" s="128" t="s">
        <v>44</v>
      </c>
      <c r="B18" s="126" t="s">
        <v>73</v>
      </c>
      <c r="C18" s="125"/>
      <c r="D18" s="125"/>
      <c r="E18" s="125"/>
      <c r="F18" s="125"/>
      <c r="G18" s="127"/>
      <c r="H18" s="129">
        <f>'01 01 Pol'!G130</f>
        <v>0</v>
      </c>
      <c r="I18" s="32"/>
      <c r="J18" s="32"/>
      <c r="O18">
        <f>'01 01 Pol'!AN131</f>
        <v>0</v>
      </c>
      <c r="P18">
        <f>'01 01 Pol'!AO131</f>
        <v>0</v>
      </c>
    </row>
    <row r="19" spans="1:55" ht="12.75" customHeight="1" thickBot="1" x14ac:dyDescent="0.25">
      <c r="A19" s="135"/>
      <c r="B19" s="136" t="s">
        <v>74</v>
      </c>
      <c r="C19" s="137"/>
      <c r="D19" s="138" t="str">
        <f>B2</f>
        <v>01</v>
      </c>
      <c r="E19" s="137"/>
      <c r="F19" s="137"/>
      <c r="G19" s="139"/>
      <c r="H19" s="140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2" t="s">
        <v>227</v>
      </c>
      <c r="B21" s="123"/>
      <c r="C21" s="123"/>
      <c r="D21" s="167" t="s">
        <v>44</v>
      </c>
      <c r="E21" s="257" t="s">
        <v>73</v>
      </c>
      <c r="F21" s="257"/>
      <c r="G21" s="257"/>
      <c r="H21" s="257"/>
      <c r="I21" s="32"/>
      <c r="J21" s="32"/>
      <c r="BC21" s="218" t="str">
        <f>E21</f>
        <v>Stavební část</v>
      </c>
    </row>
    <row r="22" spans="1:55" ht="12.75" customHeight="1" x14ac:dyDescent="0.2">
      <c r="A22" s="130" t="s">
        <v>228</v>
      </c>
      <c r="B22" s="131"/>
      <c r="C22" s="132"/>
      <c r="D22" s="132"/>
      <c r="E22" s="132"/>
      <c r="F22" s="132"/>
      <c r="G22" s="133"/>
      <c r="H22" s="134" t="s">
        <v>72</v>
      </c>
      <c r="I22" s="32"/>
      <c r="J22" s="32"/>
    </row>
    <row r="23" spans="1:55" ht="12.75" customHeight="1" x14ac:dyDescent="0.2">
      <c r="A23" s="128" t="s">
        <v>51</v>
      </c>
      <c r="B23" s="126" t="s">
        <v>52</v>
      </c>
      <c r="C23" s="125"/>
      <c r="D23" s="125"/>
      <c r="E23" s="125"/>
      <c r="F23" s="125"/>
      <c r="G23" s="127"/>
      <c r="H23" s="219">
        <f>'01 01 Pol'!F8</f>
        <v>0</v>
      </c>
      <c r="I23" s="32"/>
      <c r="J23" s="32"/>
    </row>
    <row r="24" spans="1:55" ht="12.75" customHeight="1" x14ac:dyDescent="0.2">
      <c r="A24" s="128" t="s">
        <v>53</v>
      </c>
      <c r="B24" s="126" t="s">
        <v>54</v>
      </c>
      <c r="C24" s="125"/>
      <c r="D24" s="125"/>
      <c r="E24" s="125"/>
      <c r="F24" s="125"/>
      <c r="G24" s="127"/>
      <c r="H24" s="219">
        <f>'01 01 Pol'!F29</f>
        <v>0</v>
      </c>
      <c r="I24" s="32"/>
      <c r="J24" s="32"/>
    </row>
    <row r="25" spans="1:55" ht="12.75" customHeight="1" x14ac:dyDescent="0.2">
      <c r="A25" s="128" t="s">
        <v>55</v>
      </c>
      <c r="B25" s="126" t="s">
        <v>56</v>
      </c>
      <c r="C25" s="125"/>
      <c r="D25" s="125"/>
      <c r="E25" s="125"/>
      <c r="F25" s="125"/>
      <c r="G25" s="127"/>
      <c r="H25" s="219">
        <f>'01 01 Pol'!F36</f>
        <v>0</v>
      </c>
      <c r="I25" s="32"/>
      <c r="J25" s="32"/>
    </row>
    <row r="26" spans="1:55" ht="12.75" customHeight="1" x14ac:dyDescent="0.2">
      <c r="A26" s="128" t="s">
        <v>57</v>
      </c>
      <c r="B26" s="126" t="s">
        <v>58</v>
      </c>
      <c r="C26" s="125"/>
      <c r="D26" s="125"/>
      <c r="E26" s="125"/>
      <c r="F26" s="125"/>
      <c r="G26" s="127"/>
      <c r="H26" s="219">
        <f>'01 01 Pol'!F44</f>
        <v>0</v>
      </c>
      <c r="I26" s="32"/>
      <c r="J26" s="32"/>
    </row>
    <row r="27" spans="1:55" ht="12.75" customHeight="1" x14ac:dyDescent="0.2">
      <c r="A27" s="128" t="s">
        <v>59</v>
      </c>
      <c r="B27" s="126" t="s">
        <v>60</v>
      </c>
      <c r="C27" s="125"/>
      <c r="D27" s="125"/>
      <c r="E27" s="125"/>
      <c r="F27" s="125"/>
      <c r="G27" s="127"/>
      <c r="H27" s="219">
        <f>'01 01 Pol'!F66</f>
        <v>0</v>
      </c>
      <c r="I27" s="32"/>
      <c r="J27" s="32"/>
    </row>
    <row r="28" spans="1:55" ht="12.75" customHeight="1" x14ac:dyDescent="0.2">
      <c r="A28" s="128" t="s">
        <v>61</v>
      </c>
      <c r="B28" s="126" t="s">
        <v>62</v>
      </c>
      <c r="C28" s="125"/>
      <c r="D28" s="125"/>
      <c r="E28" s="125"/>
      <c r="F28" s="125"/>
      <c r="G28" s="127"/>
      <c r="H28" s="219">
        <f>'01 01 Pol'!F77</f>
        <v>0</v>
      </c>
      <c r="I28" s="32"/>
      <c r="J28" s="32"/>
    </row>
    <row r="29" spans="1:55" ht="12.75" customHeight="1" x14ac:dyDescent="0.2">
      <c r="A29" s="128" t="s">
        <v>63</v>
      </c>
      <c r="B29" s="126" t="s">
        <v>64</v>
      </c>
      <c r="C29" s="125"/>
      <c r="D29" s="125"/>
      <c r="E29" s="125"/>
      <c r="F29" s="125"/>
      <c r="G29" s="127"/>
      <c r="H29" s="219">
        <f>'01 01 Pol'!F96</f>
        <v>0</v>
      </c>
      <c r="I29" s="32"/>
      <c r="J29" s="32"/>
    </row>
    <row r="30" spans="1:55" ht="12.75" customHeight="1" x14ac:dyDescent="0.2">
      <c r="A30" s="128" t="s">
        <v>65</v>
      </c>
      <c r="B30" s="126" t="s">
        <v>66</v>
      </c>
      <c r="C30" s="125"/>
      <c r="D30" s="125"/>
      <c r="E30" s="125"/>
      <c r="F30" s="125"/>
      <c r="G30" s="127"/>
      <c r="H30" s="219">
        <f>'01 01 Pol'!F115</f>
        <v>0</v>
      </c>
      <c r="I30" s="32"/>
      <c r="J30" s="32"/>
    </row>
    <row r="31" spans="1:55" ht="12.75" customHeight="1" thickBot="1" x14ac:dyDescent="0.25">
      <c r="A31" s="135"/>
      <c r="B31" s="136" t="s">
        <v>229</v>
      </c>
      <c r="C31" s="137"/>
      <c r="D31" s="138" t="str">
        <f>D21</f>
        <v>01</v>
      </c>
      <c r="E31" s="137"/>
      <c r="F31" s="137"/>
      <c r="G31" s="139"/>
      <c r="H31" s="220">
        <f>SUM(H23:H30)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71F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77" t="s">
        <v>75</v>
      </c>
      <c r="B1" s="277"/>
      <c r="C1" s="278"/>
      <c r="D1" s="277"/>
      <c r="E1" s="277"/>
      <c r="F1" s="277"/>
      <c r="G1" s="277"/>
      <c r="AC1" t="s">
        <v>78</v>
      </c>
    </row>
    <row r="2" spans="1:60" ht="13.5" thickTop="1" x14ac:dyDescent="0.2">
      <c r="A2" s="147" t="s">
        <v>30</v>
      </c>
      <c r="B2" s="151" t="s">
        <v>41</v>
      </c>
      <c r="C2" s="169" t="s">
        <v>42</v>
      </c>
      <c r="D2" s="149"/>
      <c r="E2" s="148"/>
      <c r="F2" s="148"/>
      <c r="G2" s="150"/>
    </row>
    <row r="3" spans="1:60" x14ac:dyDescent="0.2">
      <c r="A3" s="145" t="s">
        <v>31</v>
      </c>
      <c r="B3" s="152" t="s">
        <v>44</v>
      </c>
      <c r="C3" s="170" t="s">
        <v>45</v>
      </c>
      <c r="D3" s="144"/>
      <c r="E3" s="143"/>
      <c r="F3" s="143"/>
      <c r="G3" s="146"/>
      <c r="AC3" s="8" t="s">
        <v>68</v>
      </c>
    </row>
    <row r="4" spans="1:60" ht="13.5" thickBot="1" x14ac:dyDescent="0.25">
      <c r="A4" s="153" t="s">
        <v>32</v>
      </c>
      <c r="B4" s="154" t="s">
        <v>44</v>
      </c>
      <c r="C4" s="171" t="s">
        <v>73</v>
      </c>
      <c r="D4" s="155"/>
      <c r="E4" s="156"/>
      <c r="F4" s="156"/>
      <c r="G4" s="157"/>
    </row>
    <row r="5" spans="1:60" ht="14.25" thickTop="1" thickBot="1" x14ac:dyDescent="0.25">
      <c r="C5" s="172"/>
      <c r="D5" s="141"/>
    </row>
    <row r="6" spans="1:60" ht="27" thickTop="1" thickBot="1" x14ac:dyDescent="0.25">
      <c r="A6" s="158" t="s">
        <v>33</v>
      </c>
      <c r="B6" s="161" t="s">
        <v>34</v>
      </c>
      <c r="C6" s="173" t="s">
        <v>35</v>
      </c>
      <c r="D6" s="160" t="s">
        <v>36</v>
      </c>
      <c r="E6" s="159" t="s">
        <v>37</v>
      </c>
      <c r="F6" s="162" t="s">
        <v>38</v>
      </c>
      <c r="G6" s="158" t="s">
        <v>39</v>
      </c>
      <c r="H6" s="204" t="s">
        <v>76</v>
      </c>
      <c r="I6" s="174" t="s">
        <v>77</v>
      </c>
      <c r="J6" s="54"/>
    </row>
    <row r="7" spans="1:60" x14ac:dyDescent="0.2">
      <c r="A7" s="205"/>
      <c r="B7" s="206" t="s">
        <v>79</v>
      </c>
      <c r="C7" s="279" t="s">
        <v>80</v>
      </c>
      <c r="D7" s="280"/>
      <c r="E7" s="281"/>
      <c r="F7" s="282"/>
      <c r="G7" s="282"/>
      <c r="H7" s="207"/>
      <c r="I7" s="208"/>
    </row>
    <row r="8" spans="1:60" x14ac:dyDescent="0.2">
      <c r="A8" s="199" t="s">
        <v>81</v>
      </c>
      <c r="B8" s="175" t="s">
        <v>51</v>
      </c>
      <c r="C8" s="190" t="s">
        <v>52</v>
      </c>
      <c r="D8" s="178"/>
      <c r="E8" s="181"/>
      <c r="F8" s="283">
        <f>SUM(G9:G28)</f>
        <v>0</v>
      </c>
      <c r="G8" s="284"/>
      <c r="H8" s="185"/>
      <c r="I8" s="202"/>
      <c r="AE8" t="s">
        <v>82</v>
      </c>
    </row>
    <row r="9" spans="1:60" outlineLevel="1" x14ac:dyDescent="0.2">
      <c r="A9" s="200"/>
      <c r="B9" s="271" t="s">
        <v>83</v>
      </c>
      <c r="C9" s="272"/>
      <c r="D9" s="273"/>
      <c r="E9" s="274"/>
      <c r="F9" s="275"/>
      <c r="G9" s="276"/>
      <c r="H9" s="186"/>
      <c r="I9" s="20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>
        <v>0</v>
      </c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200"/>
      <c r="B10" s="258" t="s">
        <v>84</v>
      </c>
      <c r="C10" s="259"/>
      <c r="D10" s="260"/>
      <c r="E10" s="261"/>
      <c r="F10" s="262"/>
      <c r="G10" s="263"/>
      <c r="H10" s="186"/>
      <c r="I10" s="20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85</v>
      </c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201">
        <v>1</v>
      </c>
      <c r="B11" s="176" t="s">
        <v>86</v>
      </c>
      <c r="C11" s="191" t="s">
        <v>87</v>
      </c>
      <c r="D11" s="179" t="s">
        <v>88</v>
      </c>
      <c r="E11" s="182">
        <v>352.54239999999999</v>
      </c>
      <c r="F11" s="188"/>
      <c r="G11" s="187">
        <f>ROUND(E11*F11,2)</f>
        <v>0</v>
      </c>
      <c r="H11" s="186" t="s">
        <v>89</v>
      </c>
      <c r="I11" s="203" t="s">
        <v>90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 t="s">
        <v>91</v>
      </c>
      <c r="AF11" s="163"/>
      <c r="AG11" s="163"/>
      <c r="AH11" s="163"/>
      <c r="AI11" s="163"/>
      <c r="AJ11" s="163"/>
      <c r="AK11" s="163"/>
      <c r="AL11" s="163"/>
      <c r="AM11" s="163">
        <v>21</v>
      </c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200"/>
      <c r="B12" s="177"/>
      <c r="C12" s="192" t="s">
        <v>92</v>
      </c>
      <c r="D12" s="180"/>
      <c r="E12" s="183">
        <v>322.56</v>
      </c>
      <c r="F12" s="187"/>
      <c r="G12" s="187"/>
      <c r="H12" s="186"/>
      <c r="I12" s="20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200"/>
      <c r="B13" s="177"/>
      <c r="C13" s="192" t="s">
        <v>93</v>
      </c>
      <c r="D13" s="180"/>
      <c r="E13" s="183">
        <v>29.982399999999998</v>
      </c>
      <c r="F13" s="187"/>
      <c r="G13" s="187"/>
      <c r="H13" s="186"/>
      <c r="I13" s="20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201">
        <v>2</v>
      </c>
      <c r="B14" s="176" t="s">
        <v>94</v>
      </c>
      <c r="C14" s="191" t="s">
        <v>95</v>
      </c>
      <c r="D14" s="179" t="s">
        <v>88</v>
      </c>
      <c r="E14" s="182">
        <v>163.05520000000001</v>
      </c>
      <c r="F14" s="188"/>
      <c r="G14" s="187">
        <f>ROUND(E14*F14,2)</f>
        <v>0</v>
      </c>
      <c r="H14" s="186"/>
      <c r="I14" s="203" t="s">
        <v>96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 t="s">
        <v>97</v>
      </c>
      <c r="AF14" s="163"/>
      <c r="AG14" s="163"/>
      <c r="AH14" s="163"/>
      <c r="AI14" s="163"/>
      <c r="AJ14" s="163"/>
      <c r="AK14" s="163"/>
      <c r="AL14" s="163"/>
      <c r="AM14" s="163">
        <v>21</v>
      </c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200"/>
      <c r="B15" s="177"/>
      <c r="C15" s="192" t="s">
        <v>98</v>
      </c>
      <c r="D15" s="180"/>
      <c r="E15" s="183">
        <v>148.68</v>
      </c>
      <c r="F15" s="187"/>
      <c r="G15" s="187"/>
      <c r="H15" s="186"/>
      <c r="I15" s="20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200"/>
      <c r="B16" s="177"/>
      <c r="C16" s="192" t="s">
        <v>99</v>
      </c>
      <c r="D16" s="180"/>
      <c r="E16" s="183">
        <v>14.3752</v>
      </c>
      <c r="F16" s="187"/>
      <c r="G16" s="187"/>
      <c r="H16" s="186"/>
      <c r="I16" s="20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201">
        <v>3</v>
      </c>
      <c r="B17" s="176" t="s">
        <v>100</v>
      </c>
      <c r="C17" s="191" t="s">
        <v>101</v>
      </c>
      <c r="D17" s="179" t="s">
        <v>88</v>
      </c>
      <c r="E17" s="182">
        <v>352.54239999999999</v>
      </c>
      <c r="F17" s="188"/>
      <c r="G17" s="187">
        <f>ROUND(E17*F17,2)</f>
        <v>0</v>
      </c>
      <c r="H17" s="186"/>
      <c r="I17" s="203" t="s">
        <v>96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 t="s">
        <v>97</v>
      </c>
      <c r="AF17" s="163"/>
      <c r="AG17" s="163"/>
      <c r="AH17" s="163"/>
      <c r="AI17" s="163"/>
      <c r="AJ17" s="163"/>
      <c r="AK17" s="163"/>
      <c r="AL17" s="163"/>
      <c r="AM17" s="163">
        <v>21</v>
      </c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200"/>
      <c r="B18" s="177"/>
      <c r="C18" s="192" t="s">
        <v>92</v>
      </c>
      <c r="D18" s="180"/>
      <c r="E18" s="183">
        <v>322.56</v>
      </c>
      <c r="F18" s="187"/>
      <c r="G18" s="187"/>
      <c r="H18" s="186"/>
      <c r="I18" s="20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200"/>
      <c r="B19" s="177"/>
      <c r="C19" s="192" t="s">
        <v>93</v>
      </c>
      <c r="D19" s="180"/>
      <c r="E19" s="183">
        <v>29.982399999999998</v>
      </c>
      <c r="F19" s="187"/>
      <c r="G19" s="187"/>
      <c r="H19" s="186"/>
      <c r="I19" s="20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201">
        <v>4</v>
      </c>
      <c r="B20" s="176" t="s">
        <v>102</v>
      </c>
      <c r="C20" s="191" t="s">
        <v>103</v>
      </c>
      <c r="D20" s="179" t="s">
        <v>88</v>
      </c>
      <c r="E20" s="182">
        <v>352.54239999999999</v>
      </c>
      <c r="F20" s="188"/>
      <c r="G20" s="187">
        <f>ROUND(E20*F20,2)</f>
        <v>0</v>
      </c>
      <c r="H20" s="186"/>
      <c r="I20" s="203" t="s">
        <v>96</v>
      </c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 t="s">
        <v>97</v>
      </c>
      <c r="AF20" s="163"/>
      <c r="AG20" s="163"/>
      <c r="AH20" s="163"/>
      <c r="AI20" s="163"/>
      <c r="AJ20" s="163"/>
      <c r="AK20" s="163"/>
      <c r="AL20" s="163"/>
      <c r="AM20" s="163">
        <v>21</v>
      </c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200"/>
      <c r="B21" s="177"/>
      <c r="C21" s="192" t="s">
        <v>92</v>
      </c>
      <c r="D21" s="180"/>
      <c r="E21" s="183">
        <v>322.56</v>
      </c>
      <c r="F21" s="187"/>
      <c r="G21" s="187"/>
      <c r="H21" s="186"/>
      <c r="I21" s="20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200"/>
      <c r="B22" s="177"/>
      <c r="C22" s="192" t="s">
        <v>93</v>
      </c>
      <c r="D22" s="180"/>
      <c r="E22" s="183">
        <v>29.982399999999998</v>
      </c>
      <c r="F22" s="187"/>
      <c r="G22" s="187"/>
      <c r="H22" s="186"/>
      <c r="I22" s="20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201">
        <v>5</v>
      </c>
      <c r="B23" s="176" t="s">
        <v>104</v>
      </c>
      <c r="C23" s="191" t="s">
        <v>105</v>
      </c>
      <c r="D23" s="179" t="s">
        <v>106</v>
      </c>
      <c r="E23" s="182">
        <v>61.960979999999999</v>
      </c>
      <c r="F23" s="188"/>
      <c r="G23" s="187">
        <f>ROUND(E23*F23,2)</f>
        <v>0</v>
      </c>
      <c r="H23" s="186"/>
      <c r="I23" s="203" t="s">
        <v>96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 t="s">
        <v>97</v>
      </c>
      <c r="AF23" s="163"/>
      <c r="AG23" s="163"/>
      <c r="AH23" s="163"/>
      <c r="AI23" s="163"/>
      <c r="AJ23" s="163"/>
      <c r="AK23" s="163"/>
      <c r="AL23" s="163"/>
      <c r="AM23" s="163">
        <v>21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200"/>
      <c r="B24" s="177"/>
      <c r="C24" s="192" t="s">
        <v>107</v>
      </c>
      <c r="D24" s="180"/>
      <c r="E24" s="183">
        <v>56.498399999999997</v>
      </c>
      <c r="F24" s="187"/>
      <c r="G24" s="187"/>
      <c r="H24" s="186"/>
      <c r="I24" s="20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200"/>
      <c r="B25" s="177"/>
      <c r="C25" s="192" t="s">
        <v>108</v>
      </c>
      <c r="D25" s="180"/>
      <c r="E25" s="183">
        <v>5.46258</v>
      </c>
      <c r="F25" s="187"/>
      <c r="G25" s="187"/>
      <c r="H25" s="186"/>
      <c r="I25" s="20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22.5" outlineLevel="1" x14ac:dyDescent="0.2">
      <c r="A26" s="201">
        <v>6</v>
      </c>
      <c r="B26" s="176" t="s">
        <v>109</v>
      </c>
      <c r="C26" s="191" t="s">
        <v>110</v>
      </c>
      <c r="D26" s="179" t="s">
        <v>106</v>
      </c>
      <c r="E26" s="182">
        <v>70.508480000000006</v>
      </c>
      <c r="F26" s="188"/>
      <c r="G26" s="187">
        <f>ROUND(E26*F26,2)</f>
        <v>0</v>
      </c>
      <c r="H26" s="186"/>
      <c r="I26" s="203" t="s">
        <v>96</v>
      </c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 t="s">
        <v>97</v>
      </c>
      <c r="AF26" s="163"/>
      <c r="AG26" s="163"/>
      <c r="AH26" s="163"/>
      <c r="AI26" s="163"/>
      <c r="AJ26" s="163"/>
      <c r="AK26" s="163"/>
      <c r="AL26" s="163"/>
      <c r="AM26" s="163">
        <v>21</v>
      </c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200"/>
      <c r="B27" s="177"/>
      <c r="C27" s="192" t="s">
        <v>111</v>
      </c>
      <c r="D27" s="180"/>
      <c r="E27" s="183">
        <v>64.512</v>
      </c>
      <c r="F27" s="187"/>
      <c r="G27" s="187"/>
      <c r="H27" s="186"/>
      <c r="I27" s="20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200"/>
      <c r="B28" s="177"/>
      <c r="C28" s="192" t="s">
        <v>112</v>
      </c>
      <c r="D28" s="180"/>
      <c r="E28" s="183">
        <v>5.99648</v>
      </c>
      <c r="F28" s="187"/>
      <c r="G28" s="187"/>
      <c r="H28" s="186"/>
      <c r="I28" s="20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x14ac:dyDescent="0.2">
      <c r="A29" s="199" t="s">
        <v>81</v>
      </c>
      <c r="B29" s="175" t="s">
        <v>53</v>
      </c>
      <c r="C29" s="190" t="s">
        <v>54</v>
      </c>
      <c r="D29" s="178"/>
      <c r="E29" s="181"/>
      <c r="F29" s="264">
        <f>SUM(G30:G35)</f>
        <v>0</v>
      </c>
      <c r="G29" s="265"/>
      <c r="H29" s="185"/>
      <c r="I29" s="202"/>
      <c r="AE29" t="s">
        <v>82</v>
      </c>
    </row>
    <row r="30" spans="1:60" outlineLevel="1" x14ac:dyDescent="0.2">
      <c r="A30" s="201">
        <v>7</v>
      </c>
      <c r="B30" s="176" t="s">
        <v>113</v>
      </c>
      <c r="C30" s="191" t="s">
        <v>114</v>
      </c>
      <c r="D30" s="179" t="s">
        <v>88</v>
      </c>
      <c r="E30" s="182">
        <v>65.222080000000005</v>
      </c>
      <c r="F30" s="188"/>
      <c r="G30" s="187">
        <f>ROUND(E30*F30,2)</f>
        <v>0</v>
      </c>
      <c r="H30" s="186"/>
      <c r="I30" s="203" t="s">
        <v>96</v>
      </c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 t="s">
        <v>97</v>
      </c>
      <c r="AF30" s="163"/>
      <c r="AG30" s="163"/>
      <c r="AH30" s="163"/>
      <c r="AI30" s="163"/>
      <c r="AJ30" s="163"/>
      <c r="AK30" s="163"/>
      <c r="AL30" s="163"/>
      <c r="AM30" s="163">
        <v>21</v>
      </c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200"/>
      <c r="B31" s="177"/>
      <c r="C31" s="192" t="s">
        <v>115</v>
      </c>
      <c r="D31" s="180"/>
      <c r="E31" s="183">
        <v>59.472000000000001</v>
      </c>
      <c r="F31" s="187"/>
      <c r="G31" s="187"/>
      <c r="H31" s="186"/>
      <c r="I31" s="20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200"/>
      <c r="B32" s="177"/>
      <c r="C32" s="192" t="s">
        <v>116</v>
      </c>
      <c r="D32" s="180"/>
      <c r="E32" s="183">
        <v>5.7500799999999996</v>
      </c>
      <c r="F32" s="187"/>
      <c r="G32" s="187"/>
      <c r="H32" s="186"/>
      <c r="I32" s="20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ht="22.5" outlineLevel="1" x14ac:dyDescent="0.2">
      <c r="A33" s="201">
        <v>8</v>
      </c>
      <c r="B33" s="176" t="s">
        <v>117</v>
      </c>
      <c r="C33" s="191" t="s">
        <v>118</v>
      </c>
      <c r="D33" s="179" t="s">
        <v>106</v>
      </c>
      <c r="E33" s="182">
        <v>1317.4860200000001</v>
      </c>
      <c r="F33" s="188"/>
      <c r="G33" s="187">
        <f>ROUND(E33*F33,2)</f>
        <v>0</v>
      </c>
      <c r="H33" s="186" t="s">
        <v>119</v>
      </c>
      <c r="I33" s="203" t="s">
        <v>90</v>
      </c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 t="s">
        <v>97</v>
      </c>
      <c r="AF33" s="163"/>
      <c r="AG33" s="163"/>
      <c r="AH33" s="163"/>
      <c r="AI33" s="163"/>
      <c r="AJ33" s="163"/>
      <c r="AK33" s="163"/>
      <c r="AL33" s="163"/>
      <c r="AM33" s="163">
        <v>21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200"/>
      <c r="B34" s="177"/>
      <c r="C34" s="192" t="s">
        <v>120</v>
      </c>
      <c r="D34" s="180"/>
      <c r="E34" s="183">
        <v>1201.3344</v>
      </c>
      <c r="F34" s="187"/>
      <c r="G34" s="187"/>
      <c r="H34" s="186"/>
      <c r="I34" s="20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200"/>
      <c r="B35" s="177"/>
      <c r="C35" s="192" t="s">
        <v>121</v>
      </c>
      <c r="D35" s="180"/>
      <c r="E35" s="183">
        <v>116.15161999999999</v>
      </c>
      <c r="F35" s="187"/>
      <c r="G35" s="187"/>
      <c r="H35" s="186"/>
      <c r="I35" s="20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x14ac:dyDescent="0.2">
      <c r="A36" s="199" t="s">
        <v>81</v>
      </c>
      <c r="B36" s="175" t="s">
        <v>55</v>
      </c>
      <c r="C36" s="190" t="s">
        <v>56</v>
      </c>
      <c r="D36" s="178"/>
      <c r="E36" s="181"/>
      <c r="F36" s="264">
        <f>SUM(G37:G43)</f>
        <v>0</v>
      </c>
      <c r="G36" s="265"/>
      <c r="H36" s="185"/>
      <c r="I36" s="202"/>
      <c r="AE36" t="s">
        <v>82</v>
      </c>
    </row>
    <row r="37" spans="1:60" outlineLevel="1" x14ac:dyDescent="0.2">
      <c r="A37" s="201">
        <v>9</v>
      </c>
      <c r="B37" s="176" t="s">
        <v>122</v>
      </c>
      <c r="C37" s="191" t="s">
        <v>123</v>
      </c>
      <c r="D37" s="179" t="s">
        <v>88</v>
      </c>
      <c r="E37" s="182">
        <v>1209.5999999999999</v>
      </c>
      <c r="F37" s="188"/>
      <c r="G37" s="187">
        <f>ROUND(E37*F37,2)</f>
        <v>0</v>
      </c>
      <c r="H37" s="186"/>
      <c r="I37" s="203" t="s">
        <v>96</v>
      </c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 t="s">
        <v>97</v>
      </c>
      <c r="AF37" s="163"/>
      <c r="AG37" s="163"/>
      <c r="AH37" s="163"/>
      <c r="AI37" s="163"/>
      <c r="AJ37" s="163"/>
      <c r="AK37" s="163"/>
      <c r="AL37" s="163"/>
      <c r="AM37" s="163">
        <v>21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200"/>
      <c r="B38" s="177"/>
      <c r="C38" s="266" t="s">
        <v>124</v>
      </c>
      <c r="D38" s="267"/>
      <c r="E38" s="268"/>
      <c r="F38" s="269"/>
      <c r="G38" s="270"/>
      <c r="H38" s="186"/>
      <c r="I38" s="20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8" t="str">
        <f>C38</f>
        <v>Včetně kotvení lešení.</v>
      </c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200"/>
      <c r="B39" s="177"/>
      <c r="C39" s="192" t="s">
        <v>125</v>
      </c>
      <c r="D39" s="180"/>
      <c r="E39" s="183">
        <v>1209.5999999999999</v>
      </c>
      <c r="F39" s="187"/>
      <c r="G39" s="187"/>
      <c r="H39" s="186"/>
      <c r="I39" s="20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201">
        <v>10</v>
      </c>
      <c r="B40" s="176" t="s">
        <v>126</v>
      </c>
      <c r="C40" s="191" t="s">
        <v>127</v>
      </c>
      <c r="D40" s="179" t="s">
        <v>88</v>
      </c>
      <c r="E40" s="182">
        <v>1209.5999999999999</v>
      </c>
      <c r="F40" s="188"/>
      <c r="G40" s="187">
        <f>ROUND(E40*F40,2)</f>
        <v>0</v>
      </c>
      <c r="H40" s="186"/>
      <c r="I40" s="203" t="s">
        <v>96</v>
      </c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 t="s">
        <v>97</v>
      </c>
      <c r="AF40" s="163"/>
      <c r="AG40" s="163"/>
      <c r="AH40" s="163"/>
      <c r="AI40" s="163"/>
      <c r="AJ40" s="163"/>
      <c r="AK40" s="163"/>
      <c r="AL40" s="163"/>
      <c r="AM40" s="163">
        <v>21</v>
      </c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200"/>
      <c r="B41" s="177"/>
      <c r="C41" s="192" t="s">
        <v>125</v>
      </c>
      <c r="D41" s="180"/>
      <c r="E41" s="183">
        <v>1209.5999999999999</v>
      </c>
      <c r="F41" s="187"/>
      <c r="G41" s="187"/>
      <c r="H41" s="186"/>
      <c r="I41" s="20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201">
        <v>11</v>
      </c>
      <c r="B42" s="176" t="s">
        <v>128</v>
      </c>
      <c r="C42" s="191" t="s">
        <v>129</v>
      </c>
      <c r="D42" s="179" t="s">
        <v>88</v>
      </c>
      <c r="E42" s="182">
        <v>1209.5999999999999</v>
      </c>
      <c r="F42" s="188"/>
      <c r="G42" s="187">
        <f>ROUND(E42*F42,2)</f>
        <v>0</v>
      </c>
      <c r="H42" s="186"/>
      <c r="I42" s="203" t="s">
        <v>96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 t="s">
        <v>97</v>
      </c>
      <c r="AF42" s="163"/>
      <c r="AG42" s="163"/>
      <c r="AH42" s="163"/>
      <c r="AI42" s="163"/>
      <c r="AJ42" s="163"/>
      <c r="AK42" s="163"/>
      <c r="AL42" s="163"/>
      <c r="AM42" s="163">
        <v>21</v>
      </c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200"/>
      <c r="B43" s="177"/>
      <c r="C43" s="192" t="s">
        <v>125</v>
      </c>
      <c r="D43" s="180"/>
      <c r="E43" s="183">
        <v>1209.5999999999999</v>
      </c>
      <c r="F43" s="187"/>
      <c r="G43" s="187"/>
      <c r="H43" s="186"/>
      <c r="I43" s="20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x14ac:dyDescent="0.2">
      <c r="A44" s="199" t="s">
        <v>81</v>
      </c>
      <c r="B44" s="175" t="s">
        <v>57</v>
      </c>
      <c r="C44" s="190" t="s">
        <v>58</v>
      </c>
      <c r="D44" s="178"/>
      <c r="E44" s="181"/>
      <c r="F44" s="264">
        <f>SUM(G45:G65)</f>
        <v>0</v>
      </c>
      <c r="G44" s="265"/>
      <c r="H44" s="185"/>
      <c r="I44" s="202"/>
      <c r="AE44" t="s">
        <v>82</v>
      </c>
    </row>
    <row r="45" spans="1:60" outlineLevel="1" x14ac:dyDescent="0.2">
      <c r="A45" s="201">
        <v>12</v>
      </c>
      <c r="B45" s="176" t="s">
        <v>130</v>
      </c>
      <c r="C45" s="191" t="s">
        <v>131</v>
      </c>
      <c r="D45" s="179" t="s">
        <v>132</v>
      </c>
      <c r="E45" s="182">
        <v>530.88</v>
      </c>
      <c r="F45" s="188"/>
      <c r="G45" s="187">
        <f>ROUND(E45*F45,2)</f>
        <v>0</v>
      </c>
      <c r="H45" s="186"/>
      <c r="I45" s="203" t="s">
        <v>96</v>
      </c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 t="s">
        <v>97</v>
      </c>
      <c r="AF45" s="163"/>
      <c r="AG45" s="163"/>
      <c r="AH45" s="163"/>
      <c r="AI45" s="163"/>
      <c r="AJ45" s="163"/>
      <c r="AK45" s="163"/>
      <c r="AL45" s="163"/>
      <c r="AM45" s="163">
        <v>21</v>
      </c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200"/>
      <c r="B46" s="177"/>
      <c r="C46" s="192" t="s">
        <v>133</v>
      </c>
      <c r="D46" s="180"/>
      <c r="E46" s="183">
        <v>508.48</v>
      </c>
      <c r="F46" s="187"/>
      <c r="G46" s="187"/>
      <c r="H46" s="186"/>
      <c r="I46" s="20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200"/>
      <c r="B47" s="177"/>
      <c r="C47" s="192" t="s">
        <v>134</v>
      </c>
      <c r="D47" s="180"/>
      <c r="E47" s="183">
        <v>22.4</v>
      </c>
      <c r="F47" s="187"/>
      <c r="G47" s="187"/>
      <c r="H47" s="186"/>
      <c r="I47" s="20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201">
        <v>13</v>
      </c>
      <c r="B48" s="176" t="s">
        <v>135</v>
      </c>
      <c r="C48" s="191" t="s">
        <v>136</v>
      </c>
      <c r="D48" s="179" t="s">
        <v>137</v>
      </c>
      <c r="E48" s="182">
        <v>1638</v>
      </c>
      <c r="F48" s="188"/>
      <c r="G48" s="187">
        <f>ROUND(E48*F48,2)</f>
        <v>0</v>
      </c>
      <c r="H48" s="186"/>
      <c r="I48" s="203" t="s">
        <v>96</v>
      </c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 t="s">
        <v>97</v>
      </c>
      <c r="AF48" s="163"/>
      <c r="AG48" s="163"/>
      <c r="AH48" s="163"/>
      <c r="AI48" s="163"/>
      <c r="AJ48" s="163"/>
      <c r="AK48" s="163"/>
      <c r="AL48" s="163"/>
      <c r="AM48" s="163">
        <v>21</v>
      </c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200"/>
      <c r="B49" s="177"/>
      <c r="C49" s="192" t="s">
        <v>138</v>
      </c>
      <c r="D49" s="180"/>
      <c r="E49" s="183">
        <v>1568</v>
      </c>
      <c r="F49" s="187"/>
      <c r="G49" s="187"/>
      <c r="H49" s="186"/>
      <c r="I49" s="20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200"/>
      <c r="B50" s="177"/>
      <c r="C50" s="192" t="s">
        <v>139</v>
      </c>
      <c r="D50" s="180"/>
      <c r="E50" s="183">
        <v>70</v>
      </c>
      <c r="F50" s="187"/>
      <c r="G50" s="187"/>
      <c r="H50" s="186"/>
      <c r="I50" s="20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201">
        <v>14</v>
      </c>
      <c r="B51" s="176" t="s">
        <v>140</v>
      </c>
      <c r="C51" s="191" t="s">
        <v>141</v>
      </c>
      <c r="D51" s="179" t="s">
        <v>142</v>
      </c>
      <c r="E51" s="182">
        <v>0.23799999999999999</v>
      </c>
      <c r="F51" s="188"/>
      <c r="G51" s="187">
        <f>ROUND(E51*F51,2)</f>
        <v>0</v>
      </c>
      <c r="H51" s="186" t="s">
        <v>119</v>
      </c>
      <c r="I51" s="203" t="s">
        <v>90</v>
      </c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97</v>
      </c>
      <c r="AF51" s="163"/>
      <c r="AG51" s="163"/>
      <c r="AH51" s="163"/>
      <c r="AI51" s="163"/>
      <c r="AJ51" s="163"/>
      <c r="AK51" s="163"/>
      <c r="AL51" s="163"/>
      <c r="AM51" s="163">
        <v>21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200"/>
      <c r="B52" s="177"/>
      <c r="C52" s="192" t="s">
        <v>143</v>
      </c>
      <c r="D52" s="180"/>
      <c r="E52" s="183">
        <v>0.224</v>
      </c>
      <c r="F52" s="187"/>
      <c r="G52" s="187"/>
      <c r="H52" s="186"/>
      <c r="I52" s="20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200"/>
      <c r="B53" s="177"/>
      <c r="C53" s="192" t="s">
        <v>144</v>
      </c>
      <c r="D53" s="180"/>
      <c r="E53" s="183">
        <v>1.4E-2</v>
      </c>
      <c r="F53" s="187"/>
      <c r="G53" s="187"/>
      <c r="H53" s="186"/>
      <c r="I53" s="20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201">
        <v>15</v>
      </c>
      <c r="B54" s="176" t="s">
        <v>145</v>
      </c>
      <c r="C54" s="191" t="s">
        <v>146</v>
      </c>
      <c r="D54" s="179" t="s">
        <v>137</v>
      </c>
      <c r="E54" s="182">
        <v>238</v>
      </c>
      <c r="F54" s="188"/>
      <c r="G54" s="187">
        <f>ROUND(E54*F54,2)</f>
        <v>0</v>
      </c>
      <c r="H54" s="186" t="s">
        <v>119</v>
      </c>
      <c r="I54" s="203" t="s">
        <v>90</v>
      </c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 t="s">
        <v>97</v>
      </c>
      <c r="AF54" s="163"/>
      <c r="AG54" s="163"/>
      <c r="AH54" s="163"/>
      <c r="AI54" s="163"/>
      <c r="AJ54" s="163"/>
      <c r="AK54" s="163"/>
      <c r="AL54" s="163"/>
      <c r="AM54" s="163">
        <v>21</v>
      </c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200"/>
      <c r="B55" s="177"/>
      <c r="C55" s="192" t="s">
        <v>147</v>
      </c>
      <c r="D55" s="180"/>
      <c r="E55" s="183">
        <v>224</v>
      </c>
      <c r="F55" s="187"/>
      <c r="G55" s="187"/>
      <c r="H55" s="186"/>
      <c r="I55" s="20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200"/>
      <c r="B56" s="177"/>
      <c r="C56" s="192" t="s">
        <v>148</v>
      </c>
      <c r="D56" s="180"/>
      <c r="E56" s="183">
        <v>14</v>
      </c>
      <c r="F56" s="187"/>
      <c r="G56" s="187"/>
      <c r="H56" s="186"/>
      <c r="I56" s="20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ht="22.5" outlineLevel="1" x14ac:dyDescent="0.2">
      <c r="A57" s="201">
        <v>16</v>
      </c>
      <c r="B57" s="176" t="s">
        <v>149</v>
      </c>
      <c r="C57" s="191" t="s">
        <v>150</v>
      </c>
      <c r="D57" s="179" t="s">
        <v>142</v>
      </c>
      <c r="E57" s="182">
        <v>0.23799999999999999</v>
      </c>
      <c r="F57" s="188"/>
      <c r="G57" s="187">
        <f>ROUND(E57*F57,2)</f>
        <v>0</v>
      </c>
      <c r="H57" s="186" t="s">
        <v>119</v>
      </c>
      <c r="I57" s="203" t="s">
        <v>90</v>
      </c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 t="s">
        <v>97</v>
      </c>
      <c r="AF57" s="163"/>
      <c r="AG57" s="163"/>
      <c r="AH57" s="163"/>
      <c r="AI57" s="163"/>
      <c r="AJ57" s="163"/>
      <c r="AK57" s="163"/>
      <c r="AL57" s="163"/>
      <c r="AM57" s="163">
        <v>21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200"/>
      <c r="B58" s="177"/>
      <c r="C58" s="192" t="s">
        <v>143</v>
      </c>
      <c r="D58" s="180"/>
      <c r="E58" s="183">
        <v>0.224</v>
      </c>
      <c r="F58" s="187"/>
      <c r="G58" s="187"/>
      <c r="H58" s="186"/>
      <c r="I58" s="20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200"/>
      <c r="B59" s="177"/>
      <c r="C59" s="192" t="s">
        <v>144</v>
      </c>
      <c r="D59" s="180"/>
      <c r="E59" s="183">
        <v>1.4E-2</v>
      </c>
      <c r="F59" s="187"/>
      <c r="G59" s="187"/>
      <c r="H59" s="186"/>
      <c r="I59" s="20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201">
        <v>17</v>
      </c>
      <c r="B60" s="176" t="s">
        <v>151</v>
      </c>
      <c r="C60" s="191" t="s">
        <v>152</v>
      </c>
      <c r="D60" s="179" t="s">
        <v>137</v>
      </c>
      <c r="E60" s="182">
        <v>1638</v>
      </c>
      <c r="F60" s="188"/>
      <c r="G60" s="187">
        <f>ROUND(E60*F60,2)</f>
        <v>0</v>
      </c>
      <c r="H60" s="186"/>
      <c r="I60" s="203" t="s">
        <v>96</v>
      </c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 t="s">
        <v>97</v>
      </c>
      <c r="AF60" s="163"/>
      <c r="AG60" s="163"/>
      <c r="AH60" s="163"/>
      <c r="AI60" s="163"/>
      <c r="AJ60" s="163"/>
      <c r="AK60" s="163"/>
      <c r="AL60" s="163"/>
      <c r="AM60" s="163">
        <v>21</v>
      </c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200"/>
      <c r="B61" s="177"/>
      <c r="C61" s="192" t="s">
        <v>138</v>
      </c>
      <c r="D61" s="180"/>
      <c r="E61" s="183">
        <v>1568</v>
      </c>
      <c r="F61" s="187"/>
      <c r="G61" s="187"/>
      <c r="H61" s="186"/>
      <c r="I61" s="20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200"/>
      <c r="B62" s="177"/>
      <c r="C62" s="192" t="s">
        <v>139</v>
      </c>
      <c r="D62" s="180"/>
      <c r="E62" s="183">
        <v>70</v>
      </c>
      <c r="F62" s="187"/>
      <c r="G62" s="187"/>
      <c r="H62" s="186"/>
      <c r="I62" s="20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201">
        <v>18</v>
      </c>
      <c r="B63" s="176" t="s">
        <v>153</v>
      </c>
      <c r="C63" s="191" t="s">
        <v>154</v>
      </c>
      <c r="D63" s="179" t="s">
        <v>155</v>
      </c>
      <c r="E63" s="182">
        <v>10.57</v>
      </c>
      <c r="F63" s="188"/>
      <c r="G63" s="187">
        <f>ROUND(E63*F63,2)</f>
        <v>0</v>
      </c>
      <c r="H63" s="186" t="s">
        <v>119</v>
      </c>
      <c r="I63" s="203" t="s">
        <v>90</v>
      </c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 t="s">
        <v>97</v>
      </c>
      <c r="AF63" s="163"/>
      <c r="AG63" s="163"/>
      <c r="AH63" s="163"/>
      <c r="AI63" s="163"/>
      <c r="AJ63" s="163"/>
      <c r="AK63" s="163"/>
      <c r="AL63" s="163"/>
      <c r="AM63" s="163">
        <v>21</v>
      </c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200"/>
      <c r="B64" s="177"/>
      <c r="C64" s="192" t="s">
        <v>156</v>
      </c>
      <c r="D64" s="180"/>
      <c r="E64" s="183">
        <v>10.08</v>
      </c>
      <c r="F64" s="187"/>
      <c r="G64" s="187"/>
      <c r="H64" s="186"/>
      <c r="I64" s="20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200"/>
      <c r="B65" s="177"/>
      <c r="C65" s="192" t="s">
        <v>157</v>
      </c>
      <c r="D65" s="180"/>
      <c r="E65" s="183">
        <v>0.49</v>
      </c>
      <c r="F65" s="187"/>
      <c r="G65" s="187"/>
      <c r="H65" s="186"/>
      <c r="I65" s="20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x14ac:dyDescent="0.2">
      <c r="A66" s="199" t="s">
        <v>81</v>
      </c>
      <c r="B66" s="175" t="s">
        <v>59</v>
      </c>
      <c r="C66" s="190" t="s">
        <v>60</v>
      </c>
      <c r="D66" s="178"/>
      <c r="E66" s="181"/>
      <c r="F66" s="264">
        <f>SUM(G67:G76)</f>
        <v>0</v>
      </c>
      <c r="G66" s="265"/>
      <c r="H66" s="185"/>
      <c r="I66" s="202"/>
      <c r="AE66" t="s">
        <v>82</v>
      </c>
    </row>
    <row r="67" spans="1:60" outlineLevel="1" x14ac:dyDescent="0.2">
      <c r="A67" s="200"/>
      <c r="B67" s="271" t="s">
        <v>158</v>
      </c>
      <c r="C67" s="272"/>
      <c r="D67" s="273"/>
      <c r="E67" s="274"/>
      <c r="F67" s="275"/>
      <c r="G67" s="276"/>
      <c r="H67" s="186"/>
      <c r="I67" s="20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>
        <v>0</v>
      </c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200"/>
      <c r="B68" s="258" t="s">
        <v>159</v>
      </c>
      <c r="C68" s="259"/>
      <c r="D68" s="260"/>
      <c r="E68" s="261"/>
      <c r="F68" s="262"/>
      <c r="G68" s="263"/>
      <c r="H68" s="186"/>
      <c r="I68" s="20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200"/>
      <c r="B69" s="258" t="s">
        <v>160</v>
      </c>
      <c r="C69" s="259"/>
      <c r="D69" s="260"/>
      <c r="E69" s="261"/>
      <c r="F69" s="262"/>
      <c r="G69" s="263"/>
      <c r="H69" s="186"/>
      <c r="I69" s="20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200"/>
      <c r="B70" s="258" t="s">
        <v>161</v>
      </c>
      <c r="C70" s="259"/>
      <c r="D70" s="260"/>
      <c r="E70" s="261"/>
      <c r="F70" s="262"/>
      <c r="G70" s="263"/>
      <c r="H70" s="186"/>
      <c r="I70" s="20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200"/>
      <c r="B71" s="258" t="s">
        <v>162</v>
      </c>
      <c r="C71" s="259"/>
      <c r="D71" s="260"/>
      <c r="E71" s="261"/>
      <c r="F71" s="262"/>
      <c r="G71" s="263"/>
      <c r="H71" s="186"/>
      <c r="I71" s="20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200"/>
      <c r="B72" s="258" t="s">
        <v>163</v>
      </c>
      <c r="C72" s="259"/>
      <c r="D72" s="260"/>
      <c r="E72" s="261"/>
      <c r="F72" s="262"/>
      <c r="G72" s="263"/>
      <c r="H72" s="186"/>
      <c r="I72" s="20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200"/>
      <c r="B73" s="258" t="s">
        <v>164</v>
      </c>
      <c r="C73" s="259"/>
      <c r="D73" s="260"/>
      <c r="E73" s="261"/>
      <c r="F73" s="262"/>
      <c r="G73" s="263"/>
      <c r="H73" s="186"/>
      <c r="I73" s="20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200"/>
      <c r="B74" s="258" t="s">
        <v>165</v>
      </c>
      <c r="C74" s="259"/>
      <c r="D74" s="260"/>
      <c r="E74" s="261"/>
      <c r="F74" s="262"/>
      <c r="G74" s="263"/>
      <c r="H74" s="186"/>
      <c r="I74" s="20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200"/>
      <c r="B75" s="258" t="s">
        <v>166</v>
      </c>
      <c r="C75" s="259"/>
      <c r="D75" s="260"/>
      <c r="E75" s="261"/>
      <c r="F75" s="262"/>
      <c r="G75" s="263"/>
      <c r="H75" s="186"/>
      <c r="I75" s="20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 t="s">
        <v>85</v>
      </c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201">
        <v>19</v>
      </c>
      <c r="B76" s="176" t="s">
        <v>167</v>
      </c>
      <c r="C76" s="191" t="s">
        <v>168</v>
      </c>
      <c r="D76" s="179" t="s">
        <v>169</v>
      </c>
      <c r="E76" s="182">
        <v>11.40319</v>
      </c>
      <c r="F76" s="188"/>
      <c r="G76" s="187">
        <f>ROUND(E76*F76,2)</f>
        <v>0</v>
      </c>
      <c r="H76" s="186" t="s">
        <v>170</v>
      </c>
      <c r="I76" s="203" t="s">
        <v>90</v>
      </c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 t="s">
        <v>91</v>
      </c>
      <c r="AF76" s="163"/>
      <c r="AG76" s="163"/>
      <c r="AH76" s="163"/>
      <c r="AI76" s="163"/>
      <c r="AJ76" s="163"/>
      <c r="AK76" s="163"/>
      <c r="AL76" s="163"/>
      <c r="AM76" s="163">
        <v>21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x14ac:dyDescent="0.2">
      <c r="A77" s="199" t="s">
        <v>81</v>
      </c>
      <c r="B77" s="175" t="s">
        <v>61</v>
      </c>
      <c r="C77" s="190" t="s">
        <v>62</v>
      </c>
      <c r="D77" s="178"/>
      <c r="E77" s="181"/>
      <c r="F77" s="264">
        <f>SUM(G78:G95)</f>
        <v>0</v>
      </c>
      <c r="G77" s="265"/>
      <c r="H77" s="185"/>
      <c r="I77" s="202"/>
      <c r="AE77" t="s">
        <v>82</v>
      </c>
    </row>
    <row r="78" spans="1:60" outlineLevel="1" x14ac:dyDescent="0.2">
      <c r="A78" s="201">
        <v>20</v>
      </c>
      <c r="B78" s="176" t="s">
        <v>171</v>
      </c>
      <c r="C78" s="191" t="s">
        <v>172</v>
      </c>
      <c r="D78" s="179" t="s">
        <v>88</v>
      </c>
      <c r="E78" s="182">
        <v>321.49880000000002</v>
      </c>
      <c r="F78" s="188"/>
      <c r="G78" s="187">
        <f>ROUND(E78*F78,2)</f>
        <v>0</v>
      </c>
      <c r="H78" s="186"/>
      <c r="I78" s="203" t="s">
        <v>96</v>
      </c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 t="s">
        <v>97</v>
      </c>
      <c r="AF78" s="163"/>
      <c r="AG78" s="163"/>
      <c r="AH78" s="163"/>
      <c r="AI78" s="163"/>
      <c r="AJ78" s="163"/>
      <c r="AK78" s="163"/>
      <c r="AL78" s="163"/>
      <c r="AM78" s="163">
        <v>21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200"/>
      <c r="B79" s="177"/>
      <c r="C79" s="192" t="s">
        <v>173</v>
      </c>
      <c r="D79" s="180"/>
      <c r="E79" s="183">
        <v>292.67840000000001</v>
      </c>
      <c r="F79" s="187"/>
      <c r="G79" s="187"/>
      <c r="H79" s="186"/>
      <c r="I79" s="20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200"/>
      <c r="B80" s="177"/>
      <c r="C80" s="192" t="s">
        <v>174</v>
      </c>
      <c r="D80" s="180"/>
      <c r="E80" s="183">
        <v>28.820399999999999</v>
      </c>
      <c r="F80" s="187"/>
      <c r="G80" s="187"/>
      <c r="H80" s="186"/>
      <c r="I80" s="20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201">
        <v>21</v>
      </c>
      <c r="B81" s="176" t="s">
        <v>175</v>
      </c>
      <c r="C81" s="191" t="s">
        <v>176</v>
      </c>
      <c r="D81" s="179" t="s">
        <v>88</v>
      </c>
      <c r="E81" s="182">
        <v>52.625999999999998</v>
      </c>
      <c r="F81" s="188"/>
      <c r="G81" s="187">
        <f>ROUND(E81*F81,2)</f>
        <v>0</v>
      </c>
      <c r="H81" s="186"/>
      <c r="I81" s="203" t="s">
        <v>96</v>
      </c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 t="s">
        <v>97</v>
      </c>
      <c r="AF81" s="163"/>
      <c r="AG81" s="163"/>
      <c r="AH81" s="163"/>
      <c r="AI81" s="163"/>
      <c r="AJ81" s="163"/>
      <c r="AK81" s="163"/>
      <c r="AL81" s="163"/>
      <c r="AM81" s="163">
        <v>21</v>
      </c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200"/>
      <c r="B82" s="177"/>
      <c r="C82" s="192" t="s">
        <v>177</v>
      </c>
      <c r="D82" s="180"/>
      <c r="E82" s="183">
        <v>46.704000000000001</v>
      </c>
      <c r="F82" s="187"/>
      <c r="G82" s="187"/>
      <c r="H82" s="186"/>
      <c r="I82" s="20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200"/>
      <c r="B83" s="177"/>
      <c r="C83" s="192" t="s">
        <v>178</v>
      </c>
      <c r="D83" s="180"/>
      <c r="E83" s="183">
        <v>5.9219999999999997</v>
      </c>
      <c r="F83" s="187"/>
      <c r="G83" s="187"/>
      <c r="H83" s="186"/>
      <c r="I83" s="20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201">
        <v>22</v>
      </c>
      <c r="B84" s="176" t="s">
        <v>179</v>
      </c>
      <c r="C84" s="191" t="s">
        <v>180</v>
      </c>
      <c r="D84" s="179" t="s">
        <v>88</v>
      </c>
      <c r="E84" s="182">
        <v>321.49880000000002</v>
      </c>
      <c r="F84" s="188"/>
      <c r="G84" s="187">
        <f>ROUND(E84*F84,2)</f>
        <v>0</v>
      </c>
      <c r="H84" s="186"/>
      <c r="I84" s="203" t="s">
        <v>96</v>
      </c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 t="s">
        <v>97</v>
      </c>
      <c r="AF84" s="163"/>
      <c r="AG84" s="163"/>
      <c r="AH84" s="163"/>
      <c r="AI84" s="163"/>
      <c r="AJ84" s="163"/>
      <c r="AK84" s="163"/>
      <c r="AL84" s="163"/>
      <c r="AM84" s="163">
        <v>21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200"/>
      <c r="B85" s="177"/>
      <c r="C85" s="192" t="s">
        <v>173</v>
      </c>
      <c r="D85" s="180"/>
      <c r="E85" s="183">
        <v>292.67840000000001</v>
      </c>
      <c r="F85" s="187"/>
      <c r="G85" s="187"/>
      <c r="H85" s="186"/>
      <c r="I85" s="20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200"/>
      <c r="B86" s="177"/>
      <c r="C86" s="192" t="s">
        <v>174</v>
      </c>
      <c r="D86" s="180"/>
      <c r="E86" s="183">
        <v>28.820399999999999</v>
      </c>
      <c r="F86" s="187"/>
      <c r="G86" s="187"/>
      <c r="H86" s="186"/>
      <c r="I86" s="20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201">
        <v>23</v>
      </c>
      <c r="B87" s="176" t="s">
        <v>181</v>
      </c>
      <c r="C87" s="191" t="s">
        <v>182</v>
      </c>
      <c r="D87" s="179" t="s">
        <v>88</v>
      </c>
      <c r="E87" s="182">
        <v>52.625999999999998</v>
      </c>
      <c r="F87" s="188"/>
      <c r="G87" s="187">
        <f>ROUND(E87*F87,2)</f>
        <v>0</v>
      </c>
      <c r="H87" s="186"/>
      <c r="I87" s="203" t="s">
        <v>96</v>
      </c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 t="s">
        <v>97</v>
      </c>
      <c r="AF87" s="163"/>
      <c r="AG87" s="163"/>
      <c r="AH87" s="163"/>
      <c r="AI87" s="163"/>
      <c r="AJ87" s="163"/>
      <c r="AK87" s="163"/>
      <c r="AL87" s="163"/>
      <c r="AM87" s="163">
        <v>21</v>
      </c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200"/>
      <c r="B88" s="177"/>
      <c r="C88" s="192" t="s">
        <v>177</v>
      </c>
      <c r="D88" s="180"/>
      <c r="E88" s="183">
        <v>46.704000000000001</v>
      </c>
      <c r="F88" s="187"/>
      <c r="G88" s="187"/>
      <c r="H88" s="186"/>
      <c r="I88" s="20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200"/>
      <c r="B89" s="177"/>
      <c r="C89" s="192" t="s">
        <v>178</v>
      </c>
      <c r="D89" s="180"/>
      <c r="E89" s="183">
        <v>5.9219999999999997</v>
      </c>
      <c r="F89" s="187"/>
      <c r="G89" s="187"/>
      <c r="H89" s="186"/>
      <c r="I89" s="20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201">
        <v>24</v>
      </c>
      <c r="B90" s="176" t="s">
        <v>183</v>
      </c>
      <c r="C90" s="191" t="s">
        <v>184</v>
      </c>
      <c r="D90" s="179" t="s">
        <v>88</v>
      </c>
      <c r="E90" s="182">
        <v>411.53728000000001</v>
      </c>
      <c r="F90" s="188"/>
      <c r="G90" s="187">
        <f>ROUND(E90*F90,2)</f>
        <v>0</v>
      </c>
      <c r="H90" s="186"/>
      <c r="I90" s="203" t="s">
        <v>96</v>
      </c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 t="s">
        <v>97</v>
      </c>
      <c r="AF90" s="163"/>
      <c r="AG90" s="163"/>
      <c r="AH90" s="163"/>
      <c r="AI90" s="163"/>
      <c r="AJ90" s="163"/>
      <c r="AK90" s="163"/>
      <c r="AL90" s="163"/>
      <c r="AM90" s="163">
        <v>21</v>
      </c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200"/>
      <c r="B91" s="177"/>
      <c r="C91" s="192" t="s">
        <v>185</v>
      </c>
      <c r="D91" s="180"/>
      <c r="E91" s="183">
        <v>321.94623999999999</v>
      </c>
      <c r="F91" s="187"/>
      <c r="G91" s="187"/>
      <c r="H91" s="186"/>
      <c r="I91" s="20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200"/>
      <c r="B92" s="177"/>
      <c r="C92" s="192" t="s">
        <v>186</v>
      </c>
      <c r="D92" s="180"/>
      <c r="E92" s="183">
        <v>51.374400000000001</v>
      </c>
      <c r="F92" s="187"/>
      <c r="G92" s="187"/>
      <c r="H92" s="186"/>
      <c r="I92" s="20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200"/>
      <c r="B93" s="177"/>
      <c r="C93" s="192" t="s">
        <v>187</v>
      </c>
      <c r="D93" s="180"/>
      <c r="E93" s="183">
        <v>31.702439999999999</v>
      </c>
      <c r="F93" s="187"/>
      <c r="G93" s="187"/>
      <c r="H93" s="186"/>
      <c r="I93" s="20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200"/>
      <c r="B94" s="177"/>
      <c r="C94" s="192" t="s">
        <v>188</v>
      </c>
      <c r="D94" s="180"/>
      <c r="E94" s="183">
        <v>6.5141999999999998</v>
      </c>
      <c r="F94" s="187"/>
      <c r="G94" s="187"/>
      <c r="H94" s="186"/>
      <c r="I94" s="20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200">
        <v>25</v>
      </c>
      <c r="B95" s="177" t="s">
        <v>189</v>
      </c>
      <c r="C95" s="191" t="s">
        <v>190</v>
      </c>
      <c r="D95" s="179" t="s">
        <v>191</v>
      </c>
      <c r="E95" s="184"/>
      <c r="F95" s="188"/>
      <c r="G95" s="187">
        <f>ROUND(E95*F95,2)</f>
        <v>0</v>
      </c>
      <c r="H95" s="186"/>
      <c r="I95" s="203" t="s">
        <v>96</v>
      </c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 t="s">
        <v>97</v>
      </c>
      <c r="AF95" s="163"/>
      <c r="AG95" s="163"/>
      <c r="AH95" s="163"/>
      <c r="AI95" s="163"/>
      <c r="AJ95" s="163"/>
      <c r="AK95" s="163"/>
      <c r="AL95" s="163"/>
      <c r="AM95" s="163">
        <v>21</v>
      </c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x14ac:dyDescent="0.2">
      <c r="A96" s="199" t="s">
        <v>81</v>
      </c>
      <c r="B96" s="175" t="s">
        <v>63</v>
      </c>
      <c r="C96" s="190" t="s">
        <v>64</v>
      </c>
      <c r="D96" s="178"/>
      <c r="E96" s="181"/>
      <c r="F96" s="264">
        <f>SUM(G97:G114)</f>
        <v>0</v>
      </c>
      <c r="G96" s="265"/>
      <c r="H96" s="185"/>
      <c r="I96" s="202"/>
      <c r="AE96" t="s">
        <v>82</v>
      </c>
    </row>
    <row r="97" spans="1:60" outlineLevel="1" x14ac:dyDescent="0.2">
      <c r="A97" s="201">
        <v>26</v>
      </c>
      <c r="B97" s="176" t="s">
        <v>192</v>
      </c>
      <c r="C97" s="191" t="s">
        <v>193</v>
      </c>
      <c r="D97" s="179" t="s">
        <v>132</v>
      </c>
      <c r="E97" s="182">
        <v>549.64</v>
      </c>
      <c r="F97" s="188"/>
      <c r="G97" s="187">
        <f>ROUND(E97*F97,2)</f>
        <v>0</v>
      </c>
      <c r="H97" s="186"/>
      <c r="I97" s="203" t="s">
        <v>96</v>
      </c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 t="s">
        <v>97</v>
      </c>
      <c r="AF97" s="163"/>
      <c r="AG97" s="163"/>
      <c r="AH97" s="163"/>
      <c r="AI97" s="163"/>
      <c r="AJ97" s="163"/>
      <c r="AK97" s="163"/>
      <c r="AL97" s="163"/>
      <c r="AM97" s="163">
        <v>21</v>
      </c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200"/>
      <c r="B98" s="177"/>
      <c r="C98" s="266" t="s">
        <v>194</v>
      </c>
      <c r="D98" s="267"/>
      <c r="E98" s="268"/>
      <c r="F98" s="269"/>
      <c r="G98" s="270"/>
      <c r="H98" s="186"/>
      <c r="I98" s="20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8" t="str">
        <f>C98</f>
        <v>včetně zednické výpomoci.</v>
      </c>
      <c r="BB98" s="163"/>
      <c r="BC98" s="163"/>
      <c r="BD98" s="163"/>
      <c r="BE98" s="163"/>
      <c r="BF98" s="163"/>
      <c r="BG98" s="163"/>
      <c r="BH98" s="163"/>
    </row>
    <row r="99" spans="1:60" outlineLevel="1" x14ac:dyDescent="0.2">
      <c r="A99" s="200"/>
      <c r="B99" s="177"/>
      <c r="C99" s="192" t="s">
        <v>195</v>
      </c>
      <c r="D99" s="180"/>
      <c r="E99" s="183">
        <v>526.4</v>
      </c>
      <c r="F99" s="187"/>
      <c r="G99" s="187"/>
      <c r="H99" s="186"/>
      <c r="I99" s="20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outlineLevel="1" x14ac:dyDescent="0.2">
      <c r="A100" s="200"/>
      <c r="B100" s="177"/>
      <c r="C100" s="192" t="s">
        <v>196</v>
      </c>
      <c r="D100" s="180"/>
      <c r="E100" s="183">
        <v>23.24</v>
      </c>
      <c r="F100" s="187"/>
      <c r="G100" s="187"/>
      <c r="H100" s="186"/>
      <c r="I100" s="20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outlineLevel="1" x14ac:dyDescent="0.2">
      <c r="A101" s="201">
        <v>27</v>
      </c>
      <c r="B101" s="176" t="s">
        <v>197</v>
      </c>
      <c r="C101" s="191" t="s">
        <v>198</v>
      </c>
      <c r="D101" s="179" t="s">
        <v>132</v>
      </c>
      <c r="E101" s="182">
        <v>707</v>
      </c>
      <c r="F101" s="188"/>
      <c r="G101" s="187">
        <f>ROUND(E101*F101,2)</f>
        <v>0</v>
      </c>
      <c r="H101" s="186"/>
      <c r="I101" s="203" t="s">
        <v>96</v>
      </c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 t="s">
        <v>97</v>
      </c>
      <c r="AF101" s="163"/>
      <c r="AG101" s="163"/>
      <c r="AH101" s="163"/>
      <c r="AI101" s="163"/>
      <c r="AJ101" s="163"/>
      <c r="AK101" s="163"/>
      <c r="AL101" s="163"/>
      <c r="AM101" s="163">
        <v>21</v>
      </c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200"/>
      <c r="B102" s="177"/>
      <c r="C102" s="266" t="s">
        <v>194</v>
      </c>
      <c r="D102" s="267"/>
      <c r="E102" s="268"/>
      <c r="F102" s="269"/>
      <c r="G102" s="270"/>
      <c r="H102" s="186"/>
      <c r="I102" s="20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8" t="str">
        <f>C102</f>
        <v>včetně zednické výpomoci.</v>
      </c>
      <c r="BB102" s="163"/>
      <c r="BC102" s="163"/>
      <c r="BD102" s="163"/>
      <c r="BE102" s="163"/>
      <c r="BF102" s="163"/>
      <c r="BG102" s="163"/>
      <c r="BH102" s="163"/>
    </row>
    <row r="103" spans="1:60" outlineLevel="1" x14ac:dyDescent="0.2">
      <c r="A103" s="200"/>
      <c r="B103" s="177"/>
      <c r="C103" s="192" t="s">
        <v>199</v>
      </c>
      <c r="D103" s="180"/>
      <c r="E103" s="183">
        <v>627.20000000000005</v>
      </c>
      <c r="F103" s="187"/>
      <c r="G103" s="187"/>
      <c r="H103" s="186"/>
      <c r="I103" s="20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200"/>
      <c r="B104" s="177"/>
      <c r="C104" s="192" t="s">
        <v>200</v>
      </c>
      <c r="D104" s="180"/>
      <c r="E104" s="183">
        <v>79.8</v>
      </c>
      <c r="F104" s="187"/>
      <c r="G104" s="187"/>
      <c r="H104" s="186"/>
      <c r="I104" s="20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ht="22.5" outlineLevel="1" x14ac:dyDescent="0.2">
      <c r="A105" s="201">
        <v>28</v>
      </c>
      <c r="B105" s="176" t="s">
        <v>201</v>
      </c>
      <c r="C105" s="191" t="s">
        <v>202</v>
      </c>
      <c r="D105" s="179" t="s">
        <v>137</v>
      </c>
      <c r="E105" s="182">
        <v>194.42500000000001</v>
      </c>
      <c r="F105" s="188"/>
      <c r="G105" s="187">
        <f>ROUND(E105*F105,2)</f>
        <v>0</v>
      </c>
      <c r="H105" s="186"/>
      <c r="I105" s="203" t="s">
        <v>96</v>
      </c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 t="s">
        <v>97</v>
      </c>
      <c r="AF105" s="163"/>
      <c r="AG105" s="163"/>
      <c r="AH105" s="163"/>
      <c r="AI105" s="163"/>
      <c r="AJ105" s="163"/>
      <c r="AK105" s="163"/>
      <c r="AL105" s="163"/>
      <c r="AM105" s="163">
        <v>21</v>
      </c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200"/>
      <c r="B106" s="177"/>
      <c r="C106" s="192" t="s">
        <v>203</v>
      </c>
      <c r="D106" s="180"/>
      <c r="E106" s="183">
        <v>172.48</v>
      </c>
      <c r="F106" s="187"/>
      <c r="G106" s="187"/>
      <c r="H106" s="186"/>
      <c r="I106" s="20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200"/>
      <c r="B107" s="177"/>
      <c r="C107" s="192" t="s">
        <v>204</v>
      </c>
      <c r="D107" s="180"/>
      <c r="E107" s="183">
        <v>21.945</v>
      </c>
      <c r="F107" s="187"/>
      <c r="G107" s="187"/>
      <c r="H107" s="186"/>
      <c r="I107" s="20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ht="22.5" outlineLevel="1" x14ac:dyDescent="0.2">
      <c r="A108" s="201">
        <v>29</v>
      </c>
      <c r="B108" s="176" t="s">
        <v>205</v>
      </c>
      <c r="C108" s="191" t="s">
        <v>206</v>
      </c>
      <c r="D108" s="179" t="s">
        <v>137</v>
      </c>
      <c r="E108" s="182">
        <v>194.42500000000001</v>
      </c>
      <c r="F108" s="188"/>
      <c r="G108" s="187">
        <f>ROUND(E108*F108,2)</f>
        <v>0</v>
      </c>
      <c r="H108" s="186"/>
      <c r="I108" s="203" t="s">
        <v>96</v>
      </c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 t="s">
        <v>97</v>
      </c>
      <c r="AF108" s="163"/>
      <c r="AG108" s="163"/>
      <c r="AH108" s="163"/>
      <c r="AI108" s="163"/>
      <c r="AJ108" s="163"/>
      <c r="AK108" s="163"/>
      <c r="AL108" s="163"/>
      <c r="AM108" s="163">
        <v>21</v>
      </c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200"/>
      <c r="B109" s="177"/>
      <c r="C109" s="192" t="s">
        <v>203</v>
      </c>
      <c r="D109" s="180"/>
      <c r="E109" s="183">
        <v>172.48</v>
      </c>
      <c r="F109" s="187"/>
      <c r="G109" s="187"/>
      <c r="H109" s="186"/>
      <c r="I109" s="20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200"/>
      <c r="B110" s="177"/>
      <c r="C110" s="192" t="s">
        <v>204</v>
      </c>
      <c r="D110" s="180"/>
      <c r="E110" s="183">
        <v>21.945</v>
      </c>
      <c r="F110" s="187"/>
      <c r="G110" s="187"/>
      <c r="H110" s="186"/>
      <c r="I110" s="20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201">
        <v>30</v>
      </c>
      <c r="B111" s="176" t="s">
        <v>207</v>
      </c>
      <c r="C111" s="191" t="s">
        <v>208</v>
      </c>
      <c r="D111" s="179" t="s">
        <v>137</v>
      </c>
      <c r="E111" s="182">
        <v>302.30200000000002</v>
      </c>
      <c r="F111" s="188"/>
      <c r="G111" s="187">
        <f>ROUND(E111*F111,2)</f>
        <v>0</v>
      </c>
      <c r="H111" s="186"/>
      <c r="I111" s="203" t="s">
        <v>96</v>
      </c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 t="s">
        <v>97</v>
      </c>
      <c r="AF111" s="163"/>
      <c r="AG111" s="163"/>
      <c r="AH111" s="163"/>
      <c r="AI111" s="163"/>
      <c r="AJ111" s="163"/>
      <c r="AK111" s="163"/>
      <c r="AL111" s="163"/>
      <c r="AM111" s="163">
        <v>21</v>
      </c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200"/>
      <c r="B112" s="177"/>
      <c r="C112" s="192" t="s">
        <v>209</v>
      </c>
      <c r="D112" s="180"/>
      <c r="E112" s="183">
        <v>289.52</v>
      </c>
      <c r="F112" s="187"/>
      <c r="G112" s="187"/>
      <c r="H112" s="186"/>
      <c r="I112" s="20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200"/>
      <c r="B113" s="177"/>
      <c r="C113" s="192" t="s">
        <v>210</v>
      </c>
      <c r="D113" s="180"/>
      <c r="E113" s="183">
        <v>12.782</v>
      </c>
      <c r="F113" s="187"/>
      <c r="G113" s="187"/>
      <c r="H113" s="186"/>
      <c r="I113" s="20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200">
        <v>31</v>
      </c>
      <c r="B114" s="177" t="s">
        <v>211</v>
      </c>
      <c r="C114" s="191" t="s">
        <v>212</v>
      </c>
      <c r="D114" s="179" t="s">
        <v>191</v>
      </c>
      <c r="E114" s="184"/>
      <c r="F114" s="188"/>
      <c r="G114" s="187">
        <f>ROUND(E114*F114,2)</f>
        <v>0</v>
      </c>
      <c r="H114" s="186"/>
      <c r="I114" s="203" t="s">
        <v>96</v>
      </c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 t="s">
        <v>97</v>
      </c>
      <c r="AF114" s="163"/>
      <c r="AG114" s="163"/>
      <c r="AH114" s="163"/>
      <c r="AI114" s="163"/>
      <c r="AJ114" s="163"/>
      <c r="AK114" s="163"/>
      <c r="AL114" s="163"/>
      <c r="AM114" s="163">
        <v>21</v>
      </c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x14ac:dyDescent="0.2">
      <c r="A115" s="199" t="s">
        <v>81</v>
      </c>
      <c r="B115" s="175" t="s">
        <v>65</v>
      </c>
      <c r="C115" s="190" t="s">
        <v>66</v>
      </c>
      <c r="D115" s="178"/>
      <c r="E115" s="181"/>
      <c r="F115" s="264">
        <f>SUM(G116:G128)</f>
        <v>0</v>
      </c>
      <c r="G115" s="265"/>
      <c r="H115" s="185"/>
      <c r="I115" s="202"/>
      <c r="AE115" t="s">
        <v>82</v>
      </c>
    </row>
    <row r="116" spans="1:60" outlineLevel="1" x14ac:dyDescent="0.2">
      <c r="A116" s="201">
        <v>32</v>
      </c>
      <c r="B116" s="176" t="s">
        <v>213</v>
      </c>
      <c r="C116" s="191" t="s">
        <v>214</v>
      </c>
      <c r="D116" s="179" t="s">
        <v>132</v>
      </c>
      <c r="E116" s="182">
        <v>539.08000000000004</v>
      </c>
      <c r="F116" s="188"/>
      <c r="G116" s="187">
        <f>ROUND(E116*F116,2)</f>
        <v>0</v>
      </c>
      <c r="H116" s="186"/>
      <c r="I116" s="203" t="s">
        <v>96</v>
      </c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 t="s">
        <v>97</v>
      </c>
      <c r="AF116" s="163"/>
      <c r="AG116" s="163"/>
      <c r="AH116" s="163"/>
      <c r="AI116" s="163"/>
      <c r="AJ116" s="163"/>
      <c r="AK116" s="163"/>
      <c r="AL116" s="163"/>
      <c r="AM116" s="163">
        <v>21</v>
      </c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200"/>
      <c r="B117" s="177"/>
      <c r="C117" s="192" t="s">
        <v>133</v>
      </c>
      <c r="D117" s="180"/>
      <c r="E117" s="183">
        <v>508.48</v>
      </c>
      <c r="F117" s="187"/>
      <c r="G117" s="187"/>
      <c r="H117" s="186"/>
      <c r="I117" s="20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200"/>
      <c r="B118" s="177"/>
      <c r="C118" s="192" t="s">
        <v>134</v>
      </c>
      <c r="D118" s="180"/>
      <c r="E118" s="183">
        <v>22.4</v>
      </c>
      <c r="F118" s="187"/>
      <c r="G118" s="187"/>
      <c r="H118" s="186"/>
      <c r="I118" s="20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outlineLevel="1" x14ac:dyDescent="0.2">
      <c r="A119" s="200"/>
      <c r="B119" s="177"/>
      <c r="C119" s="192" t="s">
        <v>215</v>
      </c>
      <c r="D119" s="180"/>
      <c r="E119" s="183">
        <v>8.1999999999999993</v>
      </c>
      <c r="F119" s="187"/>
      <c r="G119" s="187"/>
      <c r="H119" s="186"/>
      <c r="I119" s="20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201">
        <v>33</v>
      </c>
      <c r="B120" s="176" t="s">
        <v>216</v>
      </c>
      <c r="C120" s="191" t="s">
        <v>217</v>
      </c>
      <c r="D120" s="179" t="s">
        <v>106</v>
      </c>
      <c r="E120" s="182">
        <v>8767.8799999999992</v>
      </c>
      <c r="F120" s="188"/>
      <c r="G120" s="187">
        <f>ROUND(E120*F120,2)</f>
        <v>0</v>
      </c>
      <c r="H120" s="186"/>
      <c r="I120" s="203" t="s">
        <v>96</v>
      </c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 t="s">
        <v>97</v>
      </c>
      <c r="AF120" s="163"/>
      <c r="AG120" s="163"/>
      <c r="AH120" s="163"/>
      <c r="AI120" s="163"/>
      <c r="AJ120" s="163"/>
      <c r="AK120" s="163"/>
      <c r="AL120" s="163"/>
      <c r="AM120" s="163">
        <v>21</v>
      </c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outlineLevel="1" x14ac:dyDescent="0.2">
      <c r="A121" s="200"/>
      <c r="B121" s="177"/>
      <c r="C121" s="192" t="s">
        <v>218</v>
      </c>
      <c r="D121" s="180"/>
      <c r="E121" s="183">
        <v>8242.08</v>
      </c>
      <c r="F121" s="187"/>
      <c r="G121" s="187"/>
      <c r="H121" s="186"/>
      <c r="I121" s="20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200"/>
      <c r="B122" s="177"/>
      <c r="C122" s="192" t="s">
        <v>219</v>
      </c>
      <c r="D122" s="180"/>
      <c r="E122" s="183">
        <v>356.3</v>
      </c>
      <c r="F122" s="187"/>
      <c r="G122" s="187"/>
      <c r="H122" s="186"/>
      <c r="I122" s="20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200"/>
      <c r="B123" s="177"/>
      <c r="C123" s="192" t="s">
        <v>220</v>
      </c>
      <c r="D123" s="180"/>
      <c r="E123" s="183">
        <v>169.5</v>
      </c>
      <c r="F123" s="187"/>
      <c r="G123" s="187"/>
      <c r="H123" s="186"/>
      <c r="I123" s="20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201">
        <v>34</v>
      </c>
      <c r="B124" s="176" t="s">
        <v>221</v>
      </c>
      <c r="C124" s="191" t="s">
        <v>222</v>
      </c>
      <c r="D124" s="179" t="s">
        <v>106</v>
      </c>
      <c r="E124" s="182">
        <v>8767.8799999999992</v>
      </c>
      <c r="F124" s="188"/>
      <c r="G124" s="187">
        <f>ROUND(E124*F124,2)</f>
        <v>0</v>
      </c>
      <c r="H124" s="186"/>
      <c r="I124" s="203" t="s">
        <v>96</v>
      </c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 t="s">
        <v>97</v>
      </c>
      <c r="AF124" s="163"/>
      <c r="AG124" s="163"/>
      <c r="AH124" s="163"/>
      <c r="AI124" s="163"/>
      <c r="AJ124" s="163"/>
      <c r="AK124" s="163"/>
      <c r="AL124" s="163"/>
      <c r="AM124" s="163">
        <v>21</v>
      </c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200"/>
      <c r="B125" s="177"/>
      <c r="C125" s="192" t="s">
        <v>218</v>
      </c>
      <c r="D125" s="180"/>
      <c r="E125" s="183">
        <v>8242.08</v>
      </c>
      <c r="F125" s="187"/>
      <c r="G125" s="187"/>
      <c r="H125" s="186"/>
      <c r="I125" s="20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200"/>
      <c r="B126" s="177"/>
      <c r="C126" s="192" t="s">
        <v>219</v>
      </c>
      <c r="D126" s="180"/>
      <c r="E126" s="183">
        <v>356.3</v>
      </c>
      <c r="F126" s="187"/>
      <c r="G126" s="187"/>
      <c r="H126" s="186"/>
      <c r="I126" s="20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200"/>
      <c r="B127" s="177"/>
      <c r="C127" s="192" t="s">
        <v>220</v>
      </c>
      <c r="D127" s="180"/>
      <c r="E127" s="183">
        <v>169.5</v>
      </c>
      <c r="F127" s="187"/>
      <c r="G127" s="187"/>
      <c r="H127" s="186"/>
      <c r="I127" s="20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ht="13.5" outlineLevel="1" thickBot="1" x14ac:dyDescent="0.25">
      <c r="A128" s="209">
        <v>35</v>
      </c>
      <c r="B128" s="210" t="s">
        <v>223</v>
      </c>
      <c r="C128" s="211" t="s">
        <v>224</v>
      </c>
      <c r="D128" s="212" t="s">
        <v>191</v>
      </c>
      <c r="E128" s="213"/>
      <c r="F128" s="214"/>
      <c r="G128" s="215">
        <f>ROUND(E128*F128,2)</f>
        <v>0</v>
      </c>
      <c r="H128" s="216"/>
      <c r="I128" s="217" t="s">
        <v>96</v>
      </c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 t="s">
        <v>97</v>
      </c>
      <c r="AF128" s="163"/>
      <c r="AG128" s="163"/>
      <c r="AH128" s="163"/>
      <c r="AI128" s="163"/>
      <c r="AJ128" s="163"/>
      <c r="AK128" s="163"/>
      <c r="AL128" s="163"/>
      <c r="AM128" s="163">
        <v>21</v>
      </c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41" hidden="1" x14ac:dyDescent="0.2">
      <c r="A129" s="54"/>
      <c r="B129" s="61" t="s">
        <v>226</v>
      </c>
      <c r="C129" s="193" t="s">
        <v>226</v>
      </c>
      <c r="D129" s="166"/>
      <c r="E129" s="164"/>
      <c r="F129" s="164"/>
      <c r="G129" s="164"/>
      <c r="H129" s="164"/>
      <c r="I129" s="165"/>
    </row>
    <row r="130" spans="1:41" hidden="1" x14ac:dyDescent="0.2">
      <c r="A130" s="194"/>
      <c r="B130" s="195" t="s">
        <v>225</v>
      </c>
      <c r="C130" s="196"/>
      <c r="D130" s="197"/>
      <c r="E130" s="194"/>
      <c r="F130" s="194"/>
      <c r="G130" s="198">
        <f>F8+F29+F36+F44+F66+F77+F96+F115</f>
        <v>0</v>
      </c>
      <c r="H130" s="46"/>
      <c r="I130" s="46"/>
      <c r="AN130">
        <v>15</v>
      </c>
      <c r="AO130">
        <v>21</v>
      </c>
    </row>
    <row r="131" spans="1:41" x14ac:dyDescent="0.2">
      <c r="A131" s="46"/>
      <c r="B131" s="189"/>
      <c r="C131" s="189"/>
      <c r="D131" s="142"/>
      <c r="E131" s="46"/>
      <c r="F131" s="46"/>
      <c r="G131" s="46"/>
      <c r="H131" s="46"/>
      <c r="I131" s="46"/>
      <c r="AN131">
        <f>SUMIF(AM8:AM130,AN130,G8:G130)</f>
        <v>0</v>
      </c>
      <c r="AO131">
        <f>SUMIF(AM8:AM130,AO130,G8:G130)</f>
        <v>0</v>
      </c>
    </row>
    <row r="132" spans="1:41" x14ac:dyDescent="0.2">
      <c r="D132" s="141"/>
    </row>
    <row r="133" spans="1:41" x14ac:dyDescent="0.2">
      <c r="D133" s="141"/>
    </row>
    <row r="134" spans="1:41" x14ac:dyDescent="0.2">
      <c r="D134" s="141"/>
    </row>
    <row r="135" spans="1:41" x14ac:dyDescent="0.2">
      <c r="D135" s="141"/>
    </row>
    <row r="136" spans="1:41" x14ac:dyDescent="0.2">
      <c r="D136" s="141"/>
    </row>
    <row r="137" spans="1:41" x14ac:dyDescent="0.2">
      <c r="D137" s="141"/>
    </row>
    <row r="138" spans="1:41" x14ac:dyDescent="0.2">
      <c r="D138" s="141"/>
    </row>
    <row r="139" spans="1:41" x14ac:dyDescent="0.2">
      <c r="D139" s="141"/>
    </row>
    <row r="140" spans="1:41" x14ac:dyDescent="0.2">
      <c r="D140" s="141"/>
    </row>
    <row r="141" spans="1:41" x14ac:dyDescent="0.2">
      <c r="D141" s="141"/>
    </row>
    <row r="142" spans="1:41" x14ac:dyDescent="0.2">
      <c r="D142" s="141"/>
    </row>
    <row r="143" spans="1:41" x14ac:dyDescent="0.2">
      <c r="D143" s="141"/>
    </row>
    <row r="144" spans="1:41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C71F" sheet="1"/>
  <mergeCells count="24">
    <mergeCell ref="B68:G68"/>
    <mergeCell ref="A1:G1"/>
    <mergeCell ref="C7:G7"/>
    <mergeCell ref="F8:G8"/>
    <mergeCell ref="B9:G9"/>
    <mergeCell ref="B10:G10"/>
    <mergeCell ref="F29:G29"/>
    <mergeCell ref="F36:G36"/>
    <mergeCell ref="C38:G38"/>
    <mergeCell ref="F44:G44"/>
    <mergeCell ref="F66:G66"/>
    <mergeCell ref="B67:G67"/>
    <mergeCell ref="F115:G115"/>
    <mergeCell ref="B69:G69"/>
    <mergeCell ref="B70:G70"/>
    <mergeCell ref="B71:G71"/>
    <mergeCell ref="B72:G72"/>
    <mergeCell ref="B73:G73"/>
    <mergeCell ref="B74:G74"/>
    <mergeCell ref="B75:G75"/>
    <mergeCell ref="F77:G77"/>
    <mergeCell ref="F96:G96"/>
    <mergeCell ref="C98:G98"/>
    <mergeCell ref="C102:G10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tabSelected="1" workbookViewId="0">
      <selection activeCell="I22" sqref="I22"/>
    </sheetView>
  </sheetViews>
  <sheetFormatPr defaultRowHeight="12.75" x14ac:dyDescent="0.2"/>
  <sheetData>
    <row r="2" spans="1:16" ht="15.75" x14ac:dyDescent="0.25">
      <c r="A2" s="285" t="s">
        <v>231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7"/>
      <c r="P2" s="287"/>
    </row>
    <row r="3" spans="1:16" ht="15.75" x14ac:dyDescent="0.25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7"/>
      <c r="P3" s="287"/>
    </row>
    <row r="4" spans="1:16" ht="15.75" x14ac:dyDescent="0.25">
      <c r="A4" s="285" t="s">
        <v>232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7"/>
      <c r="P4" s="287"/>
    </row>
    <row r="5" spans="1:16" ht="15.75" x14ac:dyDescent="0.25">
      <c r="A5" s="285" t="s">
        <v>233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7"/>
      <c r="P5" s="287"/>
    </row>
    <row r="6" spans="1:16" ht="15.75" x14ac:dyDescent="0.25">
      <c r="A6" s="285" t="s">
        <v>234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7"/>
      <c r="P6" s="28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18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01</vt:lpstr>
      <vt:lpstr>01 01 Pol</vt:lpstr>
      <vt:lpstr>poznámky k rozpočtu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Mezlík Roman</dc:creator>
  <cp:lastModifiedBy>Bártová Radka</cp:lastModifiedBy>
  <cp:lastPrinted>2012-06-29T07:38:16Z</cp:lastPrinted>
  <dcterms:created xsi:type="dcterms:W3CDTF">2009-04-08T07:15:50Z</dcterms:created>
  <dcterms:modified xsi:type="dcterms:W3CDTF">2017-10-26T06:53:18Z</dcterms:modified>
</cp:coreProperties>
</file>