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Libuse\Desktop\Polanka\Polanka revize září 2023\02_Soupis_stavebnich_praci_dodavek_a_sluzeb\02_Soupis_stavebnich_praci_dodavek_a_sluzeb\"/>
    </mc:Choice>
  </mc:AlternateContent>
  <xr:revisionPtr revIDLastSave="0" documentId="13_ncr:1_{53900142-E71B-4EE7-99AC-A9C519EC5DAA}" xr6:coauthVersionLast="47" xr6:coauthVersionMax="47" xr10:uidLastSave="{00000000-0000-0000-0000-000000000000}"/>
  <bookViews>
    <workbookView xWindow="-28920" yWindow="555" windowWidth="29040" windowHeight="15720" firstSheet="2" activeTab="8" xr2:uid="{00000000-000D-0000-FFFF-FFFF00000000}"/>
  </bookViews>
  <sheets>
    <sheet name="Krycí list" sheetId="16" r:id="rId1"/>
    <sheet name="Rekapitulace" sheetId="15" r:id="rId2"/>
    <sheet name="Víceúčelový bazén" sheetId="8" r:id="rId3"/>
    <sheet name="Plavecký bazén" sheetId="9" r:id="rId4"/>
    <sheet name="Neplavecký bazén" sheetId="10" r:id="rId5"/>
    <sheet name="Dětský bazén" sheetId="11" r:id="rId6"/>
    <sheet name="Brodítka a sprchy" sheetId="12" r:id="rId7"/>
    <sheet name="Skluzavky" sheetId="13" r:id="rId8"/>
    <sheet name="Skokanské prkno" sheetId="14" r:id="rId9"/>
  </sheets>
  <definedNames>
    <definedName name="_xlnm.Print_Area" localSheetId="6">'Brodítka a sprchy'!$A$1:$F$20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4" l="1"/>
  <c r="F9" i="14" s="1"/>
  <c r="F12" i="14" s="1"/>
  <c r="F12" i="13"/>
  <c r="F10" i="13"/>
  <c r="F12" i="12"/>
  <c r="F14" i="12"/>
  <c r="F16" i="12"/>
  <c r="F18" i="12"/>
  <c r="F10" i="12"/>
  <c r="F41" i="11"/>
  <c r="F43" i="11"/>
  <c r="F45" i="11"/>
  <c r="F47" i="11"/>
  <c r="F49" i="11"/>
  <c r="F51" i="11"/>
  <c r="F39" i="11"/>
  <c r="F34" i="11"/>
  <c r="F36" i="11"/>
  <c r="F32" i="11"/>
  <c r="F23" i="11"/>
  <c r="F25" i="11"/>
  <c r="F27" i="11"/>
  <c r="F29" i="11"/>
  <c r="F21" i="11"/>
  <c r="F18" i="11"/>
  <c r="F16" i="11"/>
  <c r="F13" i="11"/>
  <c r="F11" i="11"/>
  <c r="F65" i="10"/>
  <c r="F67" i="10"/>
  <c r="F69" i="10"/>
  <c r="F71" i="10"/>
  <c r="F73" i="10"/>
  <c r="F75" i="10"/>
  <c r="F77" i="10"/>
  <c r="F79" i="10"/>
  <c r="F81" i="10"/>
  <c r="F83" i="10"/>
  <c r="F85" i="10"/>
  <c r="F87" i="10"/>
  <c r="F89" i="10"/>
  <c r="F91" i="10"/>
  <c r="F93" i="10"/>
  <c r="F95" i="10"/>
  <c r="F97" i="10"/>
  <c r="F63" i="10"/>
  <c r="F100" i="10"/>
  <c r="F99" i="10" s="1"/>
  <c r="F56" i="10"/>
  <c r="F58" i="10"/>
  <c r="F60" i="10"/>
  <c r="F54" i="10"/>
  <c r="F35" i="10"/>
  <c r="F37" i="10"/>
  <c r="F39" i="10"/>
  <c r="F41" i="10"/>
  <c r="F43" i="10"/>
  <c r="F45" i="10"/>
  <c r="F47" i="10"/>
  <c r="F49" i="10"/>
  <c r="F51" i="10"/>
  <c r="F33" i="10"/>
  <c r="F20" i="10"/>
  <c r="F22" i="10"/>
  <c r="F24" i="10"/>
  <c r="F26" i="10"/>
  <c r="F28" i="10"/>
  <c r="F30" i="10"/>
  <c r="F18" i="10"/>
  <c r="F13" i="10"/>
  <c r="F15" i="10"/>
  <c r="F11" i="10"/>
  <c r="F54" i="9"/>
  <c r="F56" i="9"/>
  <c r="F58" i="9"/>
  <c r="F60" i="9"/>
  <c r="F62" i="9"/>
  <c r="F64" i="9"/>
  <c r="F66" i="9"/>
  <c r="F68" i="9"/>
  <c r="F70" i="9"/>
  <c r="F52" i="9"/>
  <c r="F37" i="9"/>
  <c r="F39" i="9"/>
  <c r="F41" i="9"/>
  <c r="F43" i="9"/>
  <c r="F45" i="9"/>
  <c r="F47" i="9"/>
  <c r="F49" i="9"/>
  <c r="F35" i="9"/>
  <c r="F20" i="9"/>
  <c r="F22" i="9"/>
  <c r="F24" i="9"/>
  <c r="F26" i="9"/>
  <c r="F28" i="9"/>
  <c r="F30" i="9"/>
  <c r="F32" i="9"/>
  <c r="F18" i="9"/>
  <c r="F13" i="9"/>
  <c r="F15" i="9"/>
  <c r="F11" i="9"/>
  <c r="F30" i="8"/>
  <c r="F75" i="8"/>
  <c r="F77" i="8"/>
  <c r="F79" i="8"/>
  <c r="F81" i="8"/>
  <c r="F83" i="8"/>
  <c r="F85" i="8"/>
  <c r="F87" i="8"/>
  <c r="F89" i="8"/>
  <c r="F91" i="8"/>
  <c r="F93" i="8"/>
  <c r="F95" i="8"/>
  <c r="F97" i="8"/>
  <c r="F99" i="8"/>
  <c r="F73" i="8"/>
  <c r="F102" i="8"/>
  <c r="F101" i="8" s="1"/>
  <c r="F62" i="8"/>
  <c r="F64" i="8"/>
  <c r="F66" i="8"/>
  <c r="F68" i="8"/>
  <c r="F70" i="8"/>
  <c r="F60" i="8"/>
  <c r="F41" i="8"/>
  <c r="F43" i="8"/>
  <c r="F45" i="8"/>
  <c r="F47" i="8"/>
  <c r="F49" i="8"/>
  <c r="F51" i="8"/>
  <c r="F53" i="8"/>
  <c r="F55" i="8"/>
  <c r="F57" i="8"/>
  <c r="F39" i="8"/>
  <c r="F20" i="8"/>
  <c r="F22" i="8"/>
  <c r="F24" i="8"/>
  <c r="F26" i="8"/>
  <c r="F28" i="8"/>
  <c r="F32" i="8"/>
  <c r="F34" i="8"/>
  <c r="F36" i="8"/>
  <c r="F18" i="8"/>
  <c r="F13" i="8"/>
  <c r="F15" i="8"/>
  <c r="F11" i="8"/>
  <c r="F20" i="12" l="1"/>
  <c r="F9" i="12" s="1"/>
  <c r="C9" i="15" s="1"/>
  <c r="F15" i="11"/>
  <c r="F38" i="11"/>
  <c r="F31" i="11"/>
  <c r="F20" i="11"/>
  <c r="F10" i="11"/>
  <c r="F62" i="10"/>
  <c r="F53" i="10"/>
  <c r="F32" i="10"/>
  <c r="F17" i="10"/>
  <c r="F10" i="10"/>
  <c r="F34" i="9"/>
  <c r="F17" i="9"/>
  <c r="F51" i="9"/>
  <c r="F10" i="9"/>
  <c r="F72" i="8"/>
  <c r="F59" i="8"/>
  <c r="F10" i="8"/>
  <c r="F38" i="8"/>
  <c r="F17" i="8"/>
  <c r="F9" i="13"/>
  <c r="F14" i="13" s="1"/>
  <c r="C11" i="15"/>
  <c r="F53" i="11" l="1"/>
  <c r="F9" i="11" s="1"/>
  <c r="C8" i="15" s="1"/>
  <c r="F102" i="10"/>
  <c r="F9" i="10" s="1"/>
  <c r="C7" i="15" s="1"/>
  <c r="F73" i="9"/>
  <c r="F9" i="9" s="1"/>
  <c r="C6" i="15" s="1"/>
  <c r="F104" i="8"/>
  <c r="F9" i="8" s="1"/>
  <c r="C5" i="15" s="1"/>
  <c r="C10" i="15"/>
  <c r="C12" i="15" l="1"/>
  <c r="H18" i="16" s="1"/>
  <c r="H21" i="16" s="1"/>
  <c r="F40" i="16" l="1"/>
  <c r="F41" i="16" s="1"/>
  <c r="F25" i="16" l="1"/>
  <c r="F28" i="16" s="1"/>
  <c r="H51" i="16"/>
  <c r="H52" i="16" s="1"/>
  <c r="G40" i="16"/>
  <c r="G39" i="16" s="1"/>
  <c r="F39" i="16"/>
  <c r="H39" i="16" l="1"/>
  <c r="H40" i="16"/>
  <c r="H41" i="16" s="1"/>
  <c r="G41" i="16"/>
  <c r="F26" i="16" s="1"/>
  <c r="F29" i="16" s="1"/>
</calcChain>
</file>

<file path=xl/sharedStrings.xml><?xml version="1.0" encoding="utf-8"?>
<sst xmlns="http://schemas.openxmlformats.org/spreadsheetml/2006/main" count="843" uniqueCount="340">
  <si>
    <t>1.</t>
  </si>
  <si>
    <t>2.</t>
  </si>
  <si>
    <t>3.</t>
  </si>
  <si>
    <t>MÍSTO STAVBY: Třebíč</t>
  </si>
  <si>
    <t>ROZMĚRY:</t>
  </si>
  <si>
    <t>Šířka</t>
  </si>
  <si>
    <t>Délka</t>
  </si>
  <si>
    <t>50m</t>
  </si>
  <si>
    <t>Hloubka</t>
  </si>
  <si>
    <t xml:space="preserve">1,20m - 1,60m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</si>
  <si>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</si>
  <si>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</si>
  <si>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</si>
  <si>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</si>
  <si>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</si>
  <si>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</si>
  <si>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</si>
  <si>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</si>
  <si>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</si>
  <si>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</si>
  <si>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</si>
  <si>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</si>
  <si>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</si>
  <si>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</si>
  <si>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 xml:space="preserve">1.2.      </t>
  </si>
  <si>
    <t xml:space="preserve">m2    </t>
  </si>
  <si>
    <t xml:space="preserve">1.3.      </t>
  </si>
  <si>
    <t>ZTRACENÉ BEDNĚNÍ NEREZOVÉ</t>
  </si>
  <si>
    <t xml:space="preserve">m     </t>
  </si>
  <si>
    <t>Jedná se o nerezový ohýbaný profil vodotěsně navařený na zadní lem bazénu. Slouží jako ztracené bednění pro další stavební úpravy a zároveň jako plocha pro napojení vodorovné hydroizolace.Tl. plechu 1,5mm,materiál a tvar dle PD.</t>
  </si>
  <si>
    <t>VNITŘNÍ VESTAVBY DO BAZÉNU</t>
  </si>
  <si>
    <t xml:space="preserve">2.01.     </t>
  </si>
  <si>
    <t xml:space="preserve">2.02.     </t>
  </si>
  <si>
    <t>Zapuštěný žebřík výklenkový</t>
  </si>
  <si>
    <t xml:space="preserve">ks    </t>
  </si>
  <si>
    <t xml:space="preserve">2.03.     </t>
  </si>
  <si>
    <t>Madla k zapuštěnému žebříku výkl. - úprava BRUS</t>
  </si>
  <si>
    <t xml:space="preserve">pár   </t>
  </si>
  <si>
    <t>Jedná se o broušenou trubku TR KR 40x2mm, která je tvarově upravena tak, aby vytvářela oporu osoby vstupující nebo vystupující z bazénu. Tvar a provedení ergonomicky upraveno v souladu s požadavky na co největší pohodlí a komfort návštěvníků. Tvar dle PD.</t>
  </si>
  <si>
    <t xml:space="preserve">2.04.     </t>
  </si>
  <si>
    <t xml:space="preserve">2.05.     </t>
  </si>
  <si>
    <t xml:space="preserve">2.06.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</si>
  <si>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</si>
  <si>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2.07.     </t>
  </si>
  <si>
    <t xml:space="preserve">2.08.     </t>
  </si>
  <si>
    <t>Dno pro ostrovy</t>
  </si>
  <si>
    <t>Jedná se o jednostranně ražený plech tl.2,5mm který kopíruje vnější tvar ostrova. Vodotěsně navařeno na vnitřní lem bazénové stěny.</t>
  </si>
  <si>
    <t>BAZÉNOVÁ HYDRAULIKA</t>
  </si>
  <si>
    <t xml:space="preserve">3.01.     </t>
  </si>
  <si>
    <t>Kanál dnového rozvodu s krytem, opatřeným protiskluzovým dezénem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</si>
  <si>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</si>
  <si>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</si>
  <si>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</si>
  <si>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</si>
  <si>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 xml:space="preserve">3.04.     </t>
  </si>
  <si>
    <t>Odtok ze žlábku</t>
  </si>
  <si>
    <t xml:space="preserve">3.05.     </t>
  </si>
  <si>
    <t>Lapač hrubých nečistot</t>
  </si>
  <si>
    <t>Slouží ke snížení propadu hrubých nečistot do odtoku ze žlábku. Je tvořený perforovaným nerezovým plechem tvarově uzpůsobeným odtoku ze žlábku.</t>
  </si>
  <si>
    <t xml:space="preserve">3.06.     </t>
  </si>
  <si>
    <t>Odtok ze dna bazénu s bezšroubovým uzávěrem krytu</t>
  </si>
  <si>
    <t xml:space="preserve">3.07.     </t>
  </si>
  <si>
    <t>Tryska měření chlóru ve stěně bazénu s bezšroubovým uzávěrem krytu - kruhová</t>
  </si>
  <si>
    <t xml:space="preserve">3.08.     </t>
  </si>
  <si>
    <t xml:space="preserve">3.09.     </t>
  </si>
  <si>
    <t xml:space="preserve">3.10.     </t>
  </si>
  <si>
    <t>VYBAVENÍ BAZÉNU</t>
  </si>
  <si>
    <t xml:space="preserve">4.01.     </t>
  </si>
  <si>
    <t>Roštnice PP přímá - 330mm - bílá</t>
  </si>
  <si>
    <t xml:space="preserve">4.02.     </t>
  </si>
  <si>
    <t>Roštnice PP rohová - 330mm - bílá</t>
  </si>
  <si>
    <t xml:space="preserve">4.03.     </t>
  </si>
  <si>
    <t>Bezpečnostní zn. - informační piktogram (roštnice přímá)</t>
  </si>
  <si>
    <t>Bezpečnostní značka s piktogramem např. "pro neplavce, hl. vody". Umístění v jedné úrovni s horní stranou roštnice, bez výstupků a ostrých hran._x000D_
Deska s označením modrá, rám a symbolika bílá.</t>
  </si>
  <si>
    <t xml:space="preserve">4.04.     </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</si>
  <si>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</si>
  <si>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</si>
  <si>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 xml:space="preserve">4.05.     </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</si>
  <si>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</si>
  <si>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</si>
  <si>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4.06.     </t>
  </si>
  <si>
    <t>ATRAKCE</t>
  </si>
  <si>
    <t xml:space="preserve">4.07.     </t>
  </si>
  <si>
    <t xml:space="preserve">4.08.     </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</si>
  <si>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</si>
  <si>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4.09.     </t>
  </si>
  <si>
    <t>Držák plaveckých lan, sestávající z konstrukčního elementu se zásuvnou objímkou, který je pevně navařen do skimmerové nebo dělící stěny dle PD. Konstrukční element je umístěn v úrovni vodní hladiny dle PD.</t>
  </si>
  <si>
    <t xml:space="preserve">4.10.     </t>
  </si>
  <si>
    <t xml:space="preserve">5.01.     </t>
  </si>
  <si>
    <t xml:space="preserve">5.02.     </t>
  </si>
  <si>
    <t>Jedná se o spodní kotvící díl, který je pevně navařen na bazénové těleso a slouží k přírubovému upevnění vodního chrliče k přívodnímu potrubnímu systému.</t>
  </si>
  <si>
    <t xml:space="preserve">5.03.     </t>
  </si>
  <si>
    <t xml:space="preserve">5.04.     </t>
  </si>
  <si>
    <t xml:space="preserve">5.05.     </t>
  </si>
  <si>
    <t xml:space="preserve">5.06.     </t>
  </si>
  <si>
    <t xml:space="preserve">5.07.     </t>
  </si>
  <si>
    <t xml:space="preserve">5.08.     </t>
  </si>
  <si>
    <t xml:space="preserve">5.09.     </t>
  </si>
  <si>
    <t>Jedná se o soustavu sloupů ukotvených do dna bazénu přes základový systém, v horní části je umístěno několik lan, které slouží pro ručkování nad hladinou. Důraz je kladen na kotvení sloupů a uchycení lan.</t>
  </si>
  <si>
    <t xml:space="preserve">5.10.     </t>
  </si>
  <si>
    <t xml:space="preserve">5.11.     </t>
  </si>
  <si>
    <t xml:space="preserve">5.12.     </t>
  </si>
  <si>
    <t xml:space="preserve">5.13.     </t>
  </si>
  <si>
    <t xml:space="preserve">5.14.     </t>
  </si>
  <si>
    <t>Konstrukce dle PD, tvořena obručí se síťkou a odrazovou deskou za obručí. Důraz kladen na bezpečnost a mechanickou odolnost.</t>
  </si>
  <si>
    <t xml:space="preserve">5.15.     </t>
  </si>
  <si>
    <t xml:space="preserve">5.16.     </t>
  </si>
  <si>
    <t xml:space="preserve">5.17.     </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</si>
  <si>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</si>
  <si>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12,50m</t>
  </si>
  <si>
    <t>25m</t>
  </si>
  <si>
    <t>Bezpečnostní dojezd pro tobogán 6,5m</t>
  </si>
  <si>
    <t>Tryska vtoková ze stěny - kruhová</t>
  </si>
  <si>
    <t xml:space="preserve">Středová čára v každé dráze vyznačená kontrastním značením na dně._x000D_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 _x000D_
</t>
  </si>
  <si>
    <t xml:space="preserve">Jedná se o atrakci statického charakteru s vyobrazením lachtana.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zvířátka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</si>
  <si>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Jedná se o atrakci statického charakteru s vyobrazením mráčku.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mráčku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</si>
  <si>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 xml:space="preserve">Jedná se o atrakci statického charakteru s vyobrazením sluníčka. Je pevně ukotvena do bazénového dna a zvyšuje tak bezpečnost, estetický dojem a prožitek z koupání nejmenších dětí. Atrakce je průhledná, to znamená, že skrz akylátové sklo je dobře vidět koupající se děti._x000D_
Co se týče provedení, tak se jedná se o trubkovou ohýbanou konstrukci, která je opatřena vnitřní akrylátovou výplní s grafickým vyobrazením sluníčka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broušenou nerezovou trubkou o průměru 40 mm, která je ohnuta v jednom kuse bez dodatečných svarů a spojů._x000D_
</t>
  </si>
  <si>
    <t>Jedná se o soustavu otvorů průměru 3mm, navrtaných do horní trubky dělící stěny. Množství otvorů dle PD a velikosti čerpadla.</t>
  </si>
  <si>
    <t xml:space="preserve">Jako vodní atrakce, sestávající z trubkové konstrukce tvarované do tvaru oblouku. Clona je tvořená v horní části obloukem v poloměru R=1000mm z nerezové trubky D 40mm. Vodní clona je kotvená pevně na jedné straně ke kotevní konstrukci ve dně bazénu a na druhé straně ke kotevní konstrukci dna nebo ke konstrukci dělící stěny. Provedení dle PD._x000D_
_x000D_
</t>
  </si>
  <si>
    <t>5m</t>
  </si>
  <si>
    <t>8m</t>
  </si>
  <si>
    <t>15m</t>
  </si>
  <si>
    <t xml:space="preserve">0,80m - 1,20m </t>
  </si>
  <si>
    <t>Bezpečnostní zakrytí hrany bazénu (např. u lanových mostů a leknínů)</t>
  </si>
  <si>
    <t>Tam, kde lanový most zasahuje k ochozu bazénu, musí být hrana bazénu překryta bezpečnostním zakrytím, které se skládá z nerezové konstrukce a pěnové výstelky a je opatřeno návlekem PVC/PE. Bezpečnostní zakrytí slouží jako ochrana při pádu na hranu bazénu.</t>
  </si>
  <si>
    <t xml:space="preserve">2.09.     </t>
  </si>
  <si>
    <t>Tryska vtoková ze dna s bezšroubovým uzávěrem krytu - hranatá</t>
  </si>
  <si>
    <t>Sací kanál atrakcí L=1,25m s bezšroubovým uzávěrem krytu</t>
  </si>
  <si>
    <t>Vodní chrlič 400x15 DN100</t>
  </si>
  <si>
    <t>Vodní chrlič - spodní díl DN100</t>
  </si>
  <si>
    <t>Tryska masážní velká - D100/8 (8-10 m3/hod) - s přisáváním vzduchu - kruhová</t>
  </si>
  <si>
    <t>Tryska proudového kanálu - kruhová</t>
  </si>
  <si>
    <t>Jedná se o speciální konstrukci krytu a vlastního tělesa trysky proudového kanálu. Důraz kladen na tuhost konstrukce a kvalitu provedení bez výstupků a otřepů. Tryskou se přihání kontinuelní proud vody do bazénového tělesa a vytváří se tak rotace vody v bazénu.</t>
  </si>
  <si>
    <t>Dnová masáž nohou v kruhovém provedení s bezšroubovým uzávěrem krytu</t>
  </si>
  <si>
    <t>Dnový vzduchovač 300 mm s bezšroubovým uzávěrem krytu</t>
  </si>
  <si>
    <t>Sloup ke šplhací síti a lanovému mostu</t>
  </si>
  <si>
    <t>Šplhací síť</t>
  </si>
  <si>
    <t>Basketbalový koš s deskou</t>
  </si>
  <si>
    <t>Podvodní trubková lavice přímá - 6m - se vzduchovou masáží</t>
  </si>
  <si>
    <t>Podvodní trubkové lehátko přímé ohýbané - 6m - se vzduchovou masáží</t>
  </si>
  <si>
    <t>PROTOKOL TÜV</t>
  </si>
  <si>
    <t xml:space="preserve">6.01.     </t>
  </si>
  <si>
    <t>Barevné značení (podvodní plavecké pásy) - dno (případně dnové kanály) a obrátkové stěny</t>
  </si>
  <si>
    <t xml:space="preserve">Pásy rozměrově a barevně odlišující osu plavecké dráhy dle FINA a PD. Pásy umístěné na dně (případně dnových kanálech) a čelních stěnách._x000D_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5013._x000D_
</t>
  </si>
  <si>
    <t>Startovní blok trubkový standard bez měření</t>
  </si>
  <si>
    <t>Držák plaveckých lan - žlábek</t>
  </si>
  <si>
    <t>Lana plaveckých drah dle FINA 150mm - délka 25m</t>
  </si>
  <si>
    <t>Lana plaveckých drah dle FINA 150mm - délka 50m</t>
  </si>
  <si>
    <t>Pojízdný naviják na plavecké dráhy (pro lana o pr. 150mm) - kapacita 75m</t>
  </si>
  <si>
    <t xml:space="preserve">0,10m - 1,10m </t>
  </si>
  <si>
    <t>Dnový vzduchovač 200 mm s bezšroubovým uzávěrem krytu</t>
  </si>
  <si>
    <t>Dětská atrakce - lachtan s tryskou (provedení BRUS)</t>
  </si>
  <si>
    <t>Dětská atrakce - mráček (provedení BRUS)</t>
  </si>
  <si>
    <t>Dětská atrakce - sluníčko (provedení BRUS)</t>
  </si>
  <si>
    <t>Dětská atrakce - želva malá (provedení BRUS)</t>
  </si>
  <si>
    <t>Duha (vodní stěna)</t>
  </si>
  <si>
    <t>Vodní clona (provedení BRUS)</t>
  </si>
  <si>
    <t>Vodní zvon</t>
  </si>
  <si>
    <t>Dětská skluzavka žlabová ve tvaru velryby s přívodem vody</t>
  </si>
  <si>
    <t>Dětská skluzavka žlabová ve tvaru chobotnice s přívodem vody</t>
  </si>
  <si>
    <t>Dětská skluzavka žlabová ve tvaru žraloka s přívodem vody</t>
  </si>
  <si>
    <t>Vodní kanon - otočný v jedné ose</t>
  </si>
  <si>
    <t xml:space="preserve">Jedná se o vodní atrakci montovanou do dětských bazénů a brouzdališť. Těleso kanonu je pevně ukotveno do dna bazénu. Toto těleso kanonu je opatřeno přívodem vody G1/2". Spouštění proudu vody je realizováno časovým tlakovým spínačem. Požadovaný tlak vody pro správný chod atrakce je0,4MPa. Horní hlava stříkacího kanonu je otočná v jedné ose. _x000D_
Dostřik vody cca 2m._x000D_
Rozměry dle PD._x000D_
</t>
  </si>
  <si>
    <t xml:space="preserve">0,15m - 0,25m </t>
  </si>
  <si>
    <t>Vodní ježek s odběrem chloru</t>
  </si>
  <si>
    <t>Fontánka ze žlábku</t>
  </si>
  <si>
    <t xml:space="preserve">Potrubní rozvody </t>
  </si>
  <si>
    <t>kpl</t>
  </si>
  <si>
    <t>DNO BAZÉNU S PROTISKLUZOVOU ÚPRAVOU S KRUHOVÝMI NOPY</t>
  </si>
  <si>
    <t>Výkaz výměr - rekonstrukce venkovního koupaliště v Třebíči</t>
  </si>
  <si>
    <t>Víceúčelový venkovní nerezový bazén</t>
  </si>
  <si>
    <t>Schodiště do bazénu (kruhové nopy) - přímé, 7 stupňů, šíře 2m</t>
  </si>
  <si>
    <t>Schodiště do bazénu (kruhové nopy) - přímé, 5 stupňů, šíře 2m</t>
  </si>
  <si>
    <t xml:space="preserve">Dělící stěna rovná </t>
  </si>
  <si>
    <t>Bazénový vysavač (pro bazény do 50m délky)</t>
  </si>
  <si>
    <t>Opěrka hlavy rovná k lehátku v délce 6m</t>
  </si>
  <si>
    <t>Houpací záliv z PMMA hranatý 2x2m</t>
  </si>
  <si>
    <t>Sací kanál atrakcí L=5m s bezšroubovým uzávěrem krytu</t>
  </si>
  <si>
    <t>Sací kanál atrakcí L=2,5m s bezšroubovým uzávěrem krytu</t>
  </si>
  <si>
    <t xml:space="preserve">Plavecký venkovní nerezový bazén                                                </t>
  </si>
  <si>
    <t>Schodiště do bazénu (kruhové nopy) - přímé, 9 stupňů, šíře 2m</t>
  </si>
  <si>
    <t>Schodiště do bazénu (kruhové nopy) - přímé, 8 stupňů, šíře 2m</t>
  </si>
  <si>
    <t>Dělící stěna rovná</t>
  </si>
  <si>
    <t>Potrubní rozvody</t>
  </si>
  <si>
    <t>Držák plaveckých lan - dělící stěna</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</si>
  <si>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 (s aretací)._x000D_
Hmotnost bez lan: 50 kg_x000D_
Maximální zatížení: 160 kg_x000D_
Rozměry: 1910 x 1250 x 1410 mm_x000D_
Nerezová ocel EN 1.4404_x000D_
Částečně lakovaná konstrukce  pro zvýšení odolnosti povrchu.</t>
  </si>
  <si>
    <t xml:space="preserve">Neplavecký venkovní nerezový bazén                                                  </t>
  </si>
  <si>
    <t>Schodiště do bazénu (kruhové nopy) - přímé, 7 stupňů, šíře 1,5m</t>
  </si>
  <si>
    <t>Schodiště do bazénu (kruhové nopy) - přímé, 6 stupňů, šíře 1,5m</t>
  </si>
  <si>
    <t>Barevné značení (oblast dopadu do vody ze skluzavky)</t>
  </si>
  <si>
    <t xml:space="preserve">Dělící stěna kruhová </t>
  </si>
  <si>
    <t>Vodní les, tvořený 6 tryskami</t>
  </si>
  <si>
    <t>Sloup k lanovému mostu</t>
  </si>
  <si>
    <t>5.18.</t>
  </si>
  <si>
    <t>Dětský venkovní nerezový bazén</t>
  </si>
  <si>
    <t>Zábradlí s plexisklem s motivem vodní svět</t>
  </si>
  <si>
    <t xml:space="preserve">Jedná se o soustavu sloupů ukotvených přes základový systém. </t>
  </si>
  <si>
    <t>Dětská atrakce - krab</t>
  </si>
  <si>
    <t>Dětská atrakce - želva</t>
  </si>
  <si>
    <t>Dětská atrakce - ryba</t>
  </si>
  <si>
    <t>Brodítka a sprchy</t>
  </si>
  <si>
    <t xml:space="preserve">CELKOVÁ CENA BEZ DPH                                                                                </t>
  </si>
  <si>
    <t>Brodítko klasické bez zábradlí 2x2m</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</si>
  <si>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</si>
  <si>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Skluzavky</t>
  </si>
  <si>
    <t>ks</t>
  </si>
  <si>
    <t>Skokanské prkno</t>
  </si>
  <si>
    <t>Cena bez DPH v CZK</t>
  </si>
  <si>
    <t>Cena celkem bez DPH v CZK</t>
  </si>
  <si>
    <t xml:space="preserve">Třídráhová skluzavka </t>
  </si>
  <si>
    <t xml:space="preserve">Velká vodní skluzavka </t>
  </si>
  <si>
    <t>Atrakce určená především do dětských bazénů a brouzdališť ve tvaru kraba. Atrakce je tvořena nerezovou trubkou TR KR 104x2mm, povrch technologicky upravený brusem K400. Připojení vody přírubou DN 20. Kotvení pomocí nerezových šroubů na nosný nerezový kotevní prvek odpovídajícího tvaru dle PD. Kotevní prvek staticky zesílený betonem kvality C30 o rozměrech dle PD. Plastové části je třeba na zimu demontovat a uskladnit. Nebo zakrýt horní část ochranným nepromokavým vakem.</t>
  </si>
  <si>
    <t>Atrakce určená především do dětských bazénů a brouzdališť ve tvaru želvy. Atrakce je tvořena nerezovou trubkou TR KR 104x2mm, povrch technologicky upravený brusem K400. Připojení vody přírubou DN 20. Kotvení pomocí nerezových šroubů na nosný nerezový kotevní prvek odpovídajícího tvaru dle PD. Kotevní prvek staticky zesílený betonem kvality C30 o rozměrech dle PD. Plastové části je třeba na zimu demontovat a uskladnit. Nebo zakrýt horní část ochranným nepromokavým vakem.</t>
  </si>
  <si>
    <t>Atrakce určená především do dětských bazénů a brouzdališť ve tvaru ryby. Atrakce je tvořena nerezovou trubkou TRKR 104mm (DN100x2), povrch technologicky upravený brusem K400. Připojení vody přírubou ½" (panceřová hadice s převléčnou matkou).  Kotvení pomocí nerezových šroubů na nosný nerezový kotevní prvek odpovídajícího tvaru dle PD. Kotevní prvek staticky zesílený betonem kvality C30 o rozměrech dle PD. Plastové části je třeba na zimu demontovat a uskladnit. Nebo zakrýt horní část ochranným nepromokavým vakem.</t>
  </si>
  <si>
    <t xml:space="preserve">Plavecký venkovní nerezový bazén   </t>
  </si>
  <si>
    <t>Neplavecký venkovní nerezový bazén</t>
  </si>
  <si>
    <t xml:space="preserve">Jedná se o dodání a napojení potrubí přívodu vody a kanalizace k brodítku, potrubí musí být provedeno ve spádu od brodítka pro snadné vypuštění na zimu. </t>
  </si>
  <si>
    <t>1.2.</t>
  </si>
  <si>
    <t>1.1.</t>
  </si>
  <si>
    <t>2.1.</t>
  </si>
  <si>
    <t>2.2.</t>
  </si>
  <si>
    <t xml:space="preserve">Dopojení brodítka pro TP do technologie šachty </t>
  </si>
  <si>
    <t xml:space="preserve">Dopojení brodítka klasického do technologie šachty </t>
  </si>
  <si>
    <t>Sloup k uchycení stínící plachty (stínící plachta není součástí dodávky a ceny)</t>
  </si>
  <si>
    <t>Konstrukce ve žlábku pro uchycení lavice (samotná lavice není součástí dodávky a ceny)</t>
  </si>
  <si>
    <t>Položkový rozpočet stavby</t>
  </si>
  <si>
    <t>Stavba:</t>
  </si>
  <si>
    <t>PS 02</t>
  </si>
  <si>
    <t>Rekonstrukce a rozvoj koupaliště Polanka</t>
  </si>
  <si>
    <t>Objekt:</t>
  </si>
  <si>
    <t>Nerezové bazény a atrakce</t>
  </si>
  <si>
    <t>Rozpočet:</t>
  </si>
  <si>
    <t>Objednatel:</t>
  </si>
  <si>
    <t>IČO:</t>
  </si>
  <si>
    <t>DIČ:</t>
  </si>
  <si>
    <t>Projektant:</t>
  </si>
  <si>
    <t>Zhotovitel:</t>
  </si>
  <si>
    <t>Vypracoval:</t>
  </si>
  <si>
    <t>Rozpis ceny</t>
  </si>
  <si>
    <t>Celkem</t>
  </si>
  <si>
    <t>HSV</t>
  </si>
  <si>
    <t>PSV</t>
  </si>
  <si>
    <t>MON</t>
  </si>
  <si>
    <t>Vedlejší náklady</t>
  </si>
  <si>
    <t>Ostatní náklady</t>
  </si>
  <si>
    <t>Rekapitulace daní</t>
  </si>
  <si>
    <t>Základ pro sníženou DPH</t>
  </si>
  <si>
    <t>%</t>
  </si>
  <si>
    <t>CZK</t>
  </si>
  <si>
    <t xml:space="preserve">Snížená DPH </t>
  </si>
  <si>
    <t>Základ pro základní DPH</t>
  </si>
  <si>
    <t xml:space="preserve">Základní DPH </t>
  </si>
  <si>
    <t>Zaokrouhlení</t>
  </si>
  <si>
    <t>Cena celkem bez DPH</t>
  </si>
  <si>
    <t>Cena celkem s DPH</t>
  </si>
  <si>
    <t>v</t>
  </si>
  <si>
    <t>dne</t>
  </si>
  <si>
    <t>Za zhotovitele</t>
  </si>
  <si>
    <t>Za objednatele</t>
  </si>
  <si>
    <t>Rekapitulace dílčích částí</t>
  </si>
  <si>
    <t>Číslo</t>
  </si>
  <si>
    <t>Název</t>
  </si>
  <si>
    <t>DPH celkem</t>
  </si>
  <si>
    <t>Cena celkem</t>
  </si>
  <si>
    <t>Celkem za stavbu</t>
  </si>
  <si>
    <t>Popis stavby: PS 02 - Rekonstrukce a rozvoj koupaliště Polanka</t>
  </si>
  <si>
    <t>Popis objektu: PS 02 - Nerezové bazény a atrakce</t>
  </si>
  <si>
    <t>Popis rozpočtu: PS 02 - Nerezové bazény a atrakce</t>
  </si>
  <si>
    <t>Rekapitulace dílů</t>
  </si>
  <si>
    <t>Typ dílu</t>
  </si>
  <si>
    <t>VMS Projekt s.r.o.</t>
  </si>
  <si>
    <t>Skokanské prkno (doplnění vybavení do stávajícího bazénu)</t>
  </si>
  <si>
    <t>Zábradlí ke stěně - povrch.úpr. BRUS (k sedmistupňovým schodům a stěně) - přímé</t>
  </si>
  <si>
    <t xml:space="preserve">2.10.     </t>
  </si>
  <si>
    <t>Zábradlí ke stěně - povrch.úpr. BRUS (k osmistupňovým schodům a stěně) - přímé</t>
  </si>
  <si>
    <t xml:space="preserve">V případě použití jiných než doporučených výrobků musí tyto periferie splňovat požadované standardy či vyšší, a měly by být schváleny projektantem. </t>
  </si>
  <si>
    <t>Případné záměny musí být změny zapracované do projektové dokumentace skutečného provedení.</t>
  </si>
  <si>
    <t>Pokud je v soupisu prací odkaz na normy nebo technické dokumenty umožňuje zadavatel nabídnout rovnocenné řešení dle §89 a §90 zákona 134/2016sb. Zákon o zadávání veřejných zakázek</t>
  </si>
  <si>
    <t xml:space="preserve">Pokud jsou v seznamu uvedeny konkrétní výrobky, slouží pro popis požadovaného standardu a nezakládají povinnost dodavatele tyto výrobky použít. </t>
  </si>
  <si>
    <t>*Poznámka:</t>
  </si>
  <si>
    <t>TĚLESO BAZÉNOVÉ VANY s přelivnými žlábky po celém obvodu</t>
  </si>
  <si>
    <t>Dno bazénu je tvořeno jednostranně raženým plechem, prolis o průměru 9,5mm(+0,5mm), výška prolisu 1,0-1,5 mm, osová rozteč prolisů 20mm, které musí odpovídat normě ČSN EN 13451-1 zatřídění 24°.  Přesazení dnových plechů přes sebe je  min. 10mm. Dno je vodotěsně navařeno na bazénové stěny a jednotlivé vestavby. Součástí dna jsou veškeré výztužné prvky určené pro případné zlomy ve dně. Uložení dna je dle PD.</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</si>
  <si>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9,5mm (+0,5mm)),  s vnodnou výškou prolisu, s vhodnou osovou roztečí prolisů 20mm (± 1mm), které musí odpovídat normě ČSN EN 13451-1 zatřídění 24°. _x000D_
U veřejných bazénů je požadavek na zabarvení okraje stupnic. Jedná se o termotlakově nanášené vinylové pásy, které barevně odliší jednotlivé části bazénové konstrukce. Toto řešení umožňuje dodatečné opravy a úpravy barevných ploch._x000D_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</si>
  <si>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Provedení dle výrobce, materiál nosné konstrukce dle PD, materiál stupnic nerez, výška stupnic 300 mm, šířka stupnic 600 mm. Konstrukce provedena tak, že jednotlivé stupně jsou vsazeny a vodotěsně zavařeny do vyztužené bazénové stěny. Nášlapné plošky stupnic jsou opatřeny protiskluzovou úpravou. Provedení a tvar dle platných legislativních předpisů. Provedení v souladu s ČSN EN 13451.</t>
  </si>
  <si>
    <t>Zábradlí k vodě - povrch.úpr. BRUS (k pětistupňovým schodům) - přímé</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</si>
  <si>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</si>
  <si>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Zábradlí k vodě - povrch.úpr. BRUS (k sedmistupňovým schodům) - přímé</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</si>
  <si>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</si>
  <si>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</si>
  <si>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</si>
  <si>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</si>
  <si>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</si>
  <si>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</si>
  <si>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</si>
  <si>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Potrubní rozvody v rozsahu a dimenzi dle PD. Provedení dle normy ČSN EN 1090-1.</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</si>
  <si>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</si>
  <si>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</si>
  <si>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Vysoce výkonný automatický robot pro čištění dna a stěn veřejných bazénů. Automatický vysavač dna a stěn bazénu je určen pro bazény o velikosti do 50 m. Automaticky setře, vyčistí a podtlakově přefiltruje nečistoty v bazénu. Vysoce výkonné jemné filtry o ploše 1,5 m2 a filtrační schopnosti 70 micronů přefiltrují 36 m3/h vody. Tímto zařízením odstraníte nečistoty ze dna a stěn bazénu, což se projeví na kvalitě vody a na nižší spotřebě chemikálií, zvláště chlóru.</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</si>
  <si>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</si>
  <si>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</si>
  <si>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</si>
  <si>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Skládá se ze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</si>
  <si>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Šplhací síť je tvořena polypropylénovými lany pevně spojenými speciálními spojkami do odpovídajícího tvaru dle PD. V místě uchycení k nosným sloupům je opatřena napínacími háčky s oky, které jsou překryté speciálními odnímatelnými plastovými chráničemi proti poranění plavců. Dodaná šplhací síť musí s ohledem na bezpečnostně technické požadavky (materiál, velikost ok, atd.), odpovídat požadavkům, stanoveným podle ČSN EN 1176-1. Velikost a tvar dle PD.</t>
  </si>
  <si>
    <t>Lanový most se 3 ks plovoucích pontonů ze sklolaminátu ve tvaru leknínu</t>
  </si>
  <si>
    <t>Lanový most je tvořen polypropylénovými lany pevně spojenými speciálními spojkami do odpovídajícího tvaru dle PD. V místě uchycení k nosným sloupům je opatřen napínacími háčky s oky, které jsou překryté speciálními odnímatelnými plastovými chráničemi proti poranění plavců. Dodaný lanový most musí s ohledem na bezpečnostně technické požadavky (materiál, velikost ok, atd.), odpovídat požadavkům, stanoveným podle ČSN EN 1176-1. Velikost a tvar dle PD. Plovoucí pontony ze sklolaminátu, ukotvené odpovídajícím způsobem do dna bazénu tak, aby byl možný pohyb těchto plováků v určitém radiusu a akčním dosahu. Uchycení leknínu k lanu je opatřeno ochranným krytem z měkčeného materiálu.</t>
  </si>
  <si>
    <t>Sedací část je tvořena broušenými, ze spodní strany vrtanými 7-mi trubkami TRKR 38x1,5mm, uloženými v rovině.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 Minimální přívod vzduchu dle PD.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</si>
  <si>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</si>
  <si>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Je tvořen akrylátovou dělící stěnou, která je pevně ukotvena do dna bazénu a  vyčnívá cca 500 mm nad vodní hladinu, tloušťka stěny 60mm (dle PD), bazénové dno uvnitř houpacího bazénu je v protiskluzové úpravě. V prostoru houpacího bazénu je zabezpečena  požadovaná cirkulace vody. Konstrukce stěny  je provedena  pouze z materiálu PMMA o tloučťce 60mm. Polymethylmethakrylát (PMMA); Bezbarvá průhledná amorfní hmota; sumární vzorec (C5O2H8)n; Hustota  1,19 g/cm? (20 °C), _x000D_
Horní a čelní  hrana z PMMA jsou opracovány  dle norem a s povrchem technologicky upraveným do lesku. Tato atrakce je pevně připevněna k základové konstrukci v kotvícím přípravku ve dně bazénu. Provedení houpacího bazénu, výška konstrukce a rozměry dle PD a ČSN EN 13451, resp. ČSN EN 1092-1.</t>
  </si>
  <si>
    <t>Protokol TÜV</t>
  </si>
  <si>
    <t>Jedná se o zkušební protokol bezpečnosti provozu na konkrétní vybavení, umístěné v bazénu._x000D_
Tento protokol má právo vystavit akreditovaný subjekt s požadovaným oprávněním k této činnosti._x000D_
Skutečnosti získané z tohoto protokolu budou podkladem pro vypracování provozního řádu daného zařízení a budou z něho vycházet podmínky pro používání tohoto vybavení.</t>
  </si>
  <si>
    <t>Zábradlí k vodě - povrch.úpr. BRUS (k osmistupňovým schodům) - přímé</t>
  </si>
  <si>
    <t>Zábradlí k vodě - povrch.úpr. BRUS (k devítistupňovým schodům) - přímé</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</si>
  <si>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Připevňovací spodní příruba musí mít horní hranu ve výšce resp. v úrovni krycího roštu přelivného žlábku. Součástí dodávky startovního bloku jsou i krycí roštnice které je nutno doplnit do žlábku při odmontovaném bloku.</t>
  </si>
  <si>
    <t>Pro sportovní závody dle ČSN EN 13451-5 a FINA. _x000D_
Tvořeno ocelovým lanem z nerezové oceli 4,00 mm v průměru a délce odpovídající délce bazénu. S navléknutými technologicky perforovanými mezikruhy z plastu o vnějším průměru 150mm. Bazénová dráha zároveň eliminuje pohyb vln směrem do vedlejších drah. Bezpečnostní provedení proti zranění osob. Včetně napojovacích prvků a chrániče na pružinu.</t>
  </si>
  <si>
    <t>Zábradlí k vodě - povrch.úpr. BRUS (k šestistupňovým schodům) - přímé</t>
  </si>
  <si>
    <t>Slouží jako bezpečnostní prvek dojezdu tobogánu dle ČSN EN 1069-1. Provedení, konstrukce a tvar dle PD je přizpůsoben na profil dojezdu ústících skluzavek, včetně přechodového prvku mezi skluzavkou a dojezdem. Konstrukce, včetně podélných a příčných nosníků musí odpovídat statickým požadavkům ČSN EN 1090-1.</t>
  </si>
  <si>
    <t xml:space="preserve">Pro přívod čisté vody do bazénu jsou zabudovány ve stěnách bazénu stěnové vtokové trysky, jejich umístění, dimenze a počet je stanoven dle PD. Je tvořena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listu._x000D_
</t>
  </si>
  <si>
    <t>Skládá se ze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</si>
  <si>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Atrakce je tvořena vyvýšeným nosným nerezovým trubkovým rámem D40x2, tvarovaným z jednoho kusu, hermeticky uzavřeným, kotveným do dna bazénu.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 °C),_x000D_
Trubky rámu jsou technologicky opracovaný broušením K400 (do venkovního prostředí) nebo leštěním (do vnitřního prostředí) . Tato atrakce je pevně připevněna k základové konstrukci v kotvícím přípravku ve dně bazénu. Varianta s vodní tryskou má připojení na vodu. Provedení atrakce, výška konstrukce a průměr dle PD a ČSN EN 13451, resp. ČSN EN 1092-1.</t>
  </si>
  <si>
    <t>Jako vodní atrakce, sestávající ze soustavy trysek s difuzí vzduchu (8m3/1 tryska), umístěných ve dně bazénu. Horní část trysky je v úrovni dna bazénu._x000D_
Distributor je napojen na jediný přívod vody, vyvedený až 0,5m mimo bazén, trubka ukončená přírubou DN125/PN10, otvory dle ČSN EN 1092-1, z nerezové oceli.</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</si>
  <si>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</si>
  <si>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Dětská skluzavka ve tvaru velryby,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t>
  </si>
  <si>
    <t>Dětská skluzavka ve tvaru chobotnice,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2316 mm_x000D_
šířka:  625 mm_x000D_
výška: 1050 mm_x000D_
délka skluzu: 900 mm</t>
  </si>
  <si>
    <t>Dětská skluzavka ve tvaru žraloka,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4.030 mm_x000D_
šířka:                 625 mm_x000D_
výška:              1880 mm_x000D_
výška podesty: 966 mm_x000D_
délka skluzu:    900 mm</t>
  </si>
  <si>
    <t>Vodní kbelíky (provedení BRUS)</t>
  </si>
  <si>
    <t xml:space="preserve">Atrakce, vhodná do dětských bazénů pro všechny věkové skupiny. Atrakce se skládá z nerezového sloupu (bezešvá svislá trubka DN 80x2mm), která z kotevního místa přechází do horní části, kde jsou tři horizontálními ramena DN 40 pro rozvod (distribuci) vody do jednotlivých kbelíků. Pod každým ramenem jsou horizontální hřídele pro ukotvení otočných kbelíků. Kotvení atrakce je ve dně bazénu pomocí kotevního prvku. Potrubí je vyvedené mimo bazén max. 0,5m od vnitřního okraje bazénu a končí přírubou DN80 PN10. Objem jednoho kbelíku cca 3,0 l.
Kbelíky jsou z plastické hmoty. Nosné svislé potrubí v broušeném provedení z nerezové trubky o průměru DN80x2mm. Materiál: Kbelíky jsou provedeny z ASA (Acrylonitrile styrene acrylate),  Sloup z nerezové oceli třídy dle ČSN EN mat. jak. 1.4404. Provedení atrakce, výška konstrukce a průměr dle PD a ČSN EN 13451, resp. ČSN EN 1092-1.
</t>
  </si>
  <si>
    <t>Terč (provedení BRUS)</t>
  </si>
  <si>
    <t xml:space="preserve">Atrakce je tvořena vyvýšeným nosným nerezovým trubkovým sloupem TR D84x2, tvarovaným z jednoho kusu, hermeticky uzavřeným, kotveným do dna bazénu. Grafická výplň je provedena z lepené akrylátové desky z materiálu PMMA, lepené voděodolnou vrstvou s grafickým motivem. Celková tloušťka výplně je 12,6mm.  
PMMA = Polymethylmethakrylát; Bezbarvá průhledná amorfní hmota; sumární vzorec (C5O2H8)n; Hustota  1,19 g/cm? (20 °C),
Povrch sloupu technologicky opracovaný broušením K400, akrylátová výplň s povrchem technologicky upraveným do lesku. Tato atrakce je pevně připevněna k základové konstrukci v kotvícím přípravku ve dně bazénu. 
Atrakce je vhodná jako doplněk k Atrakci Kanon otočný.  Provedení atrakce, výška konstrukce a průměr dle PD a ČSN EN 13451, resp. ČSN EN 1092-1.
</t>
  </si>
  <si>
    <t>Jedná se o zábradlí z nerezových trubek TR KR 40x2mm, tvarově a rozměrově navrženo s ohledem na legislativní předpisy a požadavky projektu. Výplň prostoru mezi trubkami provedena z plexiskla, požadavek na snadnou montáž a demontáž. Provedení dle PD a v souladu s ČSN EN 13451. Z důvodu zvýšení atraktivnosti, je výplň z plexiskla laminována bezpečnostní fólií s obrázkovým motivem (např. louka, safari apod.)</t>
  </si>
  <si>
    <t>Jedná se o nerezovou konstrukci, sloužící pro uchycení lavice. Ukotvení dle PD. Rozměry dle PD. Provedení v souladu s ČSN EN 13451.</t>
  </si>
  <si>
    <t>Odtok ze dna bazénu s bezšroubovým uzávěrem krytu/sání</t>
  </si>
  <si>
    <t>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t>
  </si>
  <si>
    <t>Jako vodní atrakce do dětských brouzdališť (případně zvlhčení povrchu nerezového dětského skluzu), jako vodní prvek privátních bazénů , sestávající z nerezového paždíku ve žlábku s otvorem pro plastovou trysku fontánky. Tryska je z plastového materiálu (silon- bílé barvy) s kalibrovaným otvorem provedeném v šikmém směru (tryskání pod úhlem do bazénu). Obvykle se dávají min 3 trysky a více. Tryska fontány přes rozvodné potrubní větvě napojena samostatným potrubím výtlaku DN 40 (pro až tři trysky), vyvedené až 0,5 m mimo bazén, trubka ukončená lemovacím nátrubkem a přírubami DN 40/ PN 10, otvory podle ČSN EN 1092-1, z nerezové oceli;  _x000D_
Max. výtlak vody do vodního prvku 1m3/hod/1 tryska.</t>
  </si>
  <si>
    <t xml:space="preserve">Je koncipováno jako uzavřená korýtková konstrukce v samonosném provedení. Nášlapné plochy musí být opatřeny protiskluzovým dezénem s 3D konvexní nopy o vhodné výšce nopů nad povrchem plechu s vhodným rozestupem mezi nopy 20mm x 20mm (±1,0mm) s kruhovým tvarem nopu.,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</si>
  <si>
    <t>Brodítko bezbariérové včetně zábradlí 2x2m</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</si>
  <si>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s 3D konvexní nopy o vhodné výšce nopů nad povrchem plechu s vhodným rozestupem mezi nopy 20mm x 20mm (±1,0mm) s kruhovým tvarem nopu.,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</si>
  <si>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Sprcha standardní s oplachovacím ventilem</t>
  </si>
  <si>
    <t>Všechny částí skluzavky jsou vyrobeny z neprůhledného sklolaminátu, odolné vůči působení ultrafialového záření a vůči chlóru.Tloušťka stěny je navržena dle požadavků statiky, vč. spojovacího a spárovacího materiálu.Spáry musí být vodotěsné, musí být na vnitřní straně v jedné rovině, musí být provedeny bez přesahu a hygienicky nezávadně (bez dutin).
Provedení:               dle ČSN EN 1069
Výrobní proces:       ruční laminování
Obsah skla:             min. 30%
Gelcoat:                   ISO- NPG
Tloušťka stěny:        min. 11mm
Ostatní umělohmotné materiály nebo nerezová provedení nejsou přípustná.
Rozměry:
délka:                       9,50 m
šířka:                        2,73 m 
Skluzavka se skládá ze tří rozdílných profilů drah:
-vlnová skluzavka   š=60cm
-plochá skluzavka   š=90cm
-freefall skluzavka   š=60cm
Dělení drah dle ČSN EN1069 – min. 20cm/20cm
Výška startovací podesty: 2,30m nad hladinou vody 
Provedení: kompletně ze sklolaminátu
Výstražné tabulky ve formátu cca 55 x 90 cm, Alu-cubond 3-vrstvé desky,tloušťka min.3mm. Znázornění provozních podmínek pomocí symbolů, deska odolná vůči povětrnostním podmínkám a vůči chlóru, provedení dle DIN EN 1069. Požadované uchycovací rámy, stojany a konsoly se dodávají společně.
Spodní konstrukce: Spodní konstrukce žárově pozinkovaná + nerezové části                                                                                               
Cena zahrnuje: projekt, přepravu, montážní náklady na personál, montážní náklady na šéfmontéra, jeřáb, TÜV přejímku.</t>
  </si>
  <si>
    <r>
      <rPr>
        <sz val="11"/>
        <color theme="1"/>
        <rFont val="Arial"/>
        <family val="2"/>
        <charset val="238"/>
      </rPr>
      <t>GFK VODNÍ SKLUZAVKA</t>
    </r>
    <r>
      <rPr>
        <sz val="10"/>
        <color theme="1"/>
        <rFont val="Arial"/>
        <family val="2"/>
        <charset val="238"/>
      </rPr>
      <t xml:space="preserve"> Typ: WR1200, L= 88,9m; včetně panelů proti stříkající vodě h=300 mm, vč. šroubovací materiál; Spojovací systém: hladké příruby + těsnící šňůra + trvale elastické spojování.                                 Cena zahrnuje: projekt a statiku, trvale elastické přespárovaní, 2ks popisných tabulek, napojení podesty na stávající  ocelovou konstrukci + zábradlí na podestě, napojení podesty na stávající  ocelovou konstrukci + zábradlí na podestě, semafor vč. IR senzorů, skříňku pro IR senzory, položení kabelů od rozvaděče po senzory, semafor a kabinu plavčíka, přepravu, montáž skluzavky, montážní náklady na personál, montážní náklady na šéfmontéra, zvedací zařízení, jeřáb, zvedací plošinu, teleskopický vozík a doplňové vybavení - LED časomíru (3 druhy údajů) - venkovní a nátěr ocelové konstrukce v C3</t>
    </r>
  </si>
  <si>
    <t xml:space="preserve">Materiál: sklolaminát, délka: 4,80 m. Cena zahrnuje: úložiště R31 pro skokanské prkno, nastavení válce pro skokanské prkno, přepravu, montážní náklady na personál, montážní náklady na šéfmontéra, jeřáb, zvedací plošinu, teleskopický vozík a TÜV přejímku.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</si>
</sst>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č_-;\-* #,##0.00\ _K_č_-;_-* &quot;-&quot;??\ _K_č_-;_-@_-"/>
    <numFmt numFmtId="165" formatCode="#,##0.0"/>
  </numFmts>
  <fonts count="25" x14ac:knownFonts="1">
    <font>
      <sz val="11"/>
      <color theme="1"/>
      <name val="Calibri"/>
      <family val="2"/>
      <charset val="238"/>
      <scheme val="minor"/>
    </font>
    <font>
      <sz val="10"/>
      <name val="Arial CE"/>
      <family val="2"/>
      <charset val="238"/>
    </font>
    <font>
      <u/>
      <sz val="10"/>
      <color theme="10"/>
      <name val="Arial CE"/>
      <family val="2"/>
      <charset val="238"/>
    </font>
    <font>
      <sz val="11"/>
      <color theme="1"/>
      <name val="Calibri"/>
      <family val="2"/>
      <charset val="238"/>
      <scheme val="minor"/>
    </font>
    <font>
      <sz val="10"/>
      <name val="Arial"/>
      <family val="2"/>
      <charset val="238"/>
    </font>
    <font>
      <b/>
      <sz val="11"/>
      <name val="Arial"/>
      <family val="2"/>
      <charset val="238"/>
    </font>
    <font>
      <sz val="11"/>
      <color theme="1"/>
      <name val="Arial"/>
      <family val="2"/>
      <charset val="238"/>
    </font>
    <font>
      <sz val="8"/>
      <color theme="1"/>
      <name val="Arial"/>
      <family val="2"/>
      <charset val="238"/>
    </font>
    <font>
      <sz val="9"/>
      <color theme="1"/>
      <name val="Arial"/>
      <family val="2"/>
      <charset val="238"/>
    </font>
    <font>
      <b/>
      <sz val="11"/>
      <color theme="1"/>
      <name val="Arial"/>
      <family val="2"/>
      <charset val="238"/>
    </font>
    <font>
      <sz val="11"/>
      <name val="Arial"/>
      <family val="2"/>
      <charset val="238"/>
    </font>
    <font>
      <sz val="10"/>
      <color theme="1"/>
      <name val="Arial"/>
      <family val="2"/>
      <charset val="238"/>
    </font>
    <font>
      <b/>
      <sz val="10"/>
      <color theme="1"/>
      <name val="Arial"/>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b/>
      <sz val="9"/>
      <name val="Arial CE"/>
      <family val="2"/>
      <charset val="238"/>
    </font>
    <font>
      <sz val="11"/>
      <color indexed="8"/>
      <name val="Calibri"/>
      <family val="2"/>
      <charset val="238"/>
    </font>
    <font>
      <sz val="10"/>
      <color indexed="8"/>
      <name val="Calibri"/>
      <family val="2"/>
      <charset val="238"/>
    </font>
  </fonts>
  <fills count="10">
    <fill>
      <patternFill patternType="none"/>
    </fill>
    <fill>
      <patternFill patternType="gray125"/>
    </fill>
    <fill>
      <patternFill patternType="solid">
        <fgColor rgb="FFFFFFFF"/>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theme="4" tint="0.59999389629810485"/>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s>
  <cellStyleXfs count="15">
    <xf numFmtId="0" fontId="0" fillId="0" borderId="0"/>
    <xf numFmtId="0" fontId="1" fillId="0" borderId="0"/>
    <xf numFmtId="0" fontId="2" fillId="0" borderId="0" applyNumberFormat="0" applyFill="0" applyBorder="0" applyAlignment="0" applyProtection="0"/>
    <xf numFmtId="0" fontId="4" fillId="0" borderId="0" applyNumberFormat="0" applyFont="0" applyFill="0" applyBorder="0" applyAlignment="0" applyProtection="0">
      <alignment vertical="top"/>
    </xf>
    <xf numFmtId="164" fontId="1"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0" fontId="4" fillId="0" borderId="0" applyNumberFormat="0" applyFont="0" applyFill="0" applyBorder="0" applyAlignment="0" applyProtection="0">
      <alignment vertical="top"/>
    </xf>
    <xf numFmtId="0" fontId="3" fillId="0" borderId="0"/>
    <xf numFmtId="164" fontId="3" fillId="0" borderId="0" applyFont="0" applyFill="0" applyBorder="0" applyAlignment="0" applyProtection="0"/>
    <xf numFmtId="0" fontId="3" fillId="0" borderId="0"/>
    <xf numFmtId="0" fontId="3" fillId="0" borderId="0"/>
    <xf numFmtId="0" fontId="1" fillId="0" borderId="0"/>
    <xf numFmtId="0" fontId="23" fillId="0" borderId="0"/>
  </cellStyleXfs>
  <cellXfs count="270">
    <xf numFmtId="0" fontId="0" fillId="0" borderId="0" xfId="0"/>
    <xf numFmtId="0" fontId="6" fillId="0" borderId="0" xfId="0" applyFont="1" applyAlignment="1">
      <alignment vertical="top"/>
    </xf>
    <xf numFmtId="0" fontId="6" fillId="0" borderId="0" xfId="0" applyFont="1" applyAlignment="1">
      <alignment horizontal="left" vertical="center" indent="1"/>
    </xf>
    <xf numFmtId="3" fontId="7" fillId="0" borderId="0" xfId="0" applyNumberFormat="1" applyFont="1" applyAlignment="1">
      <alignment horizontal="center" vertical="center"/>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center" indent="1"/>
    </xf>
    <xf numFmtId="4" fontId="7" fillId="0" borderId="2" xfId="0" applyNumberFormat="1" applyFont="1" applyBorder="1" applyAlignment="1">
      <alignment horizontal="center" vertical="center" wrapText="1"/>
    </xf>
    <xf numFmtId="3" fontId="7" fillId="0" borderId="2" xfId="0" applyNumberFormat="1" applyFont="1" applyBorder="1" applyAlignment="1">
      <alignment horizontal="center" vertical="center" wrapText="1"/>
    </xf>
    <xf numFmtId="49" fontId="6" fillId="2" borderId="2" xfId="0" applyNumberFormat="1" applyFont="1" applyFill="1" applyBorder="1" applyAlignment="1">
      <alignment vertical="top"/>
    </xf>
    <xf numFmtId="0" fontId="6" fillId="2" borderId="2" xfId="0" applyFont="1" applyFill="1" applyBorder="1" applyAlignment="1">
      <alignment horizontal="left" vertical="center" indent="1"/>
    </xf>
    <xf numFmtId="4" fontId="6" fillId="2" borderId="2" xfId="0" applyNumberFormat="1" applyFont="1" applyFill="1" applyBorder="1" applyAlignment="1">
      <alignment vertical="top"/>
    </xf>
    <xf numFmtId="49" fontId="6" fillId="0" borderId="2" xfId="0" applyNumberFormat="1" applyFont="1" applyBorder="1" applyAlignment="1">
      <alignment vertical="top"/>
    </xf>
    <xf numFmtId="0" fontId="6" fillId="0" borderId="2" xfId="0" applyFont="1" applyBorder="1" applyAlignment="1">
      <alignment horizontal="left" vertical="center" indent="1"/>
    </xf>
    <xf numFmtId="4" fontId="6" fillId="0" borderId="2" xfId="0" applyNumberFormat="1" applyFont="1" applyBorder="1" applyAlignment="1">
      <alignment vertical="top"/>
    </xf>
    <xf numFmtId="0" fontId="9" fillId="0" borderId="0" xfId="0" applyFont="1" applyAlignment="1">
      <alignment vertical="top"/>
    </xf>
    <xf numFmtId="49" fontId="9" fillId="3" borderId="2" xfId="0" applyNumberFormat="1" applyFont="1" applyFill="1" applyBorder="1" applyAlignment="1">
      <alignment vertical="top"/>
    </xf>
    <xf numFmtId="0" fontId="9" fillId="3" borderId="2" xfId="0" applyFont="1" applyFill="1" applyBorder="1" applyAlignment="1">
      <alignment vertical="top"/>
    </xf>
    <xf numFmtId="0" fontId="9" fillId="3" borderId="2" xfId="0" applyFont="1" applyFill="1" applyBorder="1" applyAlignment="1">
      <alignment horizontal="left" vertical="center" indent="1"/>
    </xf>
    <xf numFmtId="4" fontId="9" fillId="3" borderId="2" xfId="0" applyNumberFormat="1" applyFont="1" applyFill="1" applyBorder="1" applyAlignment="1">
      <alignment vertical="top"/>
    </xf>
    <xf numFmtId="49" fontId="6" fillId="4" borderId="2" xfId="0" applyNumberFormat="1" applyFont="1" applyFill="1" applyBorder="1" applyAlignment="1">
      <alignment vertical="top"/>
    </xf>
    <xf numFmtId="0" fontId="6" fillId="4" borderId="2" xfId="0" applyFont="1" applyFill="1" applyBorder="1" applyAlignment="1">
      <alignment horizontal="left" vertical="center" indent="1"/>
    </xf>
    <xf numFmtId="4" fontId="6" fillId="4" borderId="2" xfId="0" applyNumberFormat="1" applyFont="1" applyFill="1" applyBorder="1" applyAlignment="1">
      <alignment vertical="top"/>
    </xf>
    <xf numFmtId="4" fontId="6" fillId="0" borderId="0" xfId="0" applyNumberFormat="1" applyFont="1" applyAlignment="1">
      <alignment vertical="top"/>
    </xf>
    <xf numFmtId="3" fontId="6" fillId="0" borderId="0" xfId="0" applyNumberFormat="1" applyFont="1" applyAlignment="1">
      <alignment vertical="top"/>
    </xf>
    <xf numFmtId="0" fontId="6" fillId="0" borderId="0" xfId="0" applyFont="1"/>
    <xf numFmtId="3" fontId="6" fillId="0" borderId="0" xfId="0" applyNumberFormat="1" applyFont="1" applyAlignment="1">
      <alignment horizontal="left" vertical="top"/>
    </xf>
    <xf numFmtId="0" fontId="6" fillId="0" borderId="0" xfId="0" applyFont="1" applyAlignment="1">
      <alignment wrapText="1"/>
    </xf>
    <xf numFmtId="0" fontId="6" fillId="0" borderId="0" xfId="0" applyFont="1" applyAlignment="1">
      <alignment horizontal="center" vertical="center"/>
    </xf>
    <xf numFmtId="3" fontId="9" fillId="0" borderId="0" xfId="0" applyNumberFormat="1" applyFont="1" applyAlignment="1">
      <alignment vertical="top"/>
    </xf>
    <xf numFmtId="0" fontId="9" fillId="0" borderId="0" xfId="0" applyFont="1"/>
    <xf numFmtId="0" fontId="6" fillId="0" borderId="2" xfId="0" applyFont="1" applyBorder="1" applyAlignment="1">
      <alignment vertical="top" wrapText="1"/>
    </xf>
    <xf numFmtId="0" fontId="6" fillId="0" borderId="2" xfId="0" applyFont="1" applyBorder="1" applyAlignment="1">
      <alignment horizontal="left" vertical="center" wrapText="1"/>
    </xf>
    <xf numFmtId="4" fontId="6" fillId="0" borderId="2" xfId="0" applyNumberFormat="1" applyFont="1" applyBorder="1" applyAlignment="1">
      <alignment vertical="top" wrapText="1"/>
    </xf>
    <xf numFmtId="3" fontId="6" fillId="0" borderId="0" xfId="0" applyNumberFormat="1" applyFont="1" applyAlignment="1">
      <alignment vertical="top" wrapText="1"/>
    </xf>
    <xf numFmtId="0" fontId="6" fillId="0" borderId="0" xfId="0" applyFont="1" applyAlignment="1">
      <alignment vertical="top" wrapText="1"/>
    </xf>
    <xf numFmtId="0" fontId="11" fillId="0" borderId="0" xfId="0" applyFont="1" applyAlignment="1">
      <alignment vertical="top"/>
    </xf>
    <xf numFmtId="0" fontId="8" fillId="0" borderId="0" xfId="0" applyFont="1" applyAlignment="1">
      <alignment vertical="top"/>
    </xf>
    <xf numFmtId="4" fontId="11" fillId="0" borderId="0" xfId="0" applyNumberFormat="1" applyFont="1" applyAlignment="1">
      <alignment vertical="top"/>
    </xf>
    <xf numFmtId="0" fontId="11" fillId="0" borderId="0" xfId="0" applyFont="1" applyAlignment="1">
      <alignment horizontal="left" vertical="center" indent="1"/>
    </xf>
    <xf numFmtId="3" fontId="11" fillId="0" borderId="0" xfId="0" applyNumberFormat="1" applyFont="1" applyAlignment="1">
      <alignment vertical="top"/>
    </xf>
    <xf numFmtId="0" fontId="11" fillId="0" borderId="0" xfId="0" applyFont="1"/>
    <xf numFmtId="0" fontId="11" fillId="0" borderId="0" xfId="0" applyFont="1" applyAlignment="1">
      <alignment wrapText="1"/>
    </xf>
    <xf numFmtId="3" fontId="12" fillId="0" borderId="0" xfId="0" applyNumberFormat="1" applyFont="1" applyAlignment="1">
      <alignment vertical="top"/>
    </xf>
    <xf numFmtId="0" fontId="12" fillId="0" borderId="0" xfId="0" applyFont="1" applyAlignment="1">
      <alignment vertical="top"/>
    </xf>
    <xf numFmtId="0" fontId="12" fillId="0" borderId="0" xfId="0" applyFont="1"/>
    <xf numFmtId="3" fontId="11" fillId="0" borderId="0" xfId="0" applyNumberFormat="1" applyFont="1" applyAlignment="1">
      <alignment vertical="top" wrapText="1"/>
    </xf>
    <xf numFmtId="0" fontId="11" fillId="0" borderId="0" xfId="0" applyFont="1" applyAlignment="1">
      <alignment vertical="top" wrapText="1"/>
    </xf>
    <xf numFmtId="0" fontId="10" fillId="0" borderId="0" xfId="0" applyFont="1"/>
    <xf numFmtId="14" fontId="6" fillId="0" borderId="0" xfId="0" applyNumberFormat="1" applyFont="1"/>
    <xf numFmtId="0" fontId="10" fillId="0" borderId="1" xfId="0" applyFont="1" applyBorder="1"/>
    <xf numFmtId="0" fontId="5" fillId="0" borderId="2" xfId="0" applyFont="1" applyBorder="1" applyAlignment="1">
      <alignment horizontal="center" wrapText="1"/>
    </xf>
    <xf numFmtId="0" fontId="10" fillId="0" borderId="2" xfId="2" applyFont="1" applyBorder="1"/>
    <xf numFmtId="0" fontId="5" fillId="3" borderId="2" xfId="0" applyFont="1" applyFill="1" applyBorder="1"/>
    <xf numFmtId="3" fontId="0" fillId="0" borderId="0" xfId="0" applyNumberFormat="1" applyAlignment="1">
      <alignment vertical="top" wrapText="1"/>
    </xf>
    <xf numFmtId="0" fontId="0" fillId="0" borderId="0" xfId="0" applyAlignment="1">
      <alignment vertical="top" wrapText="1"/>
    </xf>
    <xf numFmtId="0" fontId="0" fillId="0" borderId="0" xfId="0" applyAlignment="1">
      <alignment wrapText="1"/>
    </xf>
    <xf numFmtId="3" fontId="0" fillId="5" borderId="0" xfId="0" applyNumberFormat="1" applyFill="1" applyAlignment="1">
      <alignment vertical="top" wrapText="1"/>
    </xf>
    <xf numFmtId="0" fontId="0" fillId="5" borderId="0" xfId="0" applyFill="1" applyAlignment="1">
      <alignment vertical="top" wrapText="1"/>
    </xf>
    <xf numFmtId="0" fontId="0" fillId="5" borderId="0" xfId="0" applyFill="1" applyAlignment="1">
      <alignment wrapText="1"/>
    </xf>
    <xf numFmtId="0" fontId="1" fillId="0" borderId="0" xfId="1"/>
    <xf numFmtId="14" fontId="14" fillId="0" borderId="0" xfId="1" applyNumberFormat="1" applyFont="1" applyAlignment="1">
      <alignment horizontal="left"/>
    </xf>
    <xf numFmtId="0" fontId="1" fillId="0" borderId="3" xfId="1" applyBorder="1"/>
    <xf numFmtId="0" fontId="1" fillId="0" borderId="4" xfId="1" applyBorder="1"/>
    <xf numFmtId="0" fontId="1" fillId="0" borderId="4" xfId="1" applyBorder="1" applyAlignment="1">
      <alignment horizontal="right"/>
    </xf>
    <xf numFmtId="0" fontId="1" fillId="0" borderId="0" xfId="1" applyAlignment="1">
      <alignment horizontal="center"/>
    </xf>
    <xf numFmtId="0" fontId="1" fillId="0" borderId="5" xfId="1" applyBorder="1"/>
    <xf numFmtId="0" fontId="1" fillId="0" borderId="6" xfId="1" applyBorder="1"/>
    <xf numFmtId="0" fontId="1" fillId="0" borderId="7" xfId="1" applyBorder="1" applyAlignment="1">
      <alignment horizontal="right"/>
    </xf>
    <xf numFmtId="0" fontId="1" fillId="0" borderId="1" xfId="1" applyBorder="1"/>
    <xf numFmtId="0" fontId="1" fillId="0" borderId="0" xfId="1" applyAlignment="1">
      <alignment horizontal="center" vertical="center"/>
    </xf>
    <xf numFmtId="4" fontId="1" fillId="0" borderId="0" xfId="1" applyNumberFormat="1" applyAlignment="1">
      <alignment horizontal="left" vertical="center"/>
    </xf>
    <xf numFmtId="0" fontId="1" fillId="0" borderId="3" xfId="1" applyBorder="1" applyAlignment="1">
      <alignment horizontal="right"/>
    </xf>
    <xf numFmtId="0" fontId="1" fillId="0" borderId="0" xfId="1" applyAlignment="1">
      <alignment horizontal="right" vertical="center"/>
    </xf>
    <xf numFmtId="0" fontId="1" fillId="0" borderId="1" xfId="1" applyBorder="1" applyAlignment="1">
      <alignment horizontal="right" vertical="center"/>
    </xf>
    <xf numFmtId="0" fontId="16" fillId="0" borderId="3" xfId="1" applyFont="1" applyBorder="1"/>
    <xf numFmtId="0" fontId="16" fillId="0" borderId="0" xfId="1" applyFont="1"/>
    <xf numFmtId="0" fontId="16" fillId="0" borderId="0" xfId="1" applyFont="1" applyAlignment="1">
      <alignment horizontal="left" vertical="center"/>
    </xf>
    <xf numFmtId="0" fontId="16" fillId="0" borderId="1" xfId="1" applyFont="1" applyBorder="1" applyAlignment="1">
      <alignment vertical="center"/>
    </xf>
    <xf numFmtId="0" fontId="1" fillId="0" borderId="1" xfId="1" applyBorder="1" applyAlignment="1">
      <alignment vertical="center"/>
    </xf>
    <xf numFmtId="0" fontId="16" fillId="0" borderId="4" xfId="1" applyFont="1" applyBorder="1" applyAlignment="1">
      <alignment horizontal="right"/>
    </xf>
    <xf numFmtId="0" fontId="16" fillId="0" borderId="1" xfId="1" applyFont="1" applyBorder="1" applyAlignment="1">
      <alignment vertical="top"/>
    </xf>
    <xf numFmtId="14" fontId="16" fillId="0" borderId="1" xfId="1" applyNumberFormat="1" applyFont="1" applyBorder="1" applyAlignment="1">
      <alignment horizontal="center" vertical="top"/>
    </xf>
    <xf numFmtId="0" fontId="16" fillId="0" borderId="3" xfId="1" applyFont="1" applyBorder="1" applyAlignment="1">
      <alignment horizontal="left" vertical="center" indent="1"/>
    </xf>
    <xf numFmtId="0" fontId="16" fillId="0" borderId="10" xfId="1" applyFont="1" applyBorder="1" applyAlignment="1">
      <alignment horizontal="left" vertical="center" indent="1"/>
    </xf>
    <xf numFmtId="0" fontId="1" fillId="0" borderId="1" xfId="1" applyBorder="1" applyAlignment="1">
      <alignment horizontal="left" vertical="center" indent="1"/>
    </xf>
    <xf numFmtId="0" fontId="1" fillId="0" borderId="3" xfId="1" applyBorder="1" applyAlignment="1">
      <alignment horizontal="left" vertical="center" indent="1"/>
    </xf>
    <xf numFmtId="0" fontId="1" fillId="0" borderId="10" xfId="1" applyBorder="1" applyAlignment="1">
      <alignment horizontal="left" vertical="center" indent="1"/>
    </xf>
    <xf numFmtId="0" fontId="16" fillId="0" borderId="13" xfId="1" applyFont="1" applyBorder="1" applyAlignment="1">
      <alignment vertical="center"/>
    </xf>
    <xf numFmtId="0" fontId="1" fillId="0" borderId="9" xfId="1" applyBorder="1"/>
    <xf numFmtId="0" fontId="1" fillId="0" borderId="10" xfId="1" applyBorder="1" applyAlignment="1">
      <alignment horizontal="left" indent="1"/>
    </xf>
    <xf numFmtId="0" fontId="1" fillId="0" borderId="1" xfId="1" applyBorder="1" applyAlignment="1">
      <alignment horizontal="right"/>
    </xf>
    <xf numFmtId="49" fontId="1" fillId="0" borderId="9" xfId="1" applyNumberFormat="1" applyBorder="1" applyAlignment="1">
      <alignment horizontal="left" vertical="center"/>
    </xf>
    <xf numFmtId="0" fontId="1" fillId="0" borderId="15" xfId="1" applyBorder="1" applyAlignment="1">
      <alignment horizontal="left" vertical="center" indent="1"/>
    </xf>
    <xf numFmtId="0" fontId="1" fillId="0" borderId="13" xfId="1" applyBorder="1" applyAlignment="1">
      <alignment horizontal="left" vertical="center" indent="1"/>
    </xf>
    <xf numFmtId="49" fontId="1" fillId="0" borderId="17" xfId="1" applyNumberFormat="1" applyBorder="1" applyAlignment="1">
      <alignment horizontal="left" vertical="center"/>
    </xf>
    <xf numFmtId="49" fontId="1" fillId="0" borderId="4" xfId="1" applyNumberFormat="1" applyBorder="1" applyAlignment="1">
      <alignment horizontal="left" vertical="center"/>
    </xf>
    <xf numFmtId="0" fontId="1" fillId="0" borderId="15" xfId="1" applyBorder="1" applyAlignment="1">
      <alignment horizontal="left" indent="1"/>
    </xf>
    <xf numFmtId="0" fontId="1" fillId="0" borderId="18" xfId="1" applyBorder="1" applyAlignment="1">
      <alignment horizontal="left" vertical="top" indent="1"/>
    </xf>
    <xf numFmtId="0" fontId="16" fillId="0" borderId="19" xfId="1" applyFont="1" applyBorder="1" applyAlignment="1">
      <alignment vertical="center"/>
    </xf>
    <xf numFmtId="0" fontId="1" fillId="0" borderId="19" xfId="1" applyBorder="1" applyAlignment="1">
      <alignment horizontal="right" vertical="center"/>
    </xf>
    <xf numFmtId="0" fontId="1" fillId="0" borderId="20" xfId="1" applyBorder="1"/>
    <xf numFmtId="0" fontId="16" fillId="0" borderId="15" xfId="1" applyFont="1" applyBorder="1" applyAlignment="1">
      <alignment horizontal="left" vertical="center" indent="1"/>
    </xf>
    <xf numFmtId="0" fontId="16" fillId="0" borderId="1" xfId="1" applyFont="1" applyBorder="1" applyAlignment="1">
      <alignment horizontal="left" vertical="center" wrapText="1"/>
    </xf>
    <xf numFmtId="0" fontId="1" fillId="0" borderId="1" xfId="1" applyBorder="1" applyAlignment="1">
      <alignment wrapText="1"/>
    </xf>
    <xf numFmtId="0" fontId="16" fillId="0" borderId="0" xfId="1" applyFont="1" applyAlignment="1">
      <alignment vertical="center" wrapText="1"/>
    </xf>
    <xf numFmtId="0" fontId="16" fillId="0" borderId="1" xfId="1" applyFont="1" applyBorder="1" applyAlignment="1">
      <alignment horizontal="right" vertical="center" wrapText="1"/>
    </xf>
    <xf numFmtId="0" fontId="1" fillId="0" borderId="19" xfId="1" applyBorder="1" applyAlignment="1">
      <alignment vertical="top" wrapText="1"/>
    </xf>
    <xf numFmtId="0" fontId="16" fillId="0" borderId="19" xfId="1" applyFont="1" applyBorder="1" applyAlignment="1">
      <alignment horizontal="left" vertical="top" wrapText="1"/>
    </xf>
    <xf numFmtId="0" fontId="16" fillId="0" borderId="19" xfId="1" applyFont="1" applyBorder="1" applyAlignment="1">
      <alignment vertical="center" wrapText="1"/>
    </xf>
    <xf numFmtId="0" fontId="1" fillId="0" borderId="1" xfId="1" applyBorder="1" applyAlignment="1">
      <alignment horizontal="left" wrapText="1"/>
    </xf>
    <xf numFmtId="0" fontId="1" fillId="0" borderId="13" xfId="1" applyBorder="1" applyAlignment="1">
      <alignment horizontal="left" vertical="center" wrapText="1"/>
    </xf>
    <xf numFmtId="0" fontId="1" fillId="0" borderId="13" xfId="1" applyBorder="1" applyAlignment="1">
      <alignment wrapText="1"/>
    </xf>
    <xf numFmtId="0" fontId="16" fillId="0" borderId="13" xfId="1" applyFont="1" applyBorder="1" applyAlignment="1">
      <alignment horizontal="left" vertical="center" wrapText="1"/>
    </xf>
    <xf numFmtId="0" fontId="16" fillId="0" borderId="13" xfId="1" applyFont="1" applyBorder="1" applyAlignment="1">
      <alignment wrapText="1"/>
    </xf>
    <xf numFmtId="1" fontId="16" fillId="0" borderId="13" xfId="1" applyNumberFormat="1" applyFont="1" applyBorder="1" applyAlignment="1">
      <alignment horizontal="right" vertical="center" wrapText="1"/>
    </xf>
    <xf numFmtId="1" fontId="16" fillId="0" borderId="16" xfId="1" applyNumberFormat="1" applyFont="1" applyBorder="1" applyAlignment="1">
      <alignment horizontal="right" vertical="center" wrapText="1"/>
    </xf>
    <xf numFmtId="0" fontId="1" fillId="0" borderId="1" xfId="1" applyBorder="1" applyAlignment="1">
      <alignment horizontal="left" vertical="center" wrapText="1"/>
    </xf>
    <xf numFmtId="1" fontId="16" fillId="0" borderId="11" xfId="1" applyNumberFormat="1" applyFont="1" applyBorder="1" applyAlignment="1">
      <alignment horizontal="right" vertical="center" wrapText="1"/>
    </xf>
    <xf numFmtId="0" fontId="1" fillId="0" borderId="0" xfId="1" applyAlignment="1">
      <alignment horizontal="left" vertical="center" wrapText="1"/>
    </xf>
    <xf numFmtId="1" fontId="1" fillId="0" borderId="0" xfId="1" applyNumberFormat="1" applyAlignment="1">
      <alignment horizontal="left" vertical="center" wrapText="1"/>
    </xf>
    <xf numFmtId="0" fontId="1" fillId="0" borderId="0" xfId="1" applyAlignment="1">
      <alignment horizontal="center" vertical="center" wrapText="1"/>
    </xf>
    <xf numFmtId="0" fontId="16" fillId="0" borderId="1" xfId="1" applyFont="1" applyBorder="1" applyAlignment="1">
      <alignment vertical="top" wrapText="1"/>
    </xf>
    <xf numFmtId="0" fontId="16" fillId="0" borderId="0" xfId="1" applyFont="1" applyAlignment="1">
      <alignment wrapText="1"/>
    </xf>
    <xf numFmtId="0" fontId="1" fillId="0" borderId="6" xfId="1" applyBorder="1" applyAlignment="1">
      <alignment wrapText="1"/>
    </xf>
    <xf numFmtId="0" fontId="17" fillId="6" borderId="3" xfId="1" applyFont="1" applyFill="1" applyBorder="1" applyAlignment="1">
      <alignment horizontal="left" vertical="center" indent="1"/>
    </xf>
    <xf numFmtId="0" fontId="1" fillId="6" borderId="0" xfId="1" applyFill="1" applyAlignment="1">
      <alignment wrapText="1"/>
    </xf>
    <xf numFmtId="49" fontId="15" fillId="6" borderId="0" xfId="1" applyNumberFormat="1" applyFont="1" applyFill="1" applyAlignment="1">
      <alignment horizontal="left" vertical="center" wrapText="1"/>
    </xf>
    <xf numFmtId="0" fontId="1" fillId="6" borderId="3" xfId="1" applyFill="1" applyBorder="1" applyAlignment="1">
      <alignment horizontal="left" vertical="center" indent="1"/>
    </xf>
    <xf numFmtId="49" fontId="16" fillId="6" borderId="0" xfId="1" applyNumberFormat="1" applyFont="1" applyFill="1" applyAlignment="1">
      <alignment horizontal="left" vertical="center" wrapText="1"/>
    </xf>
    <xf numFmtId="0" fontId="1" fillId="6" borderId="10" xfId="1" applyFill="1" applyBorder="1" applyAlignment="1">
      <alignment horizontal="left" vertical="center" indent="1"/>
    </xf>
    <xf numFmtId="0" fontId="1" fillId="6" borderId="1" xfId="1" applyFill="1" applyBorder="1" applyAlignment="1">
      <alignment wrapText="1"/>
    </xf>
    <xf numFmtId="49" fontId="16" fillId="6" borderId="1" xfId="1" applyNumberFormat="1" applyFont="1" applyFill="1" applyBorder="1" applyAlignment="1">
      <alignment horizontal="left" vertical="center" wrapText="1"/>
    </xf>
    <xf numFmtId="0" fontId="16" fillId="7" borderId="0" xfId="1" applyFont="1" applyFill="1" applyAlignment="1" applyProtection="1">
      <alignment horizontal="left" vertical="center"/>
      <protection locked="0"/>
    </xf>
    <xf numFmtId="0" fontId="16" fillId="7" borderId="1" xfId="1" applyFont="1" applyFill="1" applyBorder="1" applyAlignment="1" applyProtection="1">
      <alignment horizontal="left" vertical="center" wrapText="1"/>
      <protection locked="0"/>
    </xf>
    <xf numFmtId="4" fontId="1" fillId="0" borderId="0" xfId="1" applyNumberFormat="1"/>
    <xf numFmtId="0" fontId="15" fillId="0" borderId="0" xfId="1" applyFont="1" applyAlignment="1">
      <alignment horizontal="left" vertical="center"/>
    </xf>
    <xf numFmtId="0" fontId="13" fillId="0" borderId="0" xfId="1" applyFont="1" applyAlignment="1">
      <alignment horizontal="center" vertical="center" wrapText="1"/>
    </xf>
    <xf numFmtId="0" fontId="13" fillId="0" borderId="0" xfId="1" applyFont="1" applyAlignment="1">
      <alignment horizontal="center" vertical="center" shrinkToFit="1"/>
    </xf>
    <xf numFmtId="0" fontId="13" fillId="0" borderId="0" xfId="1" applyFont="1" applyAlignment="1">
      <alignment horizontal="center" vertical="center"/>
    </xf>
    <xf numFmtId="4" fontId="14" fillId="8" borderId="25" xfId="1" applyNumberFormat="1" applyFont="1" applyFill="1" applyBorder="1" applyAlignment="1">
      <alignment vertical="center"/>
    </xf>
    <xf numFmtId="4" fontId="14" fillId="8" borderId="26" xfId="1" applyNumberFormat="1" applyFont="1" applyFill="1" applyBorder="1" applyAlignment="1">
      <alignment vertical="center" wrapText="1"/>
    </xf>
    <xf numFmtId="4" fontId="18" fillId="8" borderId="27" xfId="1" applyNumberFormat="1" applyFont="1" applyFill="1" applyBorder="1" applyAlignment="1">
      <alignment horizontal="center" vertical="center" wrapText="1" shrinkToFit="1"/>
    </xf>
    <xf numFmtId="4" fontId="14" fillId="8" borderId="27" xfId="1" applyNumberFormat="1" applyFont="1" applyFill="1" applyBorder="1" applyAlignment="1">
      <alignment horizontal="center" vertical="center" wrapText="1" shrinkToFit="1"/>
    </xf>
    <xf numFmtId="3" fontId="14" fillId="8" borderId="27" xfId="1" applyNumberFormat="1" applyFont="1" applyFill="1" applyBorder="1" applyAlignment="1">
      <alignment horizontal="center" vertical="center" wrapText="1"/>
    </xf>
    <xf numFmtId="4" fontId="1" fillId="0" borderId="30" xfId="1" applyNumberFormat="1" applyBorder="1" applyAlignment="1">
      <alignment vertical="center" shrinkToFit="1"/>
    </xf>
    <xf numFmtId="3" fontId="1" fillId="0" borderId="30" xfId="1" applyNumberFormat="1" applyBorder="1" applyAlignment="1">
      <alignment vertical="center"/>
    </xf>
    <xf numFmtId="4" fontId="16" fillId="0" borderId="28" xfId="1" applyNumberFormat="1" applyFont="1" applyBorder="1" applyAlignment="1">
      <alignment vertical="center"/>
    </xf>
    <xf numFmtId="4" fontId="16" fillId="0" borderId="30" xfId="1" applyNumberFormat="1" applyFont="1" applyBorder="1" applyAlignment="1">
      <alignment vertical="center" wrapText="1" shrinkToFit="1"/>
    </xf>
    <xf numFmtId="4" fontId="16" fillId="0" borderId="30" xfId="1" applyNumberFormat="1" applyFont="1" applyBorder="1" applyAlignment="1">
      <alignment vertical="center" shrinkToFit="1"/>
    </xf>
    <xf numFmtId="3" fontId="16" fillId="0" borderId="30" xfId="1" applyNumberFormat="1" applyFont="1" applyBorder="1" applyAlignment="1">
      <alignment vertical="center"/>
    </xf>
    <xf numFmtId="4" fontId="1" fillId="0" borderId="28" xfId="1" applyNumberFormat="1" applyBorder="1" applyAlignment="1">
      <alignment horizontal="left" vertical="center"/>
    </xf>
    <xf numFmtId="4" fontId="1" fillId="0" borderId="30" xfId="1" applyNumberFormat="1" applyBorder="1" applyAlignment="1">
      <alignment vertical="center" wrapText="1" shrinkToFit="1"/>
    </xf>
    <xf numFmtId="4" fontId="1" fillId="6" borderId="34" xfId="1" applyNumberFormat="1" applyFill="1" applyBorder="1" applyAlignment="1">
      <alignment vertical="center" wrapText="1" shrinkToFit="1"/>
    </xf>
    <xf numFmtId="4" fontId="1" fillId="6" borderId="34" xfId="1" applyNumberFormat="1" applyFill="1" applyBorder="1" applyAlignment="1">
      <alignment vertical="center" shrinkToFit="1"/>
    </xf>
    <xf numFmtId="3" fontId="1" fillId="6" borderId="34" xfId="1" applyNumberFormat="1" applyFill="1" applyBorder="1" applyAlignment="1">
      <alignment vertical="center"/>
    </xf>
    <xf numFmtId="0" fontId="15" fillId="6" borderId="12" xfId="1" applyFont="1" applyFill="1" applyBorder="1" applyAlignment="1">
      <alignment horizontal="left" vertical="center" indent="1"/>
    </xf>
    <xf numFmtId="0" fontId="16" fillId="6" borderId="8" xfId="1" applyFont="1" applyFill="1" applyBorder="1" applyAlignment="1">
      <alignment horizontal="left" vertical="center" wrapText="1"/>
    </xf>
    <xf numFmtId="0" fontId="1" fillId="6" borderId="8" xfId="1" applyFill="1" applyBorder="1" applyAlignment="1">
      <alignment horizontal="left" vertical="center" wrapText="1"/>
    </xf>
    <xf numFmtId="4" fontId="15" fillId="6" borderId="8" xfId="1" applyNumberFormat="1" applyFont="1" applyFill="1" applyBorder="1" applyAlignment="1">
      <alignment horizontal="left" vertical="center"/>
    </xf>
    <xf numFmtId="49" fontId="1" fillId="6" borderId="14" xfId="1" applyNumberFormat="1" applyFill="1" applyBorder="1" applyAlignment="1">
      <alignment horizontal="left" vertical="center"/>
    </xf>
    <xf numFmtId="0" fontId="1" fillId="6" borderId="8" xfId="1" applyFill="1" applyBorder="1" applyAlignment="1">
      <alignment wrapText="1"/>
    </xf>
    <xf numFmtId="0" fontId="1" fillId="6" borderId="8" xfId="1" applyFill="1" applyBorder="1"/>
    <xf numFmtId="49" fontId="16" fillId="6" borderId="14" xfId="1" applyNumberFormat="1" applyFont="1" applyFill="1" applyBorder="1" applyAlignment="1">
      <alignment horizontal="left" vertical="center"/>
    </xf>
    <xf numFmtId="0" fontId="15" fillId="0" borderId="0" xfId="1" applyFont="1"/>
    <xf numFmtId="0" fontId="22" fillId="8" borderId="25" xfId="1" applyFont="1" applyFill="1" applyBorder="1" applyAlignment="1">
      <alignment horizontal="center" vertical="center" wrapText="1"/>
    </xf>
    <xf numFmtId="0" fontId="22" fillId="8" borderId="26" xfId="1" applyFont="1" applyFill="1" applyBorder="1" applyAlignment="1">
      <alignment horizontal="center" vertical="center" wrapText="1"/>
    </xf>
    <xf numFmtId="0" fontId="22" fillId="8" borderId="27" xfId="1" applyFont="1" applyFill="1" applyBorder="1" applyAlignment="1">
      <alignment horizontal="center" vertical="center" wrapText="1"/>
    </xf>
    <xf numFmtId="49" fontId="14" fillId="0" borderId="28" xfId="1" applyNumberFormat="1" applyFont="1" applyBorder="1" applyAlignment="1">
      <alignment vertical="center"/>
    </xf>
    <xf numFmtId="4" fontId="14" fillId="0" borderId="30" xfId="1" applyNumberFormat="1" applyFont="1" applyBorder="1" applyAlignment="1">
      <alignment vertical="center"/>
    </xf>
    <xf numFmtId="0" fontId="14" fillId="6" borderId="31" xfId="1" applyFont="1" applyFill="1" applyBorder="1" applyAlignment="1">
      <alignment vertical="center"/>
    </xf>
    <xf numFmtId="0" fontId="14" fillId="6" borderId="31" xfId="1" applyFont="1" applyFill="1" applyBorder="1" applyAlignment="1">
      <alignment vertical="center" wrapText="1"/>
    </xf>
    <xf numFmtId="0" fontId="14" fillId="6" borderId="32" xfId="1" applyFont="1" applyFill="1" applyBorder="1" applyAlignment="1">
      <alignment vertical="center" wrapText="1"/>
    </xf>
    <xf numFmtId="4" fontId="14" fillId="6" borderId="34" xfId="1" applyNumberFormat="1" applyFont="1" applyFill="1" applyBorder="1" applyAlignment="1">
      <alignment vertical="center"/>
    </xf>
    <xf numFmtId="165" fontId="14" fillId="0" borderId="30" xfId="1" applyNumberFormat="1" applyFont="1" applyBorder="1" applyAlignment="1">
      <alignment vertical="center"/>
    </xf>
    <xf numFmtId="165" fontId="14" fillId="6" borderId="34" xfId="1" applyNumberFormat="1" applyFont="1" applyFill="1" applyBorder="1" applyAlignment="1">
      <alignment vertical="center"/>
    </xf>
    <xf numFmtId="165" fontId="1" fillId="0" borderId="0" xfId="1" applyNumberFormat="1"/>
    <xf numFmtId="4" fontId="14" fillId="0" borderId="30" xfId="1" applyNumberFormat="1" applyFont="1" applyBorder="1" applyAlignment="1">
      <alignment horizontal="center" vertical="center"/>
    </xf>
    <xf numFmtId="4" fontId="14" fillId="6" borderId="34" xfId="1" applyNumberFormat="1" applyFont="1" applyFill="1" applyBorder="1" applyAlignment="1">
      <alignment horizontal="center" vertical="center"/>
    </xf>
    <xf numFmtId="4" fontId="19" fillId="0" borderId="16" xfId="1" applyNumberFormat="1" applyFont="1" applyBorder="1" applyAlignment="1">
      <alignment vertical="center"/>
    </xf>
    <xf numFmtId="4" fontId="19" fillId="0" borderId="17" xfId="1" applyNumberFormat="1" applyFont="1" applyBorder="1" applyAlignment="1">
      <alignment vertical="center"/>
    </xf>
    <xf numFmtId="4" fontId="21" fillId="0" borderId="16" xfId="1" applyNumberFormat="1" applyFont="1" applyBorder="1" applyAlignment="1">
      <alignment vertical="center"/>
    </xf>
    <xf numFmtId="4" fontId="21" fillId="0" borderId="17" xfId="1" applyNumberFormat="1" applyFont="1" applyBorder="1" applyAlignment="1">
      <alignment vertical="center"/>
    </xf>
    <xf numFmtId="0" fontId="8" fillId="0" borderId="34" xfId="0" applyFont="1" applyBorder="1" applyAlignment="1">
      <alignment vertical="top" wrapText="1"/>
    </xf>
    <xf numFmtId="49" fontId="6" fillId="0" borderId="34" xfId="0" applyNumberFormat="1" applyFont="1" applyBorder="1" applyAlignment="1">
      <alignment vertical="top"/>
    </xf>
    <xf numFmtId="0" fontId="6" fillId="0" borderId="34" xfId="0" applyFont="1" applyBorder="1" applyAlignment="1">
      <alignment vertical="top"/>
    </xf>
    <xf numFmtId="0" fontId="6" fillId="0" borderId="34" xfId="0" applyFont="1" applyBorder="1" applyAlignment="1">
      <alignment horizontal="left" vertical="center" indent="1"/>
    </xf>
    <xf numFmtId="4" fontId="6" fillId="0" borderId="34" xfId="0" applyNumberFormat="1" applyFont="1" applyBorder="1" applyAlignment="1">
      <alignment vertical="top"/>
    </xf>
    <xf numFmtId="0" fontId="0" fillId="0" borderId="34" xfId="0" applyBorder="1" applyAlignment="1">
      <alignment vertical="top" wrapText="1"/>
    </xf>
    <xf numFmtId="0" fontId="0" fillId="0" borderId="34" xfId="0" applyBorder="1" applyAlignment="1">
      <alignment horizontal="left" vertical="center" wrapText="1"/>
    </xf>
    <xf numFmtId="4" fontId="0" fillId="0" borderId="34" xfId="0" applyNumberFormat="1" applyBorder="1" applyAlignment="1">
      <alignment vertical="top" wrapText="1"/>
    </xf>
    <xf numFmtId="0" fontId="1" fillId="0" borderId="0" xfId="0" applyFont="1" applyAlignment="1">
      <alignment wrapText="1"/>
    </xf>
    <xf numFmtId="0" fontId="1" fillId="0" borderId="0" xfId="0" applyFont="1" applyAlignment="1">
      <alignment horizontal="center" wrapText="1"/>
    </xf>
    <xf numFmtId="165" fontId="1" fillId="0" borderId="0" xfId="0" applyNumberFormat="1" applyFont="1" applyAlignment="1">
      <alignment horizontal="right" wrapText="1"/>
    </xf>
    <xf numFmtId="4" fontId="16" fillId="0" borderId="0" xfId="0" applyNumberFormat="1" applyFont="1" applyAlignment="1">
      <alignment horizontal="right" wrapText="1"/>
    </xf>
    <xf numFmtId="4" fontId="0" fillId="0" borderId="0" xfId="0" applyNumberFormat="1" applyAlignment="1">
      <alignment wrapText="1"/>
    </xf>
    <xf numFmtId="165" fontId="0" fillId="0" borderId="0" xfId="0" applyNumberFormat="1" applyAlignment="1">
      <alignment wrapText="1"/>
    </xf>
    <xf numFmtId="0" fontId="24" fillId="0" borderId="0" xfId="14" applyFont="1" applyAlignment="1">
      <alignment wrapText="1"/>
    </xf>
    <xf numFmtId="4" fontId="6" fillId="9" borderId="2" xfId="0" applyNumberFormat="1" applyFont="1" applyFill="1" applyBorder="1" applyAlignment="1" applyProtection="1">
      <alignment vertical="top"/>
      <protection locked="0"/>
    </xf>
    <xf numFmtId="4" fontId="6" fillId="9" borderId="34" xfId="0" applyNumberFormat="1" applyFont="1" applyFill="1" applyBorder="1" applyAlignment="1" applyProtection="1">
      <alignment vertical="top"/>
      <protection locked="0"/>
    </xf>
    <xf numFmtId="4" fontId="10" fillId="5" borderId="2" xfId="2" applyNumberFormat="1" applyFont="1" applyFill="1" applyBorder="1"/>
    <xf numFmtId="4" fontId="5" fillId="3" borderId="2" xfId="0" applyNumberFormat="1" applyFont="1" applyFill="1" applyBorder="1"/>
    <xf numFmtId="4" fontId="6" fillId="0" borderId="0" xfId="0" applyNumberFormat="1" applyFont="1" applyAlignment="1">
      <alignment wrapText="1"/>
    </xf>
    <xf numFmtId="4" fontId="6" fillId="9" borderId="2" xfId="0" applyNumberFormat="1" applyFont="1" applyFill="1" applyBorder="1" applyAlignment="1" applyProtection="1">
      <alignment vertical="top" wrapText="1"/>
      <protection locked="0"/>
    </xf>
    <xf numFmtId="4" fontId="6" fillId="0" borderId="34" xfId="0" applyNumberFormat="1" applyFont="1" applyBorder="1" applyAlignment="1">
      <alignment vertical="top" wrapText="1"/>
    </xf>
    <xf numFmtId="3" fontId="11" fillId="0" borderId="0" xfId="0" applyNumberFormat="1" applyFont="1" applyAlignment="1">
      <alignment horizontal="left" vertical="top"/>
    </xf>
    <xf numFmtId="49" fontId="11" fillId="0" borderId="2" xfId="0" applyNumberFormat="1" applyFont="1" applyBorder="1" applyAlignment="1">
      <alignment vertical="top"/>
    </xf>
    <xf numFmtId="0" fontId="11" fillId="0" borderId="2" xfId="0" applyFont="1" applyBorder="1" applyAlignment="1">
      <alignment vertical="top" wrapText="1"/>
    </xf>
    <xf numFmtId="0" fontId="0" fillId="5" borderId="2" xfId="0" applyFill="1" applyBorder="1" applyAlignment="1">
      <alignment vertical="top" wrapText="1"/>
    </xf>
    <xf numFmtId="0" fontId="0" fillId="5" borderId="2" xfId="0" applyFill="1" applyBorder="1" applyAlignment="1">
      <alignment horizontal="left" vertical="center" wrapText="1"/>
    </xf>
    <xf numFmtId="4" fontId="0" fillId="5" borderId="34" xfId="0" applyNumberFormat="1" applyFill="1" applyBorder="1" applyAlignment="1">
      <alignment vertical="top" wrapText="1"/>
    </xf>
    <xf numFmtId="0" fontId="11" fillId="0" borderId="2" xfId="0" applyFont="1" applyBorder="1" applyAlignment="1">
      <alignment horizontal="left" vertical="center" wrapText="1"/>
    </xf>
    <xf numFmtId="4" fontId="11" fillId="0" borderId="2" xfId="0" applyNumberFormat="1" applyFont="1" applyBorder="1" applyAlignment="1">
      <alignment vertical="top" wrapText="1"/>
    </xf>
    <xf numFmtId="4" fontId="0" fillId="5" borderId="2" xfId="0" applyNumberFormat="1" applyFill="1" applyBorder="1" applyAlignment="1">
      <alignment vertical="top" wrapText="1"/>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13" fillId="0" borderId="24" xfId="1" applyFont="1" applyBorder="1" applyAlignment="1">
      <alignment horizontal="center" vertical="center"/>
    </xf>
    <xf numFmtId="4" fontId="19" fillId="0" borderId="11" xfId="1" applyNumberFormat="1" applyFont="1" applyBorder="1" applyAlignment="1">
      <alignment horizontal="right" vertical="center"/>
    </xf>
    <xf numFmtId="4" fontId="19" fillId="0" borderId="1" xfId="1" applyNumberFormat="1" applyFont="1" applyBorder="1" applyAlignment="1">
      <alignment horizontal="right" vertical="center"/>
    </xf>
    <xf numFmtId="4" fontId="21" fillId="0" borderId="16" xfId="1" applyNumberFormat="1" applyFont="1" applyBorder="1" applyAlignment="1">
      <alignment horizontal="right" vertical="center" indent="1"/>
    </xf>
    <xf numFmtId="4" fontId="21" fillId="0" borderId="21" xfId="1" applyNumberFormat="1" applyFont="1" applyBorder="1" applyAlignment="1">
      <alignment horizontal="right" vertical="center" indent="1"/>
    </xf>
    <xf numFmtId="49" fontId="15" fillId="6" borderId="19" xfId="1" applyNumberFormat="1" applyFont="1" applyFill="1" applyBorder="1" applyAlignment="1">
      <alignment horizontal="left" vertical="center" wrapText="1"/>
    </xf>
    <xf numFmtId="0" fontId="1" fillId="6" borderId="19" xfId="1" applyFill="1" applyBorder="1" applyAlignment="1">
      <alignment wrapText="1"/>
    </xf>
    <xf numFmtId="0" fontId="1" fillId="6" borderId="20" xfId="1" applyFill="1" applyBorder="1" applyAlignment="1">
      <alignment wrapText="1"/>
    </xf>
    <xf numFmtId="49" fontId="16" fillId="6" borderId="0" xfId="1" applyNumberFormat="1" applyFont="1" applyFill="1" applyAlignment="1">
      <alignment horizontal="left" vertical="center" wrapText="1"/>
    </xf>
    <xf numFmtId="0" fontId="1" fillId="6" borderId="0" xfId="1" applyFill="1" applyAlignment="1">
      <alignment wrapText="1"/>
    </xf>
    <xf numFmtId="0" fontId="1" fillId="6" borderId="4" xfId="1" applyFill="1" applyBorder="1" applyAlignment="1">
      <alignment wrapText="1"/>
    </xf>
    <xf numFmtId="1" fontId="1" fillId="0" borderId="1" xfId="1" applyNumberFormat="1" applyBorder="1" applyAlignment="1">
      <alignment horizontal="right" indent="1"/>
    </xf>
    <xf numFmtId="0" fontId="16" fillId="7" borderId="19" xfId="1" applyFont="1" applyFill="1" applyBorder="1" applyAlignment="1" applyProtection="1">
      <alignment horizontal="left" vertical="center"/>
      <protection locked="0"/>
    </xf>
    <xf numFmtId="0" fontId="1" fillId="0" borderId="1" xfId="1" applyBorder="1" applyAlignment="1">
      <alignment horizontal="right" indent="1"/>
    </xf>
    <xf numFmtId="0" fontId="1" fillId="0" borderId="9" xfId="1" applyBorder="1" applyAlignment="1">
      <alignment horizontal="right" indent="1"/>
    </xf>
    <xf numFmtId="4" fontId="19" fillId="0" borderId="16" xfId="1" applyNumberFormat="1" applyFont="1" applyBorder="1" applyAlignment="1">
      <alignment horizontal="right" vertical="center" indent="1"/>
    </xf>
    <xf numFmtId="4" fontId="19" fillId="0" borderId="21" xfId="1" applyNumberFormat="1" applyFont="1" applyBorder="1" applyAlignment="1">
      <alignment horizontal="right" vertical="center" indent="1"/>
    </xf>
    <xf numFmtId="0" fontId="16" fillId="7" borderId="0" xfId="1" applyFont="1" applyFill="1" applyAlignment="1" applyProtection="1">
      <alignment horizontal="left" vertical="center"/>
      <protection locked="0"/>
    </xf>
    <xf numFmtId="49" fontId="16" fillId="6" borderId="1" xfId="1" applyNumberFormat="1" applyFont="1" applyFill="1" applyBorder="1" applyAlignment="1">
      <alignment horizontal="left" vertical="center" wrapText="1"/>
    </xf>
    <xf numFmtId="0" fontId="16" fillId="6" borderId="1" xfId="1" applyFont="1" applyFill="1" applyBorder="1" applyAlignment="1">
      <alignment horizontal="left" vertical="center" wrapText="1"/>
    </xf>
    <xf numFmtId="0" fontId="16" fillId="6" borderId="9" xfId="1" applyFont="1" applyFill="1" applyBorder="1" applyAlignment="1">
      <alignment horizontal="left" vertical="center" wrapText="1"/>
    </xf>
    <xf numFmtId="0" fontId="16" fillId="0" borderId="19" xfId="1" applyFont="1" applyBorder="1" applyAlignment="1">
      <alignment horizontal="left" vertical="center" wrapText="1"/>
    </xf>
    <xf numFmtId="0" fontId="1" fillId="0" borderId="19" xfId="1" applyBorder="1" applyAlignment="1">
      <alignment vertical="center" wrapText="1"/>
    </xf>
    <xf numFmtId="0" fontId="16" fillId="0" borderId="0" xfId="1" applyFont="1" applyAlignment="1">
      <alignment horizontal="left" vertical="center" wrapText="1"/>
    </xf>
    <xf numFmtId="0" fontId="1" fillId="0" borderId="0" xfId="1" applyAlignment="1">
      <alignment vertical="center" wrapText="1"/>
    </xf>
    <xf numFmtId="0" fontId="16" fillId="0" borderId="1" xfId="1" applyFont="1" applyBorder="1" applyAlignment="1">
      <alignment vertical="center" wrapText="1"/>
    </xf>
    <xf numFmtId="0" fontId="1" fillId="0" borderId="1" xfId="1" applyBorder="1" applyAlignment="1">
      <alignment vertical="center" wrapText="1"/>
    </xf>
    <xf numFmtId="4" fontId="1" fillId="0" borderId="29" xfId="1" applyNumberFormat="1" applyBorder="1" applyAlignment="1">
      <alignment vertical="center" wrapText="1"/>
    </xf>
    <xf numFmtId="4" fontId="1" fillId="6" borderId="31" xfId="1" applyNumberFormat="1" applyFill="1" applyBorder="1" applyAlignment="1">
      <alignment vertical="center"/>
    </xf>
    <xf numFmtId="4" fontId="1" fillId="6" borderId="32" xfId="1" applyNumberFormat="1" applyFill="1" applyBorder="1" applyAlignment="1">
      <alignment vertical="center"/>
    </xf>
    <xf numFmtId="4" fontId="1" fillId="6" borderId="33" xfId="1" applyNumberFormat="1" applyFill="1" applyBorder="1" applyAlignment="1">
      <alignment vertical="center"/>
    </xf>
    <xf numFmtId="4" fontId="16" fillId="0" borderId="29" xfId="1" applyNumberFormat="1" applyFont="1" applyBorder="1" applyAlignment="1">
      <alignment vertical="center" wrapText="1"/>
    </xf>
    <xf numFmtId="0" fontId="16" fillId="7" borderId="1" xfId="1" applyFont="1" applyFill="1" applyBorder="1" applyAlignment="1" applyProtection="1">
      <alignment horizontal="left" vertical="center"/>
      <protection locked="0"/>
    </xf>
    <xf numFmtId="0" fontId="1" fillId="7" borderId="1" xfId="1" applyFill="1" applyBorder="1" applyAlignment="1" applyProtection="1">
      <alignment horizontal="left" vertical="center"/>
      <protection locked="0"/>
    </xf>
    <xf numFmtId="4" fontId="19" fillId="0" borderId="19" xfId="1" applyNumberFormat="1" applyFont="1" applyBorder="1" applyAlignment="1">
      <alignment horizontal="right" vertical="center"/>
    </xf>
    <xf numFmtId="49" fontId="14" fillId="0" borderId="28" xfId="1" applyNumberFormat="1" applyFont="1" applyBorder="1" applyAlignment="1">
      <alignment vertical="center" wrapText="1"/>
    </xf>
    <xf numFmtId="49" fontId="14" fillId="0" borderId="29" xfId="1" applyNumberFormat="1" applyFont="1" applyBorder="1" applyAlignment="1">
      <alignment vertical="center" wrapText="1"/>
    </xf>
    <xf numFmtId="0" fontId="16" fillId="0" borderId="19" xfId="1" applyFont="1" applyBorder="1" applyAlignment="1">
      <alignment horizontal="center" vertical="center" wrapText="1"/>
    </xf>
    <xf numFmtId="0" fontId="16" fillId="0" borderId="0" xfId="1" applyFont="1" applyAlignment="1">
      <alignment horizontal="center" vertical="center" wrapText="1"/>
    </xf>
    <xf numFmtId="0" fontId="16" fillId="0" borderId="1" xfId="1" applyFont="1" applyBorder="1" applyAlignment="1">
      <alignment horizontal="center" vertical="center" wrapText="1"/>
    </xf>
    <xf numFmtId="0" fontId="1" fillId="0" borderId="19" xfId="1" applyBorder="1" applyAlignment="1">
      <alignment horizontal="center" wrapText="1"/>
    </xf>
    <xf numFmtId="4" fontId="19" fillId="0" borderId="16" xfId="1" applyNumberFormat="1" applyFont="1" applyBorder="1" applyAlignment="1">
      <alignment horizontal="right" vertical="center"/>
    </xf>
    <xf numFmtId="4" fontId="19" fillId="0" borderId="13" xfId="1" applyNumberFormat="1" applyFont="1" applyBorder="1" applyAlignment="1">
      <alignment horizontal="right" vertical="center"/>
    </xf>
    <xf numFmtId="4" fontId="19" fillId="0" borderId="16" xfId="1" applyNumberFormat="1" applyFont="1" applyBorder="1" applyAlignment="1">
      <alignment vertical="center"/>
    </xf>
    <xf numFmtId="4" fontId="19" fillId="0" borderId="13" xfId="1" applyNumberFormat="1" applyFont="1" applyBorder="1" applyAlignment="1">
      <alignment vertical="center"/>
    </xf>
    <xf numFmtId="4" fontId="20" fillId="6" borderId="8" xfId="1" applyNumberFormat="1" applyFont="1" applyFill="1" applyBorder="1" applyAlignment="1">
      <alignment horizontal="right" vertical="center"/>
    </xf>
    <xf numFmtId="2" fontId="20" fillId="6" borderId="8" xfId="1" applyNumberFormat="1" applyFont="1" applyFill="1" applyBorder="1" applyAlignment="1">
      <alignment horizontal="right" vertical="center"/>
    </xf>
    <xf numFmtId="0" fontId="1" fillId="0" borderId="1" xfId="1" applyBorder="1" applyAlignment="1">
      <alignment horizontal="center" vertical="center" wrapText="1"/>
    </xf>
    <xf numFmtId="0" fontId="16" fillId="0" borderId="1" xfId="1" applyFont="1" applyBorder="1" applyAlignment="1">
      <alignment horizontal="center" vertical="center"/>
    </xf>
    <xf numFmtId="0" fontId="1" fillId="0" borderId="1" xfId="1" applyBorder="1" applyAlignment="1">
      <alignment horizontal="center" vertical="center"/>
    </xf>
    <xf numFmtId="0" fontId="6" fillId="2" borderId="34" xfId="0" applyFont="1" applyFill="1" applyBorder="1" applyAlignment="1">
      <alignment vertical="top"/>
    </xf>
    <xf numFmtId="0" fontId="10" fillId="2" borderId="34" xfId="0" applyFont="1" applyFill="1" applyBorder="1" applyAlignment="1">
      <alignment vertical="top"/>
    </xf>
    <xf numFmtId="0" fontId="6" fillId="4" borderId="34" xfId="0" applyFont="1" applyFill="1" applyBorder="1" applyAlignment="1">
      <alignment vertical="top"/>
    </xf>
    <xf numFmtId="0" fontId="11" fillId="0" borderId="34" xfId="0" applyFont="1" applyBorder="1" applyAlignment="1">
      <alignment vertical="top" wrapText="1"/>
    </xf>
  </cellXfs>
  <cellStyles count="15">
    <cellStyle name="Čárka 2" xfId="6" xr:uid="{00000000-0005-0000-0000-000000000000}"/>
    <cellStyle name="Čárka 2 2" xfId="10" xr:uid="{00000000-0005-0000-0000-000001000000}"/>
    <cellStyle name="Čárka 3" xfId="4" xr:uid="{00000000-0005-0000-0000-000002000000}"/>
    <cellStyle name="Excel Built-in Normal" xfId="14" xr:uid="{00000000-0005-0000-0000-000003000000}"/>
    <cellStyle name="Hypertextový odkaz" xfId="2" builtinId="8"/>
    <cellStyle name="Normální" xfId="0" builtinId="0"/>
    <cellStyle name="Normální 2" xfId="3" xr:uid="{00000000-0005-0000-0000-000006000000}"/>
    <cellStyle name="Normální 2 2" xfId="8" xr:uid="{00000000-0005-0000-0000-000007000000}"/>
    <cellStyle name="Normální 2 3" xfId="5" xr:uid="{00000000-0005-0000-0000-000008000000}"/>
    <cellStyle name="normální 2 4" xfId="13" xr:uid="{00000000-0005-0000-0000-000009000000}"/>
    <cellStyle name="Normální 3" xfId="1" xr:uid="{00000000-0005-0000-0000-00000A000000}"/>
    <cellStyle name="Normální 4" xfId="7" xr:uid="{00000000-0005-0000-0000-00000B000000}"/>
    <cellStyle name="Normální 4 2" xfId="11" xr:uid="{00000000-0005-0000-0000-00000C000000}"/>
    <cellStyle name="Normální 5" xfId="9" xr:uid="{00000000-0005-0000-0000-00000D000000}"/>
    <cellStyle name="Normální 6" xfId="12" xr:uid="{00000000-0005-0000-0000-00000E000000}"/>
  </cellStyles>
  <dxfs count="0"/>
  <tableStyles count="0" defaultTableStyle="TableStyleMedium2" defaultPivotStyle="PivotStyleLight16"/>
  <colors>
    <mruColors>
      <color rgb="FF4785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5"/>
  <sheetViews>
    <sheetView zoomScaleNormal="100" workbookViewId="0">
      <selection activeCell="P10" sqref="P10"/>
    </sheetView>
  </sheetViews>
  <sheetFormatPr defaultRowHeight="14.4" x14ac:dyDescent="0.3"/>
  <cols>
    <col min="2" max="2" width="25.88671875" customWidth="1"/>
    <col min="6" max="6" width="25.44140625" customWidth="1"/>
    <col min="8" max="8" width="14.88671875" customWidth="1"/>
  </cols>
  <sheetData>
    <row r="1" spans="1:14" ht="17.399999999999999" x14ac:dyDescent="0.3">
      <c r="A1" s="214" t="s">
        <v>225</v>
      </c>
      <c r="B1" s="215"/>
      <c r="C1" s="215"/>
      <c r="D1" s="215"/>
      <c r="E1" s="215"/>
      <c r="F1" s="215"/>
      <c r="G1" s="215"/>
      <c r="H1" s="215"/>
      <c r="I1" s="216"/>
      <c r="J1" s="60"/>
      <c r="K1" s="60"/>
      <c r="L1" s="60"/>
      <c r="M1" s="60"/>
      <c r="N1" s="60"/>
    </row>
    <row r="2" spans="1:14" ht="15.6" x14ac:dyDescent="0.3">
      <c r="A2" s="125" t="s">
        <v>226</v>
      </c>
      <c r="B2" s="126"/>
      <c r="C2" s="127" t="s">
        <v>227</v>
      </c>
      <c r="D2" s="221" t="s">
        <v>228</v>
      </c>
      <c r="E2" s="222"/>
      <c r="F2" s="222"/>
      <c r="G2" s="222"/>
      <c r="H2" s="222"/>
      <c r="I2" s="223"/>
      <c r="J2" s="60"/>
      <c r="K2" s="60"/>
      <c r="L2" s="60"/>
      <c r="M2" s="60"/>
      <c r="N2" s="61"/>
    </row>
    <row r="3" spans="1:14" x14ac:dyDescent="0.3">
      <c r="A3" s="128" t="s">
        <v>229</v>
      </c>
      <c r="B3" s="126"/>
      <c r="C3" s="129" t="s">
        <v>227</v>
      </c>
      <c r="D3" s="224" t="s">
        <v>230</v>
      </c>
      <c r="E3" s="225"/>
      <c r="F3" s="225"/>
      <c r="G3" s="225"/>
      <c r="H3" s="225"/>
      <c r="I3" s="226"/>
      <c r="J3" s="60"/>
      <c r="K3" s="60"/>
      <c r="L3" s="60"/>
      <c r="M3" s="60"/>
      <c r="N3" s="60"/>
    </row>
    <row r="4" spans="1:14" x14ac:dyDescent="0.3">
      <c r="A4" s="130" t="s">
        <v>231</v>
      </c>
      <c r="B4" s="131"/>
      <c r="C4" s="132" t="s">
        <v>227</v>
      </c>
      <c r="D4" s="234" t="s">
        <v>230</v>
      </c>
      <c r="E4" s="235"/>
      <c r="F4" s="235"/>
      <c r="G4" s="235"/>
      <c r="H4" s="235"/>
      <c r="I4" s="236"/>
      <c r="J4" s="60"/>
      <c r="K4" s="60"/>
      <c r="L4" s="60"/>
      <c r="M4" s="60"/>
      <c r="N4" s="60"/>
    </row>
    <row r="5" spans="1:14" x14ac:dyDescent="0.3">
      <c r="A5" s="86" t="s">
        <v>232</v>
      </c>
      <c r="B5" s="60"/>
      <c r="C5" s="237"/>
      <c r="D5" s="238"/>
      <c r="E5" s="238"/>
      <c r="F5" s="238"/>
      <c r="G5" s="73" t="s">
        <v>233</v>
      </c>
      <c r="H5" s="77"/>
      <c r="I5" s="63"/>
      <c r="J5" s="60"/>
      <c r="K5" s="60"/>
      <c r="L5" s="60"/>
      <c r="M5" s="60"/>
      <c r="N5" s="60"/>
    </row>
    <row r="6" spans="1:14" x14ac:dyDescent="0.3">
      <c r="A6" s="83"/>
      <c r="B6" s="105"/>
      <c r="C6" s="239"/>
      <c r="D6" s="240"/>
      <c r="E6" s="240"/>
      <c r="F6" s="240"/>
      <c r="G6" s="73" t="s">
        <v>234</v>
      </c>
      <c r="H6" s="77"/>
      <c r="I6" s="63"/>
      <c r="J6" s="60"/>
      <c r="K6" s="60"/>
      <c r="L6" s="60"/>
      <c r="M6" s="60"/>
      <c r="N6" s="60"/>
    </row>
    <row r="7" spans="1:14" x14ac:dyDescent="0.3">
      <c r="A7" s="84"/>
      <c r="B7" s="106"/>
      <c r="C7" s="103"/>
      <c r="D7" s="241"/>
      <c r="E7" s="242"/>
      <c r="F7" s="242"/>
      <c r="G7" s="79"/>
      <c r="H7" s="78"/>
      <c r="I7" s="89"/>
      <c r="J7" s="60"/>
      <c r="K7" s="60"/>
      <c r="L7" s="60"/>
      <c r="M7" s="60"/>
      <c r="N7" s="60"/>
    </row>
    <row r="8" spans="1:14" x14ac:dyDescent="0.3">
      <c r="A8" s="86" t="s">
        <v>235</v>
      </c>
      <c r="B8" s="60"/>
      <c r="C8" s="253" t="s">
        <v>270</v>
      </c>
      <c r="D8" s="253"/>
      <c r="E8" s="253"/>
      <c r="F8" s="253"/>
      <c r="G8" s="73" t="s">
        <v>233</v>
      </c>
      <c r="H8" s="77"/>
      <c r="I8" s="63"/>
      <c r="J8" s="60"/>
      <c r="K8" s="60"/>
      <c r="L8" s="60"/>
      <c r="M8" s="60"/>
      <c r="N8" s="60"/>
    </row>
    <row r="9" spans="1:14" x14ac:dyDescent="0.3">
      <c r="A9" s="62"/>
      <c r="B9" s="60"/>
      <c r="C9" s="254"/>
      <c r="D9" s="254"/>
      <c r="E9" s="254"/>
      <c r="F9" s="254"/>
      <c r="G9" s="73" t="s">
        <v>234</v>
      </c>
      <c r="H9" s="77"/>
      <c r="I9" s="63"/>
      <c r="J9" s="60"/>
      <c r="K9" s="60"/>
      <c r="L9" s="60"/>
      <c r="M9" s="60"/>
      <c r="N9" s="60"/>
    </row>
    <row r="10" spans="1:14" x14ac:dyDescent="0.3">
      <c r="A10" s="90"/>
      <c r="B10" s="106"/>
      <c r="C10" s="255"/>
      <c r="D10" s="255"/>
      <c r="E10" s="255"/>
      <c r="F10" s="255"/>
      <c r="G10" s="69"/>
      <c r="H10" s="91"/>
      <c r="I10" s="89"/>
      <c r="J10" s="60"/>
      <c r="K10" s="60"/>
      <c r="L10" s="60"/>
      <c r="M10" s="60"/>
      <c r="N10" s="60"/>
    </row>
    <row r="11" spans="1:14" x14ac:dyDescent="0.3">
      <c r="A11" s="86" t="s">
        <v>236</v>
      </c>
      <c r="B11" s="60"/>
      <c r="C11" s="228"/>
      <c r="D11" s="228"/>
      <c r="E11" s="228"/>
      <c r="F11" s="228"/>
      <c r="G11" s="73" t="s">
        <v>233</v>
      </c>
      <c r="H11" s="133"/>
      <c r="I11" s="63"/>
      <c r="J11" s="60"/>
      <c r="K11" s="60"/>
      <c r="L11" s="60"/>
      <c r="M11" s="60"/>
      <c r="N11" s="60"/>
    </row>
    <row r="12" spans="1:14" x14ac:dyDescent="0.3">
      <c r="A12" s="83"/>
      <c r="B12" s="105"/>
      <c r="C12" s="233"/>
      <c r="D12" s="233"/>
      <c r="E12" s="233"/>
      <c r="F12" s="233"/>
      <c r="G12" s="73" t="s">
        <v>234</v>
      </c>
      <c r="H12" s="133"/>
      <c r="I12" s="63"/>
      <c r="J12" s="60"/>
      <c r="K12" s="60"/>
      <c r="L12" s="60"/>
      <c r="M12" s="60"/>
      <c r="N12" s="60"/>
    </row>
    <row r="13" spans="1:14" x14ac:dyDescent="0.3">
      <c r="A13" s="84"/>
      <c r="B13" s="106"/>
      <c r="C13" s="134"/>
      <c r="D13" s="248"/>
      <c r="E13" s="249"/>
      <c r="F13" s="249"/>
      <c r="G13" s="74"/>
      <c r="H13" s="78"/>
      <c r="I13" s="89"/>
      <c r="J13" s="60"/>
      <c r="K13" s="60"/>
      <c r="L13" s="60"/>
      <c r="M13" s="60"/>
      <c r="N13" s="60"/>
    </row>
    <row r="14" spans="1:14" x14ac:dyDescent="0.3">
      <c r="A14" s="98" t="s">
        <v>237</v>
      </c>
      <c r="B14" s="107"/>
      <c r="C14" s="108"/>
      <c r="D14" s="109"/>
      <c r="E14" s="99"/>
      <c r="F14" s="99"/>
      <c r="G14" s="100"/>
      <c r="H14" s="99"/>
      <c r="I14" s="101"/>
      <c r="J14" s="60"/>
      <c r="K14" s="60"/>
      <c r="L14" s="60"/>
      <c r="M14" s="60"/>
      <c r="N14" s="60"/>
    </row>
    <row r="15" spans="1:14" x14ac:dyDescent="0.3">
      <c r="A15" s="90" t="s">
        <v>238</v>
      </c>
      <c r="B15" s="110"/>
      <c r="C15" s="104"/>
      <c r="D15" s="227"/>
      <c r="E15" s="227"/>
      <c r="F15" s="229"/>
      <c r="G15" s="229"/>
      <c r="H15" s="229" t="s">
        <v>239</v>
      </c>
      <c r="I15" s="230"/>
      <c r="J15" s="60"/>
      <c r="K15" s="60"/>
      <c r="L15" s="60"/>
      <c r="M15" s="60"/>
      <c r="N15" s="60"/>
    </row>
    <row r="16" spans="1:14" x14ac:dyDescent="0.3">
      <c r="A16" s="93" t="s">
        <v>240</v>
      </c>
      <c r="B16" s="111"/>
      <c r="C16" s="112"/>
      <c r="D16" s="219"/>
      <c r="E16" s="220"/>
      <c r="F16" s="219"/>
      <c r="G16" s="220"/>
      <c r="H16" s="181">
        <v>0</v>
      </c>
      <c r="I16" s="182"/>
      <c r="J16" s="60"/>
      <c r="K16" s="60"/>
      <c r="L16" s="60"/>
      <c r="M16" s="60"/>
      <c r="N16" s="60"/>
    </row>
    <row r="17" spans="1:9" x14ac:dyDescent="0.3">
      <c r="A17" s="93" t="s">
        <v>241</v>
      </c>
      <c r="B17" s="111"/>
      <c r="C17" s="112"/>
      <c r="D17" s="219"/>
      <c r="E17" s="220"/>
      <c r="F17" s="219"/>
      <c r="G17" s="220"/>
      <c r="H17" s="181">
        <v>0</v>
      </c>
      <c r="I17" s="182"/>
    </row>
    <row r="18" spans="1:9" x14ac:dyDescent="0.3">
      <c r="A18" s="93" t="s">
        <v>242</v>
      </c>
      <c r="B18" s="111"/>
      <c r="C18" s="112"/>
      <c r="D18" s="219"/>
      <c r="E18" s="220"/>
      <c r="F18" s="219"/>
      <c r="G18" s="220"/>
      <c r="H18" s="181">
        <f>Rekapitulace!C12</f>
        <v>0</v>
      </c>
      <c r="I18" s="182"/>
    </row>
    <row r="19" spans="1:9" x14ac:dyDescent="0.3">
      <c r="A19" s="93" t="s">
        <v>243</v>
      </c>
      <c r="B19" s="111"/>
      <c r="C19" s="112"/>
      <c r="D19" s="219"/>
      <c r="E19" s="220"/>
      <c r="F19" s="219"/>
      <c r="G19" s="220"/>
      <c r="H19" s="181">
        <v>0</v>
      </c>
      <c r="I19" s="182"/>
    </row>
    <row r="20" spans="1:9" x14ac:dyDescent="0.3">
      <c r="A20" s="93" t="s">
        <v>244</v>
      </c>
      <c r="B20" s="111"/>
      <c r="C20" s="112"/>
      <c r="D20" s="219"/>
      <c r="E20" s="220"/>
      <c r="F20" s="219"/>
      <c r="G20" s="220"/>
      <c r="H20" s="181">
        <v>0</v>
      </c>
      <c r="I20" s="182"/>
    </row>
    <row r="21" spans="1:9" x14ac:dyDescent="0.3">
      <c r="A21" s="102" t="s">
        <v>239</v>
      </c>
      <c r="B21" s="113"/>
      <c r="C21" s="114"/>
      <c r="D21" s="231"/>
      <c r="E21" s="232"/>
      <c r="F21" s="231"/>
      <c r="G21" s="232"/>
      <c r="H21" s="179">
        <f>H18</f>
        <v>0</v>
      </c>
      <c r="I21" s="180"/>
    </row>
    <row r="22" spans="1:9" x14ac:dyDescent="0.3">
      <c r="A22" s="97" t="s">
        <v>245</v>
      </c>
      <c r="B22" s="111"/>
      <c r="C22" s="112"/>
      <c r="D22" s="115"/>
      <c r="E22" s="94"/>
      <c r="F22" s="88"/>
      <c r="G22" s="88"/>
      <c r="H22" s="88"/>
      <c r="I22" s="95"/>
    </row>
    <row r="23" spans="1:9" x14ac:dyDescent="0.3">
      <c r="A23" s="93" t="s">
        <v>246</v>
      </c>
      <c r="B23" s="111"/>
      <c r="C23" s="112"/>
      <c r="D23" s="116">
        <v>15</v>
      </c>
      <c r="E23" s="94" t="s">
        <v>247</v>
      </c>
      <c r="F23" s="259">
        <v>0</v>
      </c>
      <c r="G23" s="260"/>
      <c r="H23" s="260"/>
      <c r="I23" s="95" t="s">
        <v>248</v>
      </c>
    </row>
    <row r="24" spans="1:9" x14ac:dyDescent="0.3">
      <c r="A24" s="93" t="s">
        <v>249</v>
      </c>
      <c r="B24" s="111"/>
      <c r="C24" s="112"/>
      <c r="D24" s="116">
        <v>15</v>
      </c>
      <c r="E24" s="94" t="s">
        <v>247</v>
      </c>
      <c r="F24" s="257">
        <v>0</v>
      </c>
      <c r="G24" s="258"/>
      <c r="H24" s="258"/>
      <c r="I24" s="95" t="s">
        <v>248</v>
      </c>
    </row>
    <row r="25" spans="1:9" x14ac:dyDescent="0.3">
      <c r="A25" s="93" t="s">
        <v>250</v>
      </c>
      <c r="B25" s="111"/>
      <c r="C25" s="112"/>
      <c r="D25" s="116">
        <v>21</v>
      </c>
      <c r="E25" s="94" t="s">
        <v>247</v>
      </c>
      <c r="F25" s="259">
        <f>F41</f>
        <v>0</v>
      </c>
      <c r="G25" s="260"/>
      <c r="H25" s="260"/>
      <c r="I25" s="95" t="s">
        <v>248</v>
      </c>
    </row>
    <row r="26" spans="1:9" x14ac:dyDescent="0.3">
      <c r="A26" s="87" t="s">
        <v>251</v>
      </c>
      <c r="B26" s="117"/>
      <c r="C26" s="104"/>
      <c r="D26" s="118">
        <v>21</v>
      </c>
      <c r="E26" s="85" t="s">
        <v>247</v>
      </c>
      <c r="F26" s="217">
        <f>G41</f>
        <v>0</v>
      </c>
      <c r="G26" s="218"/>
      <c r="H26" s="218"/>
      <c r="I26" s="92" t="s">
        <v>248</v>
      </c>
    </row>
    <row r="27" spans="1:9" ht="15" thickBot="1" x14ac:dyDescent="0.35">
      <c r="A27" s="86" t="s">
        <v>252</v>
      </c>
      <c r="B27" s="119"/>
      <c r="C27" s="120"/>
      <c r="D27" s="119"/>
      <c r="E27" s="71"/>
      <c r="F27" s="250">
        <v>0</v>
      </c>
      <c r="G27" s="250"/>
      <c r="H27" s="250"/>
      <c r="I27" s="96" t="s">
        <v>248</v>
      </c>
    </row>
    <row r="28" spans="1:9" ht="17.399999999999999" thickBot="1" x14ac:dyDescent="0.35">
      <c r="A28" s="156" t="s">
        <v>253</v>
      </c>
      <c r="B28" s="157"/>
      <c r="C28" s="157"/>
      <c r="D28" s="158"/>
      <c r="E28" s="159"/>
      <c r="F28" s="261">
        <f>F25</f>
        <v>0</v>
      </c>
      <c r="G28" s="262"/>
      <c r="H28" s="262"/>
      <c r="I28" s="160" t="s">
        <v>248</v>
      </c>
    </row>
    <row r="29" spans="1:9" ht="17.399999999999999" thickBot="1" x14ac:dyDescent="0.35">
      <c r="A29" s="156" t="s">
        <v>254</v>
      </c>
      <c r="B29" s="161"/>
      <c r="C29" s="161"/>
      <c r="D29" s="161"/>
      <c r="E29" s="162"/>
      <c r="F29" s="261">
        <f>F28+F26</f>
        <v>0</v>
      </c>
      <c r="G29" s="261"/>
      <c r="H29" s="261"/>
      <c r="I29" s="163" t="s">
        <v>248</v>
      </c>
    </row>
    <row r="30" spans="1:9" x14ac:dyDescent="0.3">
      <c r="A30" s="62"/>
      <c r="B30" s="60"/>
      <c r="C30" s="60"/>
      <c r="D30" s="60"/>
      <c r="E30" s="60"/>
      <c r="F30" s="60"/>
      <c r="G30" s="60"/>
      <c r="H30" s="60"/>
      <c r="I30" s="64"/>
    </row>
    <row r="31" spans="1:9" x14ac:dyDescent="0.3">
      <c r="A31" s="62"/>
      <c r="B31" s="60"/>
      <c r="C31" s="60"/>
      <c r="D31" s="60"/>
      <c r="E31" s="60"/>
      <c r="F31" s="60"/>
      <c r="G31" s="60"/>
      <c r="H31" s="60"/>
      <c r="I31" s="64"/>
    </row>
    <row r="32" spans="1:9" x14ac:dyDescent="0.3">
      <c r="A32" s="72"/>
      <c r="B32" s="121" t="s">
        <v>255</v>
      </c>
      <c r="C32" s="122"/>
      <c r="D32" s="122"/>
      <c r="E32" s="70" t="s">
        <v>256</v>
      </c>
      <c r="F32" s="81"/>
      <c r="G32" s="82"/>
      <c r="H32" s="81"/>
      <c r="I32" s="64"/>
    </row>
    <row r="33" spans="1:9" x14ac:dyDescent="0.3">
      <c r="A33" s="62"/>
      <c r="B33" s="60"/>
      <c r="C33" s="60"/>
      <c r="D33" s="60"/>
      <c r="E33" s="60"/>
      <c r="F33" s="60"/>
      <c r="G33" s="60"/>
      <c r="H33" s="60"/>
      <c r="I33" s="64"/>
    </row>
    <row r="34" spans="1:9" x14ac:dyDescent="0.3">
      <c r="A34" s="75"/>
      <c r="B34" s="123"/>
      <c r="C34" s="255"/>
      <c r="D34" s="263"/>
      <c r="E34" s="76"/>
      <c r="F34" s="264"/>
      <c r="G34" s="265"/>
      <c r="H34" s="265"/>
      <c r="I34" s="80"/>
    </row>
    <row r="35" spans="1:9" x14ac:dyDescent="0.3">
      <c r="A35" s="62"/>
      <c r="B35" s="60"/>
      <c r="C35" s="256" t="s">
        <v>257</v>
      </c>
      <c r="D35" s="256"/>
      <c r="E35" s="60"/>
      <c r="F35" s="60"/>
      <c r="G35" s="65" t="s">
        <v>258</v>
      </c>
      <c r="H35" s="60"/>
      <c r="I35" s="64"/>
    </row>
    <row r="36" spans="1:9" ht="15" thickBot="1" x14ac:dyDescent="0.35">
      <c r="A36" s="66"/>
      <c r="B36" s="124"/>
      <c r="C36" s="124"/>
      <c r="D36" s="124"/>
      <c r="E36" s="67"/>
      <c r="F36" s="67"/>
      <c r="G36" s="67"/>
      <c r="H36" s="67"/>
      <c r="I36" s="68"/>
    </row>
    <row r="37" spans="1:9" ht="17.399999999999999" x14ac:dyDescent="0.3">
      <c r="A37" s="136" t="s">
        <v>259</v>
      </c>
      <c r="B37" s="137"/>
      <c r="C37" s="137"/>
      <c r="D37" s="137"/>
      <c r="E37" s="138"/>
      <c r="F37" s="138"/>
      <c r="G37" s="138"/>
      <c r="H37" s="138"/>
      <c r="I37" s="139"/>
    </row>
    <row r="38" spans="1:9" ht="28.8" x14ac:dyDescent="0.3">
      <c r="A38" s="140" t="s">
        <v>260</v>
      </c>
      <c r="B38" s="141" t="s">
        <v>261</v>
      </c>
      <c r="C38" s="141"/>
      <c r="D38" s="141"/>
      <c r="E38" s="142" t="s">
        <v>246</v>
      </c>
      <c r="F38" s="142" t="s">
        <v>250</v>
      </c>
      <c r="G38" s="143" t="s">
        <v>262</v>
      </c>
      <c r="H38" s="143" t="s">
        <v>263</v>
      </c>
      <c r="I38" s="144" t="s">
        <v>247</v>
      </c>
    </row>
    <row r="39" spans="1:9" x14ac:dyDescent="0.3">
      <c r="A39" s="147" t="s">
        <v>227</v>
      </c>
      <c r="B39" s="247" t="s">
        <v>230</v>
      </c>
      <c r="C39" s="247"/>
      <c r="D39" s="247"/>
      <c r="E39" s="148">
        <v>0</v>
      </c>
      <c r="F39" s="149">
        <f>F40</f>
        <v>0</v>
      </c>
      <c r="G39" s="149">
        <f>G40</f>
        <v>0</v>
      </c>
      <c r="H39" s="149">
        <f>G39+F39</f>
        <v>0</v>
      </c>
      <c r="I39" s="150">
        <v>100</v>
      </c>
    </row>
    <row r="40" spans="1:9" x14ac:dyDescent="0.3">
      <c r="A40" s="151" t="s">
        <v>227</v>
      </c>
      <c r="B40" s="243" t="s">
        <v>230</v>
      </c>
      <c r="C40" s="243"/>
      <c r="D40" s="243"/>
      <c r="E40" s="152">
        <v>0</v>
      </c>
      <c r="F40" s="145">
        <f>Rekapitulace!C12</f>
        <v>0</v>
      </c>
      <c r="G40" s="145">
        <f>F40*21/100</f>
        <v>0</v>
      </c>
      <c r="H40" s="145">
        <f>G40+F40</f>
        <v>0</v>
      </c>
      <c r="I40" s="146">
        <v>100</v>
      </c>
    </row>
    <row r="41" spans="1:9" x14ac:dyDescent="0.3">
      <c r="A41" s="244" t="s">
        <v>264</v>
      </c>
      <c r="B41" s="245"/>
      <c r="C41" s="245"/>
      <c r="D41" s="246"/>
      <c r="E41" s="153">
        <v>0</v>
      </c>
      <c r="F41" s="154">
        <f>F40</f>
        <v>0</v>
      </c>
      <c r="G41" s="154">
        <f>G40</f>
        <v>0</v>
      </c>
      <c r="H41" s="154">
        <f>H40</f>
        <v>0</v>
      </c>
      <c r="I41" s="155">
        <v>100</v>
      </c>
    </row>
    <row r="43" spans="1:9" x14ac:dyDescent="0.3">
      <c r="A43" s="60" t="s">
        <v>265</v>
      </c>
      <c r="B43" s="60"/>
      <c r="C43" s="60"/>
      <c r="D43" s="60"/>
      <c r="E43" s="60"/>
      <c r="F43" s="60"/>
      <c r="G43" s="60"/>
      <c r="H43" s="60"/>
      <c r="I43" s="60"/>
    </row>
    <row r="44" spans="1:9" x14ac:dyDescent="0.3">
      <c r="A44" s="60" t="s">
        <v>266</v>
      </c>
      <c r="B44" s="60"/>
      <c r="C44" s="60"/>
      <c r="D44" s="60"/>
      <c r="E44" s="60"/>
      <c r="F44" s="60"/>
      <c r="G44" s="60"/>
      <c r="H44" s="60"/>
      <c r="I44" s="60"/>
    </row>
    <row r="45" spans="1:9" x14ac:dyDescent="0.3">
      <c r="A45" s="60" t="s">
        <v>267</v>
      </c>
      <c r="B45" s="60"/>
      <c r="C45" s="60"/>
      <c r="D45" s="60"/>
      <c r="E45" s="60"/>
      <c r="F45" s="60"/>
      <c r="G45" s="60"/>
      <c r="H45" s="60"/>
      <c r="I45" s="60"/>
    </row>
    <row r="48" spans="1:9" ht="15.6" x14ac:dyDescent="0.3">
      <c r="A48" s="164" t="s">
        <v>268</v>
      </c>
      <c r="B48" s="60"/>
      <c r="C48" s="60"/>
      <c r="D48" s="60"/>
      <c r="E48" s="60"/>
      <c r="F48" s="60"/>
      <c r="G48" s="60"/>
      <c r="H48" s="60"/>
      <c r="I48" s="60"/>
    </row>
    <row r="50" spans="1:9" x14ac:dyDescent="0.3">
      <c r="A50" s="165" t="s">
        <v>260</v>
      </c>
      <c r="B50" s="165" t="s">
        <v>261</v>
      </c>
      <c r="C50" s="166"/>
      <c r="D50" s="166"/>
      <c r="E50" s="167" t="s">
        <v>269</v>
      </c>
      <c r="F50" s="167"/>
      <c r="G50" s="167"/>
      <c r="H50" s="167" t="s">
        <v>239</v>
      </c>
      <c r="I50" s="167" t="s">
        <v>247</v>
      </c>
    </row>
    <row r="51" spans="1:9" x14ac:dyDescent="0.3">
      <c r="A51" s="168" t="s">
        <v>227</v>
      </c>
      <c r="B51" s="251" t="s">
        <v>230</v>
      </c>
      <c r="C51" s="252"/>
      <c r="D51" s="252"/>
      <c r="E51" s="177" t="s">
        <v>242</v>
      </c>
      <c r="F51" s="169"/>
      <c r="G51" s="169"/>
      <c r="H51" s="169">
        <f>F41</f>
        <v>0</v>
      </c>
      <c r="I51" s="174">
        <v>100</v>
      </c>
    </row>
    <row r="52" spans="1:9" x14ac:dyDescent="0.3">
      <c r="A52" s="170" t="s">
        <v>263</v>
      </c>
      <c r="B52" s="171"/>
      <c r="C52" s="172"/>
      <c r="D52" s="172"/>
      <c r="E52" s="178"/>
      <c r="F52" s="173"/>
      <c r="G52" s="173"/>
      <c r="H52" s="173">
        <f>H51</f>
        <v>0</v>
      </c>
      <c r="I52" s="175">
        <v>100</v>
      </c>
    </row>
    <row r="53" spans="1:9" x14ac:dyDescent="0.3">
      <c r="A53" s="60"/>
      <c r="B53" s="60"/>
      <c r="C53" s="60"/>
      <c r="D53" s="60"/>
      <c r="E53" s="135"/>
      <c r="F53" s="135"/>
      <c r="G53" s="135"/>
      <c r="H53" s="135"/>
      <c r="I53" s="176"/>
    </row>
    <row r="54" spans="1:9" x14ac:dyDescent="0.3">
      <c r="A54" s="60"/>
      <c r="B54" s="60"/>
      <c r="C54" s="60"/>
      <c r="D54" s="60"/>
      <c r="E54" s="135"/>
      <c r="F54" s="135"/>
      <c r="G54" s="135"/>
      <c r="H54" s="135"/>
      <c r="I54" s="176"/>
    </row>
    <row r="55" spans="1:9" x14ac:dyDescent="0.3">
      <c r="A55" s="60"/>
      <c r="B55" s="60"/>
      <c r="C55" s="60"/>
      <c r="D55" s="60"/>
      <c r="E55" s="135"/>
      <c r="F55" s="135"/>
      <c r="G55" s="135"/>
      <c r="H55" s="135"/>
      <c r="I55" s="176"/>
    </row>
  </sheetData>
  <sheetProtection algorithmName="SHA-512" hashValue="oNeqRbUXT1Lj8qFlPsYbiAY73sTQEnu+XynKA+h3ou347MqNaPndTT30NUh0IEtLkDxwlyTziOz8qtkryPQMlw==" saltValue="07B2uRKiwbqdAfNAaPxR6Q==" spinCount="100000" sheet="1" objects="1" scenarios="1"/>
  <mergeCells count="40">
    <mergeCell ref="B51:D51"/>
    <mergeCell ref="C8:F10"/>
    <mergeCell ref="C35:D35"/>
    <mergeCell ref="F24:H24"/>
    <mergeCell ref="F23:H23"/>
    <mergeCell ref="D19:E19"/>
    <mergeCell ref="D20:E20"/>
    <mergeCell ref="F19:G19"/>
    <mergeCell ref="F20:G20"/>
    <mergeCell ref="F29:H29"/>
    <mergeCell ref="F25:H25"/>
    <mergeCell ref="F28:H28"/>
    <mergeCell ref="C34:D34"/>
    <mergeCell ref="F34:H34"/>
    <mergeCell ref="C5:F5"/>
    <mergeCell ref="C6:F6"/>
    <mergeCell ref="D7:F7"/>
    <mergeCell ref="B40:D40"/>
    <mergeCell ref="A41:D41"/>
    <mergeCell ref="B39:D39"/>
    <mergeCell ref="F17:G17"/>
    <mergeCell ref="D16:E16"/>
    <mergeCell ref="D13:F13"/>
    <mergeCell ref="F27:H27"/>
    <mergeCell ref="A1:I1"/>
    <mergeCell ref="F26:H26"/>
    <mergeCell ref="F18:G18"/>
    <mergeCell ref="D18:E18"/>
    <mergeCell ref="D2:I2"/>
    <mergeCell ref="D3:I3"/>
    <mergeCell ref="D15:E15"/>
    <mergeCell ref="C11:F11"/>
    <mergeCell ref="F15:G15"/>
    <mergeCell ref="H15:I15"/>
    <mergeCell ref="D21:E21"/>
    <mergeCell ref="F21:G21"/>
    <mergeCell ref="C12:F12"/>
    <mergeCell ref="D17:E17"/>
    <mergeCell ref="D4:I4"/>
    <mergeCell ref="F16:G16"/>
  </mergeCells>
  <pageMargins left="0.7" right="0.7" top="0.78740157499999996" bottom="0.78740157499999996" header="0.3" footer="0.3"/>
  <pageSetup paperSize="9" scale="73"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19"/>
  <sheetViews>
    <sheetView zoomScaleNormal="100" zoomScaleSheetLayoutView="100" workbookViewId="0">
      <selection activeCell="E16" sqref="E16"/>
    </sheetView>
  </sheetViews>
  <sheetFormatPr defaultColWidth="9.109375" defaultRowHeight="13.8" x14ac:dyDescent="0.25"/>
  <cols>
    <col min="1" max="1" width="2.33203125" style="25" customWidth="1"/>
    <col min="2" max="2" width="75.33203125" style="48" customWidth="1"/>
    <col min="3" max="3" width="29" style="48" customWidth="1"/>
    <col min="4" max="4" width="13.44140625" style="25" customWidth="1"/>
    <col min="5" max="16384" width="9.109375" style="25"/>
  </cols>
  <sheetData>
    <row r="1" spans="2:10" x14ac:dyDescent="0.25">
      <c r="B1" s="15" t="s">
        <v>169</v>
      </c>
      <c r="C1" s="49">
        <v>45209</v>
      </c>
      <c r="D1" s="49"/>
    </row>
    <row r="4" spans="2:10" x14ac:dyDescent="0.25">
      <c r="B4" s="50"/>
      <c r="C4" s="51" t="s">
        <v>207</v>
      </c>
    </row>
    <row r="5" spans="2:10" x14ac:dyDescent="0.25">
      <c r="B5" s="52" t="s">
        <v>170</v>
      </c>
      <c r="C5" s="200">
        <f>'Víceúčelový bazén'!F9</f>
        <v>0</v>
      </c>
    </row>
    <row r="6" spans="2:10" x14ac:dyDescent="0.25">
      <c r="B6" s="52" t="s">
        <v>214</v>
      </c>
      <c r="C6" s="200">
        <f>'Plavecký bazén'!F9</f>
        <v>0</v>
      </c>
    </row>
    <row r="7" spans="2:10" x14ac:dyDescent="0.25">
      <c r="B7" s="52" t="s">
        <v>215</v>
      </c>
      <c r="C7" s="200">
        <f>'Neplavecký bazén'!F9</f>
        <v>0</v>
      </c>
    </row>
    <row r="8" spans="2:10" x14ac:dyDescent="0.25">
      <c r="B8" s="52" t="s">
        <v>194</v>
      </c>
      <c r="C8" s="200">
        <f>'Dětský bazén'!F9</f>
        <v>0</v>
      </c>
    </row>
    <row r="9" spans="2:10" x14ac:dyDescent="0.25">
      <c r="B9" s="52" t="s">
        <v>200</v>
      </c>
      <c r="C9" s="200">
        <f>'Brodítka a sprchy'!F9</f>
        <v>0</v>
      </c>
    </row>
    <row r="10" spans="2:10" x14ac:dyDescent="0.25">
      <c r="B10" s="52" t="s">
        <v>204</v>
      </c>
      <c r="C10" s="200">
        <f>Skluzavky!F9</f>
        <v>0</v>
      </c>
    </row>
    <row r="11" spans="2:10" x14ac:dyDescent="0.25">
      <c r="B11" s="52" t="s">
        <v>271</v>
      </c>
      <c r="C11" s="200">
        <f>'Skokanské prkno'!F9</f>
        <v>0</v>
      </c>
    </row>
    <row r="12" spans="2:10" x14ac:dyDescent="0.25">
      <c r="B12" s="53" t="s">
        <v>208</v>
      </c>
      <c r="C12" s="201">
        <f>SUM(C5:C11)</f>
        <v>0</v>
      </c>
    </row>
    <row r="15" spans="2:10" ht="14.4" customHeight="1" x14ac:dyDescent="0.3">
      <c r="B15" s="191" t="s">
        <v>279</v>
      </c>
      <c r="C15" s="192"/>
      <c r="D15" s="193"/>
      <c r="E15" s="194"/>
      <c r="F15" s="191"/>
      <c r="G15" s="195"/>
      <c r="H15" s="195"/>
      <c r="I15" s="195"/>
      <c r="J15" s="196"/>
    </row>
    <row r="16" spans="2:10" ht="51" customHeight="1" x14ac:dyDescent="0.25">
      <c r="B16" s="191" t="s">
        <v>277</v>
      </c>
      <c r="C16" s="191"/>
      <c r="D16" s="191"/>
      <c r="E16" s="191"/>
      <c r="F16" s="191"/>
      <c r="G16" s="191"/>
      <c r="H16" s="191"/>
      <c r="I16" s="191"/>
      <c r="J16" s="191"/>
    </row>
    <row r="17" spans="2:10" ht="41.4" customHeight="1" x14ac:dyDescent="0.3">
      <c r="B17" s="197" t="s">
        <v>278</v>
      </c>
      <c r="C17" s="197"/>
      <c r="D17" s="197"/>
      <c r="E17" s="197"/>
      <c r="F17" s="197"/>
      <c r="G17" s="197"/>
      <c r="H17" s="197"/>
      <c r="I17" s="197"/>
      <c r="J17" s="197"/>
    </row>
    <row r="18" spans="2:10" ht="35.4" customHeight="1" x14ac:dyDescent="0.3">
      <c r="B18" s="197" t="s">
        <v>275</v>
      </c>
      <c r="C18" s="197"/>
      <c r="D18" s="197"/>
      <c r="E18" s="197"/>
      <c r="F18" s="197"/>
      <c r="G18" s="197"/>
      <c r="H18" s="197"/>
      <c r="I18" s="197"/>
      <c r="J18" s="197"/>
    </row>
    <row r="19" spans="2:10" ht="38.4" customHeight="1" x14ac:dyDescent="0.3">
      <c r="B19" s="197" t="s">
        <v>276</v>
      </c>
      <c r="C19" s="197"/>
      <c r="D19" s="197"/>
      <c r="E19" s="197"/>
      <c r="F19" s="197"/>
      <c r="G19" s="197"/>
      <c r="H19" s="197"/>
      <c r="I19" s="197"/>
      <c r="J19" s="197"/>
    </row>
  </sheetData>
  <sheetProtection algorithmName="SHA-512" hashValue="SQ2NPiQrsY3QlFn6hTdeCrWjh80MAm9Pc6USXKyxaFvdFMPBEQYLGifUGoRKJ9LtkvTgNbTZEajYe9+nQAHNVQ==" saltValue="lndCajt42fytzp2u7icSbg==" spinCount="100000" sheet="1" objects="1" scenarios="1"/>
  <hyperlinks>
    <hyperlink ref="C5" location="'Víceúčelový bazén'!F9" display="='Víceúčelový bazén'!F9" xr:uid="{00000000-0004-0000-0100-000000000000}"/>
    <hyperlink ref="C6" location="'Plavecký bazén'!F9" display="='Plavecký bazén'!F9" xr:uid="{00000000-0004-0000-0100-000001000000}"/>
    <hyperlink ref="C7" location="'Neplavecký bazén'!F9" display="='Neplavecký bazén'!F9" xr:uid="{00000000-0004-0000-0100-000002000000}"/>
    <hyperlink ref="C8" location="'Dětský bazén'!F9" display="='Dětský bazén'!F9" xr:uid="{00000000-0004-0000-0100-000003000000}"/>
    <hyperlink ref="C9" location="'Brodítka a sprchy'!F9" display="='Brodítka a sprchy'!F9" xr:uid="{00000000-0004-0000-0100-000004000000}"/>
    <hyperlink ref="C10" location="Skluzavky!F9" display="=Skluzavky!F9" xr:uid="{00000000-0004-0000-0100-000005000000}"/>
    <hyperlink ref="C11" location="'Lezecká stěna a prkno'!F9" display="='Lezecká stěna a prkno'!F9" xr:uid="{00000000-0004-0000-0100-000006000000}"/>
  </hyperlinks>
  <pageMargins left="0.7" right="0.7" top="0.78740157499999996" bottom="0.78740157499999996" header="0.3" footer="0.3"/>
  <pageSetup paperSize="9" scale="8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04"/>
  <sheetViews>
    <sheetView topLeftCell="A12" zoomScaleNormal="100" zoomScaleSheetLayoutView="100" workbookViewId="0">
      <selection activeCell="B101" activeCellId="5" sqref="B10 B17 B38 B59 B72 B101"/>
    </sheetView>
  </sheetViews>
  <sheetFormatPr defaultColWidth="9.109375" defaultRowHeight="13.8" outlineLevelRow="1" x14ac:dyDescent="0.25"/>
  <cols>
    <col min="1" max="1" width="9.109375" style="1"/>
    <col min="2" max="2" width="92.44140625" style="1" customWidth="1"/>
    <col min="3" max="3" width="8.5546875" style="2" customWidth="1"/>
    <col min="4" max="4" width="9.109375" style="1"/>
    <col min="5" max="5" width="17.88671875" style="23" customWidth="1"/>
    <col min="6" max="7" width="18.109375" style="24" customWidth="1"/>
    <col min="8" max="9" width="9.109375" style="1"/>
    <col min="10" max="16384" width="9.109375" style="25"/>
  </cols>
  <sheetData>
    <row r="1" spans="1:9" x14ac:dyDescent="0.25">
      <c r="B1" s="15" t="s">
        <v>169</v>
      </c>
      <c r="D1" s="37" t="s">
        <v>4</v>
      </c>
      <c r="E1" s="23" t="s">
        <v>5</v>
      </c>
      <c r="F1" s="24" t="s">
        <v>121</v>
      </c>
    </row>
    <row r="2" spans="1:9" x14ac:dyDescent="0.25">
      <c r="E2" s="23" t="s">
        <v>6</v>
      </c>
      <c r="F2" s="24" t="s">
        <v>7</v>
      </c>
    </row>
    <row r="3" spans="1:9" x14ac:dyDescent="0.25">
      <c r="B3" s="1" t="s">
        <v>3</v>
      </c>
      <c r="E3" s="23" t="s">
        <v>8</v>
      </c>
      <c r="F3" s="24" t="s">
        <v>122</v>
      </c>
    </row>
    <row r="4" spans="1:9" x14ac:dyDescent="0.25">
      <c r="B4" s="15" t="s">
        <v>170</v>
      </c>
      <c r="E4" s="23" t="s">
        <v>10</v>
      </c>
      <c r="F4" s="26">
        <v>330</v>
      </c>
    </row>
    <row r="5" spans="1:9" x14ac:dyDescent="0.25">
      <c r="E5" s="38" t="s">
        <v>11</v>
      </c>
      <c r="F5" s="26">
        <v>30</v>
      </c>
    </row>
    <row r="6" spans="1:9" s="27" customFormat="1" x14ac:dyDescent="0.25">
      <c r="A6" s="1"/>
      <c r="B6" s="1"/>
      <c r="C6" s="2"/>
      <c r="D6" s="1"/>
      <c r="E6" s="23"/>
      <c r="F6" s="24"/>
      <c r="G6" s="24"/>
      <c r="H6" s="1"/>
      <c r="I6" s="1"/>
    </row>
    <row r="8" spans="1:9" s="28" customFormat="1" ht="20.399999999999999" x14ac:dyDescent="0.3">
      <c r="A8" s="4" t="s">
        <v>12</v>
      </c>
      <c r="B8" s="5" t="s">
        <v>13</v>
      </c>
      <c r="C8" s="6" t="s">
        <v>14</v>
      </c>
      <c r="D8" s="5" t="s">
        <v>15</v>
      </c>
      <c r="E8" s="7" t="s">
        <v>16</v>
      </c>
      <c r="F8" s="8" t="s">
        <v>17</v>
      </c>
      <c r="G8" s="3"/>
    </row>
    <row r="9" spans="1:9" s="30" customFormat="1" x14ac:dyDescent="0.25">
      <c r="A9" s="16" t="s">
        <v>18</v>
      </c>
      <c r="B9" s="17" t="s">
        <v>19</v>
      </c>
      <c r="C9" s="18" t="s">
        <v>20</v>
      </c>
      <c r="D9" s="19"/>
      <c r="E9" s="19"/>
      <c r="F9" s="19">
        <f>F104</f>
        <v>0</v>
      </c>
      <c r="G9" s="29"/>
      <c r="H9" s="15"/>
      <c r="I9" s="15"/>
    </row>
    <row r="10" spans="1:9" x14ac:dyDescent="0.25">
      <c r="A10" s="20">
        <v>1</v>
      </c>
      <c r="B10" s="268" t="s">
        <v>21</v>
      </c>
      <c r="C10" s="21" t="s">
        <v>20</v>
      </c>
      <c r="D10" s="22"/>
      <c r="E10" s="22"/>
      <c r="F10" s="22">
        <f>SUM(F11:F15)</f>
        <v>0</v>
      </c>
    </row>
    <row r="11" spans="1:9" x14ac:dyDescent="0.25">
      <c r="A11" s="9" t="s">
        <v>22</v>
      </c>
      <c r="B11" s="266" t="s">
        <v>280</v>
      </c>
      <c r="C11" s="10" t="s">
        <v>167</v>
      </c>
      <c r="D11" s="11">
        <v>1</v>
      </c>
      <c r="E11" s="198"/>
      <c r="F11" s="11">
        <f>E11*D11</f>
        <v>0</v>
      </c>
    </row>
    <row r="12" spans="1:9" s="27" customFormat="1" ht="159.75" customHeight="1" outlineLevel="1" x14ac:dyDescent="0.25">
      <c r="A12" s="31"/>
      <c r="B12" s="183" t="s">
        <v>23</v>
      </c>
      <c r="C12" s="32"/>
      <c r="D12" s="33"/>
      <c r="E12" s="33"/>
      <c r="F12" s="11"/>
      <c r="G12" s="34"/>
      <c r="H12" s="35"/>
      <c r="I12" s="35"/>
    </row>
    <row r="13" spans="1:9" x14ac:dyDescent="0.25">
      <c r="A13" s="9" t="s">
        <v>24</v>
      </c>
      <c r="B13" s="267" t="s">
        <v>168</v>
      </c>
      <c r="C13" s="10" t="s">
        <v>25</v>
      </c>
      <c r="D13" s="11">
        <v>493</v>
      </c>
      <c r="E13" s="198"/>
      <c r="F13" s="11">
        <f t="shared" ref="F13:F15" si="0">E13*D13</f>
        <v>0</v>
      </c>
    </row>
    <row r="14" spans="1:9" s="27" customFormat="1" ht="45.6" outlineLevel="1" x14ac:dyDescent="0.25">
      <c r="A14" s="31"/>
      <c r="B14" s="183" t="s">
        <v>281</v>
      </c>
      <c r="C14" s="32"/>
      <c r="D14" s="33"/>
      <c r="E14" s="33"/>
      <c r="F14" s="11"/>
      <c r="G14" s="34"/>
      <c r="H14" s="35"/>
      <c r="I14" s="35"/>
    </row>
    <row r="15" spans="1:9" ht="15" customHeight="1" x14ac:dyDescent="0.25">
      <c r="A15" s="9" t="s">
        <v>26</v>
      </c>
      <c r="B15" s="266" t="s">
        <v>27</v>
      </c>
      <c r="C15" s="10" t="s">
        <v>28</v>
      </c>
      <c r="D15" s="11">
        <v>18</v>
      </c>
      <c r="E15" s="198"/>
      <c r="F15" s="11">
        <f t="shared" si="0"/>
        <v>0</v>
      </c>
    </row>
    <row r="16" spans="1:9" s="27" customFormat="1" ht="25.5" customHeight="1" outlineLevel="1" x14ac:dyDescent="0.25">
      <c r="A16" s="31"/>
      <c r="B16" s="183" t="s">
        <v>29</v>
      </c>
      <c r="C16" s="32"/>
      <c r="D16" s="33"/>
      <c r="E16" s="33"/>
      <c r="F16" s="33"/>
      <c r="G16" s="34"/>
      <c r="H16" s="35"/>
      <c r="I16" s="35"/>
    </row>
    <row r="17" spans="1:9" s="27" customFormat="1" ht="15" customHeight="1" x14ac:dyDescent="0.25">
      <c r="A17" s="20">
        <v>2</v>
      </c>
      <c r="B17" s="268" t="s">
        <v>30</v>
      </c>
      <c r="C17" s="21" t="s">
        <v>20</v>
      </c>
      <c r="D17" s="22"/>
      <c r="E17" s="22"/>
      <c r="F17" s="22">
        <f>SUM(F18:F36)</f>
        <v>0</v>
      </c>
      <c r="G17" s="24"/>
      <c r="H17" s="1"/>
      <c r="I17" s="1"/>
    </row>
    <row r="18" spans="1:9" ht="15" customHeight="1" x14ac:dyDescent="0.25">
      <c r="A18" s="12" t="s">
        <v>31</v>
      </c>
      <c r="B18" s="185" t="s">
        <v>172</v>
      </c>
      <c r="C18" s="13" t="s">
        <v>34</v>
      </c>
      <c r="D18" s="14">
        <v>1</v>
      </c>
      <c r="E18" s="198"/>
      <c r="F18" s="14">
        <f>E18*D18</f>
        <v>0</v>
      </c>
    </row>
    <row r="19" spans="1:9" s="27" customFormat="1" ht="125.4" outlineLevel="1" x14ac:dyDescent="0.25">
      <c r="A19" s="31"/>
      <c r="B19" s="183" t="s">
        <v>282</v>
      </c>
      <c r="C19" s="32"/>
      <c r="D19" s="33"/>
      <c r="E19" s="33"/>
      <c r="F19" s="14"/>
      <c r="G19" s="34"/>
      <c r="H19" s="35"/>
      <c r="I19" s="35"/>
    </row>
    <row r="20" spans="1:9" ht="15" customHeight="1" x14ac:dyDescent="0.25">
      <c r="A20" s="12" t="s">
        <v>32</v>
      </c>
      <c r="B20" s="185" t="s">
        <v>171</v>
      </c>
      <c r="C20" s="13" t="s">
        <v>34</v>
      </c>
      <c r="D20" s="14">
        <v>2</v>
      </c>
      <c r="E20" s="198"/>
      <c r="F20" s="14">
        <f t="shared" ref="F20:F36" si="1">E20*D20</f>
        <v>0</v>
      </c>
    </row>
    <row r="21" spans="1:9" s="27" customFormat="1" ht="125.4" outlineLevel="1" x14ac:dyDescent="0.25">
      <c r="A21" s="31"/>
      <c r="B21" s="183" t="s">
        <v>282</v>
      </c>
      <c r="C21" s="32"/>
      <c r="D21" s="33"/>
      <c r="E21" s="33"/>
      <c r="F21" s="14"/>
      <c r="G21" s="34"/>
      <c r="H21" s="35"/>
      <c r="I21" s="35"/>
    </row>
    <row r="22" spans="1:9" ht="15" customHeight="1" x14ac:dyDescent="0.25">
      <c r="A22" s="12" t="s">
        <v>35</v>
      </c>
      <c r="B22" s="185" t="s">
        <v>33</v>
      </c>
      <c r="C22" s="13" t="s">
        <v>34</v>
      </c>
      <c r="D22" s="14">
        <v>1</v>
      </c>
      <c r="E22" s="198"/>
      <c r="F22" s="14">
        <f t="shared" si="1"/>
        <v>0</v>
      </c>
    </row>
    <row r="23" spans="1:9" s="27" customFormat="1" ht="45.6" outlineLevel="1" x14ac:dyDescent="0.25">
      <c r="A23" s="31"/>
      <c r="B23" s="183" t="s">
        <v>283</v>
      </c>
      <c r="C23" s="32"/>
      <c r="D23" s="33"/>
      <c r="E23" s="33"/>
      <c r="F23" s="14"/>
      <c r="G23" s="34"/>
      <c r="H23" s="35"/>
      <c r="I23" s="35"/>
    </row>
    <row r="24" spans="1:9" s="27" customFormat="1" ht="15" customHeight="1" x14ac:dyDescent="0.25">
      <c r="A24" s="12" t="s">
        <v>39</v>
      </c>
      <c r="B24" s="185" t="s">
        <v>36</v>
      </c>
      <c r="C24" s="13" t="s">
        <v>37</v>
      </c>
      <c r="D24" s="14">
        <v>1</v>
      </c>
      <c r="E24" s="198"/>
      <c r="F24" s="14">
        <f t="shared" si="1"/>
        <v>0</v>
      </c>
      <c r="G24" s="24"/>
      <c r="H24" s="1"/>
      <c r="I24" s="1"/>
    </row>
    <row r="25" spans="1:9" s="27" customFormat="1" ht="34.200000000000003" outlineLevel="1" x14ac:dyDescent="0.25">
      <c r="A25" s="31"/>
      <c r="B25" s="183" t="s">
        <v>38</v>
      </c>
      <c r="C25" s="32"/>
      <c r="D25" s="33"/>
      <c r="E25" s="33"/>
      <c r="F25" s="14"/>
      <c r="G25" s="34"/>
      <c r="H25" s="35"/>
      <c r="I25" s="35"/>
    </row>
    <row r="26" spans="1:9" s="27" customFormat="1" ht="15" customHeight="1" x14ac:dyDescent="0.25">
      <c r="A26" s="12" t="s">
        <v>40</v>
      </c>
      <c r="B26" s="185" t="s">
        <v>284</v>
      </c>
      <c r="C26" s="13" t="s">
        <v>34</v>
      </c>
      <c r="D26" s="14">
        <v>2</v>
      </c>
      <c r="E26" s="198"/>
      <c r="F26" s="14">
        <f t="shared" si="1"/>
        <v>0</v>
      </c>
      <c r="G26" s="24"/>
      <c r="H26" s="1"/>
      <c r="I26" s="1"/>
    </row>
    <row r="27" spans="1:9" s="27" customFormat="1" ht="45.6" outlineLevel="1" x14ac:dyDescent="0.25">
      <c r="A27" s="31"/>
      <c r="B27" s="183" t="s">
        <v>285</v>
      </c>
      <c r="C27" s="32"/>
      <c r="D27" s="33"/>
      <c r="E27" s="33"/>
      <c r="F27" s="14"/>
      <c r="G27" s="34"/>
      <c r="H27" s="35"/>
      <c r="I27" s="35"/>
    </row>
    <row r="28" spans="1:9" x14ac:dyDescent="0.25">
      <c r="A28" s="12" t="s">
        <v>41</v>
      </c>
      <c r="B28" s="185" t="s">
        <v>286</v>
      </c>
      <c r="C28" s="13" t="s">
        <v>34</v>
      </c>
      <c r="D28" s="14">
        <v>2</v>
      </c>
      <c r="E28" s="198"/>
      <c r="F28" s="14">
        <f t="shared" si="1"/>
        <v>0</v>
      </c>
    </row>
    <row r="29" spans="1:9" s="27" customFormat="1" ht="45.6" outlineLevel="1" x14ac:dyDescent="0.25">
      <c r="A29" s="31"/>
      <c r="B29" s="183" t="s">
        <v>285</v>
      </c>
      <c r="C29" s="32"/>
      <c r="D29" s="33"/>
      <c r="E29" s="33"/>
      <c r="F29" s="14"/>
      <c r="G29" s="34"/>
      <c r="H29" s="35"/>
      <c r="I29" s="35"/>
    </row>
    <row r="30" spans="1:9" s="27" customFormat="1" outlineLevel="1" x14ac:dyDescent="0.25">
      <c r="A30" s="184" t="s">
        <v>43</v>
      </c>
      <c r="B30" s="185" t="s">
        <v>272</v>
      </c>
      <c r="C30" s="186" t="s">
        <v>34</v>
      </c>
      <c r="D30" s="187">
        <v>2</v>
      </c>
      <c r="E30" s="199"/>
      <c r="F30" s="187">
        <f>ROUND(D30*E30,0)</f>
        <v>0</v>
      </c>
      <c r="G30" s="34"/>
      <c r="H30" s="35"/>
      <c r="I30" s="35"/>
    </row>
    <row r="31" spans="1:9" s="27" customFormat="1" ht="45.6" outlineLevel="1" x14ac:dyDescent="0.25">
      <c r="A31" s="188"/>
      <c r="B31" s="183" t="s">
        <v>287</v>
      </c>
      <c r="C31" s="189"/>
      <c r="D31" s="190"/>
      <c r="E31" s="190"/>
      <c r="F31" s="190"/>
      <c r="G31" s="34"/>
      <c r="H31" s="35"/>
      <c r="I31" s="35"/>
    </row>
    <row r="32" spans="1:9" s="27" customFormat="1" ht="15" customHeight="1" x14ac:dyDescent="0.25">
      <c r="A32" s="12" t="s">
        <v>44</v>
      </c>
      <c r="B32" s="185" t="s">
        <v>173</v>
      </c>
      <c r="C32" s="13" t="s">
        <v>28</v>
      </c>
      <c r="D32" s="14">
        <v>16</v>
      </c>
      <c r="E32" s="198"/>
      <c r="F32" s="14">
        <f t="shared" si="1"/>
        <v>0</v>
      </c>
      <c r="G32" s="24"/>
      <c r="H32" s="1"/>
      <c r="I32" s="1"/>
    </row>
    <row r="33" spans="1:9" s="27" customFormat="1" ht="34.200000000000003" outlineLevel="1" x14ac:dyDescent="0.25">
      <c r="A33" s="31"/>
      <c r="B33" s="183" t="s">
        <v>42</v>
      </c>
      <c r="C33" s="32"/>
      <c r="D33" s="33"/>
      <c r="E33" s="33"/>
      <c r="F33" s="14"/>
      <c r="G33" s="34"/>
      <c r="H33" s="35"/>
      <c r="I33" s="35"/>
    </row>
    <row r="34" spans="1:9" x14ac:dyDescent="0.25">
      <c r="A34" s="12" t="s">
        <v>125</v>
      </c>
      <c r="B34" s="185" t="s">
        <v>123</v>
      </c>
      <c r="C34" s="13" t="s">
        <v>34</v>
      </c>
      <c r="D34" s="14">
        <v>2</v>
      </c>
      <c r="E34" s="198"/>
      <c r="F34" s="14">
        <f t="shared" si="1"/>
        <v>0</v>
      </c>
    </row>
    <row r="35" spans="1:9" s="27" customFormat="1" ht="34.200000000000003" outlineLevel="1" x14ac:dyDescent="0.25">
      <c r="A35" s="31"/>
      <c r="B35" s="183" t="s">
        <v>124</v>
      </c>
      <c r="C35" s="32"/>
      <c r="D35" s="33"/>
      <c r="E35" s="33"/>
      <c r="F35" s="14"/>
      <c r="G35" s="34"/>
      <c r="H35" s="35"/>
      <c r="I35" s="35"/>
    </row>
    <row r="36" spans="1:9" x14ac:dyDescent="0.25">
      <c r="A36" s="12" t="s">
        <v>273</v>
      </c>
      <c r="B36" s="185" t="s">
        <v>45</v>
      </c>
      <c r="C36" s="13" t="s">
        <v>25</v>
      </c>
      <c r="D36" s="14">
        <v>5</v>
      </c>
      <c r="E36" s="198"/>
      <c r="F36" s="14">
        <f t="shared" si="1"/>
        <v>0</v>
      </c>
    </row>
    <row r="37" spans="1:9" s="27" customFormat="1" ht="22.8" outlineLevel="1" x14ac:dyDescent="0.25">
      <c r="A37" s="31"/>
      <c r="B37" s="183" t="s">
        <v>46</v>
      </c>
      <c r="C37" s="32"/>
      <c r="D37" s="33"/>
      <c r="E37" s="33"/>
      <c r="F37" s="33"/>
      <c r="G37" s="34"/>
      <c r="H37" s="35"/>
      <c r="I37" s="35"/>
    </row>
    <row r="38" spans="1:9" x14ac:dyDescent="0.25">
      <c r="A38" s="20">
        <v>3</v>
      </c>
      <c r="B38" s="268" t="s">
        <v>47</v>
      </c>
      <c r="C38" s="21" t="s">
        <v>20</v>
      </c>
      <c r="D38" s="22"/>
      <c r="E38" s="22"/>
      <c r="F38" s="22">
        <f>SUM(F39:F57)</f>
        <v>0</v>
      </c>
    </row>
    <row r="39" spans="1:9" x14ac:dyDescent="0.25">
      <c r="A39" s="12" t="s">
        <v>48</v>
      </c>
      <c r="B39" s="185" t="s">
        <v>49</v>
      </c>
      <c r="C39" s="13" t="s">
        <v>28</v>
      </c>
      <c r="D39" s="14">
        <v>65</v>
      </c>
      <c r="E39" s="198"/>
      <c r="F39" s="14">
        <f>E39*D39</f>
        <v>0</v>
      </c>
    </row>
    <row r="40" spans="1:9" s="27" customFormat="1" ht="156.75" customHeight="1" outlineLevel="1" x14ac:dyDescent="0.25">
      <c r="A40" s="31"/>
      <c r="B40" s="183" t="s">
        <v>288</v>
      </c>
      <c r="C40" s="32"/>
      <c r="D40" s="33"/>
      <c r="E40" s="33"/>
      <c r="F40" s="14"/>
      <c r="G40" s="34"/>
      <c r="H40" s="35"/>
      <c r="I40" s="35"/>
    </row>
    <row r="41" spans="1:9" x14ac:dyDescent="0.25">
      <c r="A41" s="12" t="s">
        <v>50</v>
      </c>
      <c r="B41" s="185" t="s">
        <v>51</v>
      </c>
      <c r="C41" s="13" t="s">
        <v>34</v>
      </c>
      <c r="D41" s="14">
        <v>7</v>
      </c>
      <c r="E41" s="198"/>
      <c r="F41" s="14">
        <f t="shared" ref="F41:F57" si="2">E41*D41</f>
        <v>0</v>
      </c>
    </row>
    <row r="42" spans="1:9" s="27" customFormat="1" ht="102.6" outlineLevel="1" x14ac:dyDescent="0.25">
      <c r="A42" s="31"/>
      <c r="B42" s="183" t="s">
        <v>52</v>
      </c>
      <c r="C42" s="32"/>
      <c r="D42" s="33"/>
      <c r="E42" s="33"/>
      <c r="F42" s="14"/>
      <c r="G42" s="34"/>
      <c r="H42" s="35"/>
      <c r="I42" s="35"/>
    </row>
    <row r="43" spans="1:9" x14ac:dyDescent="0.25">
      <c r="A43" s="12" t="s">
        <v>53</v>
      </c>
      <c r="B43" s="185" t="s">
        <v>126</v>
      </c>
      <c r="C43" s="13" t="s">
        <v>34</v>
      </c>
      <c r="D43" s="14">
        <v>4</v>
      </c>
      <c r="E43" s="198"/>
      <c r="F43" s="14">
        <f t="shared" si="2"/>
        <v>0</v>
      </c>
    </row>
    <row r="44" spans="1:9" s="27" customFormat="1" ht="114" outlineLevel="1" x14ac:dyDescent="0.25">
      <c r="A44" s="31"/>
      <c r="B44" s="183" t="s">
        <v>289</v>
      </c>
      <c r="C44" s="32"/>
      <c r="D44" s="33"/>
      <c r="E44" s="33"/>
      <c r="F44" s="14"/>
      <c r="G44" s="34"/>
      <c r="H44" s="35"/>
      <c r="I44" s="35"/>
    </row>
    <row r="45" spans="1:9" x14ac:dyDescent="0.25">
      <c r="A45" s="12" t="s">
        <v>54</v>
      </c>
      <c r="B45" s="185" t="s">
        <v>55</v>
      </c>
      <c r="C45" s="13" t="s">
        <v>34</v>
      </c>
      <c r="D45" s="14">
        <v>10</v>
      </c>
      <c r="E45" s="198"/>
      <c r="F45" s="14">
        <f t="shared" si="2"/>
        <v>0</v>
      </c>
    </row>
    <row r="46" spans="1:9" s="27" customFormat="1" ht="45.6" outlineLevel="1" x14ac:dyDescent="0.25">
      <c r="A46" s="31"/>
      <c r="B46" s="183" t="s">
        <v>290</v>
      </c>
      <c r="C46" s="32"/>
      <c r="D46" s="33"/>
      <c r="E46" s="33"/>
      <c r="F46" s="14"/>
      <c r="G46" s="34"/>
      <c r="H46" s="35"/>
      <c r="I46" s="35"/>
    </row>
    <row r="47" spans="1:9" x14ac:dyDescent="0.25">
      <c r="A47" s="12" t="s">
        <v>56</v>
      </c>
      <c r="B47" s="185" t="s">
        <v>57</v>
      </c>
      <c r="C47" s="13" t="s">
        <v>34</v>
      </c>
      <c r="D47" s="14">
        <v>10</v>
      </c>
      <c r="E47" s="198"/>
      <c r="F47" s="14">
        <f t="shared" si="2"/>
        <v>0</v>
      </c>
    </row>
    <row r="48" spans="1:9" s="27" customFormat="1" ht="22.8" outlineLevel="1" x14ac:dyDescent="0.25">
      <c r="A48" s="31"/>
      <c r="B48" s="183" t="s">
        <v>58</v>
      </c>
      <c r="C48" s="32"/>
      <c r="D48" s="33"/>
      <c r="E48" s="33"/>
      <c r="F48" s="14"/>
      <c r="G48" s="34"/>
      <c r="H48" s="35"/>
      <c r="I48" s="35"/>
    </row>
    <row r="49" spans="1:9" x14ac:dyDescent="0.25">
      <c r="A49" s="12" t="s">
        <v>59</v>
      </c>
      <c r="B49" s="185" t="s">
        <v>178</v>
      </c>
      <c r="C49" s="13" t="s">
        <v>34</v>
      </c>
      <c r="D49" s="14">
        <v>1</v>
      </c>
      <c r="E49" s="198"/>
      <c r="F49" s="14">
        <f t="shared" si="2"/>
        <v>0</v>
      </c>
    </row>
    <row r="50" spans="1:9" s="27" customFormat="1" ht="159.6" outlineLevel="1" x14ac:dyDescent="0.25">
      <c r="A50" s="31"/>
      <c r="B50" s="183" t="s">
        <v>291</v>
      </c>
      <c r="C50" s="32"/>
      <c r="D50" s="33"/>
      <c r="E50" s="33"/>
      <c r="F50" s="14"/>
      <c r="G50" s="34"/>
      <c r="H50" s="35"/>
      <c r="I50" s="35"/>
    </row>
    <row r="51" spans="1:9" x14ac:dyDescent="0.25">
      <c r="A51" s="12" t="s">
        <v>61</v>
      </c>
      <c r="B51" s="185" t="s">
        <v>177</v>
      </c>
      <c r="C51" s="13" t="s">
        <v>34</v>
      </c>
      <c r="D51" s="14">
        <v>2</v>
      </c>
      <c r="E51" s="198"/>
      <c r="F51" s="14">
        <f t="shared" si="2"/>
        <v>0</v>
      </c>
    </row>
    <row r="52" spans="1:9" s="27" customFormat="1" ht="159.6" outlineLevel="1" x14ac:dyDescent="0.25">
      <c r="A52" s="31"/>
      <c r="B52" s="183" t="s">
        <v>291</v>
      </c>
      <c r="C52" s="32"/>
      <c r="D52" s="33"/>
      <c r="E52" s="33"/>
      <c r="F52" s="14"/>
      <c r="G52" s="34"/>
      <c r="H52" s="35"/>
      <c r="I52" s="35"/>
    </row>
    <row r="53" spans="1:9" x14ac:dyDescent="0.25">
      <c r="A53" s="12" t="s">
        <v>63</v>
      </c>
      <c r="B53" s="185" t="s">
        <v>60</v>
      </c>
      <c r="C53" s="13" t="s">
        <v>34</v>
      </c>
      <c r="D53" s="14">
        <v>2</v>
      </c>
      <c r="E53" s="198"/>
      <c r="F53" s="14">
        <f t="shared" si="2"/>
        <v>0</v>
      </c>
    </row>
    <row r="54" spans="1:9" s="27" customFormat="1" ht="122.25" customHeight="1" outlineLevel="1" x14ac:dyDescent="0.25">
      <c r="A54" s="31"/>
      <c r="B54" s="183" t="s">
        <v>292</v>
      </c>
      <c r="C54" s="32"/>
      <c r="D54" s="33"/>
      <c r="E54" s="33"/>
      <c r="F54" s="14"/>
      <c r="G54" s="34"/>
      <c r="H54" s="35"/>
      <c r="I54" s="35"/>
    </row>
    <row r="55" spans="1:9" x14ac:dyDescent="0.25">
      <c r="A55" s="12" t="s">
        <v>64</v>
      </c>
      <c r="B55" s="185" t="s">
        <v>62</v>
      </c>
      <c r="C55" s="13" t="s">
        <v>34</v>
      </c>
      <c r="D55" s="14">
        <v>2</v>
      </c>
      <c r="E55" s="198"/>
      <c r="F55" s="14">
        <f t="shared" si="2"/>
        <v>0</v>
      </c>
    </row>
    <row r="56" spans="1:9" s="27" customFormat="1" ht="60.75" customHeight="1" outlineLevel="1" x14ac:dyDescent="0.25">
      <c r="A56" s="31"/>
      <c r="B56" s="183" t="s">
        <v>293</v>
      </c>
      <c r="C56" s="32"/>
      <c r="D56" s="33"/>
      <c r="E56" s="33"/>
      <c r="F56" s="14"/>
      <c r="G56" s="34"/>
      <c r="H56" s="35"/>
      <c r="I56" s="35"/>
    </row>
    <row r="57" spans="1:9" x14ac:dyDescent="0.25">
      <c r="A57" s="12" t="s">
        <v>65</v>
      </c>
      <c r="B57" s="185" t="s">
        <v>183</v>
      </c>
      <c r="C57" s="13" t="s">
        <v>167</v>
      </c>
      <c r="D57" s="14">
        <v>1</v>
      </c>
      <c r="E57" s="198"/>
      <c r="F57" s="14">
        <f t="shared" si="2"/>
        <v>0</v>
      </c>
    </row>
    <row r="58" spans="1:9" s="27" customFormat="1" outlineLevel="1" x14ac:dyDescent="0.25">
      <c r="A58" s="31"/>
      <c r="B58" s="183" t="s">
        <v>294</v>
      </c>
      <c r="C58" s="32"/>
      <c r="D58" s="33"/>
      <c r="E58" s="33"/>
      <c r="F58" s="33"/>
      <c r="G58" s="34"/>
      <c r="H58" s="35"/>
      <c r="I58" s="35"/>
    </row>
    <row r="59" spans="1:9" x14ac:dyDescent="0.25">
      <c r="A59" s="20">
        <v>4</v>
      </c>
      <c r="B59" s="268" t="s">
        <v>66</v>
      </c>
      <c r="C59" s="21" t="s">
        <v>20</v>
      </c>
      <c r="D59" s="22"/>
      <c r="E59" s="22"/>
      <c r="F59" s="22">
        <f>SUM(F60:F70)</f>
        <v>0</v>
      </c>
    </row>
    <row r="60" spans="1:9" x14ac:dyDescent="0.25">
      <c r="A60" s="12" t="s">
        <v>67</v>
      </c>
      <c r="B60" s="185" t="s">
        <v>68</v>
      </c>
      <c r="C60" s="13" t="s">
        <v>28</v>
      </c>
      <c r="D60" s="14">
        <v>129</v>
      </c>
      <c r="E60" s="198"/>
      <c r="F60" s="14">
        <f>E60*D60</f>
        <v>0</v>
      </c>
    </row>
    <row r="61" spans="1:9" s="27" customFormat="1" ht="102.6" outlineLevel="1" x14ac:dyDescent="0.25">
      <c r="A61" s="31"/>
      <c r="B61" s="183" t="s">
        <v>295</v>
      </c>
      <c r="C61" s="32"/>
      <c r="D61" s="33"/>
      <c r="E61" s="33"/>
      <c r="F61" s="14"/>
      <c r="G61" s="34"/>
      <c r="H61" s="35"/>
      <c r="I61" s="35"/>
    </row>
    <row r="62" spans="1:9" x14ac:dyDescent="0.25">
      <c r="A62" s="12" t="s">
        <v>69</v>
      </c>
      <c r="B62" s="185" t="s">
        <v>70</v>
      </c>
      <c r="C62" s="13" t="s">
        <v>34</v>
      </c>
      <c r="D62" s="14">
        <v>10</v>
      </c>
      <c r="E62" s="198"/>
      <c r="F62" s="14">
        <f t="shared" ref="F62:F70" si="3">E62*D62</f>
        <v>0</v>
      </c>
    </row>
    <row r="63" spans="1:9" s="27" customFormat="1" ht="125.4" outlineLevel="1" x14ac:dyDescent="0.25">
      <c r="A63" s="31"/>
      <c r="B63" s="183" t="s">
        <v>296</v>
      </c>
      <c r="C63" s="32"/>
      <c r="D63" s="33"/>
      <c r="E63" s="33"/>
      <c r="F63" s="14"/>
      <c r="G63" s="34"/>
      <c r="H63" s="35"/>
      <c r="I63" s="35"/>
    </row>
    <row r="64" spans="1:9" x14ac:dyDescent="0.25">
      <c r="A64" s="12" t="s">
        <v>71</v>
      </c>
      <c r="B64" s="185" t="s">
        <v>72</v>
      </c>
      <c r="C64" s="13" t="s">
        <v>34</v>
      </c>
      <c r="D64" s="14">
        <v>20</v>
      </c>
      <c r="E64" s="198"/>
      <c r="F64" s="14">
        <f t="shared" si="3"/>
        <v>0</v>
      </c>
    </row>
    <row r="65" spans="1:9" s="27" customFormat="1" ht="34.200000000000003" outlineLevel="1" x14ac:dyDescent="0.25">
      <c r="A65" s="31"/>
      <c r="B65" s="183" t="s">
        <v>73</v>
      </c>
      <c r="C65" s="32"/>
      <c r="D65" s="33"/>
      <c r="E65" s="33"/>
      <c r="F65" s="14"/>
      <c r="G65" s="34"/>
      <c r="H65" s="35"/>
      <c r="I65" s="35"/>
    </row>
    <row r="66" spans="1:9" x14ac:dyDescent="0.25">
      <c r="A66" s="12" t="s">
        <v>74</v>
      </c>
      <c r="B66" s="185" t="s">
        <v>75</v>
      </c>
      <c r="C66" s="13" t="s">
        <v>34</v>
      </c>
      <c r="D66" s="14">
        <v>1</v>
      </c>
      <c r="E66" s="198"/>
      <c r="F66" s="14">
        <f t="shared" si="3"/>
        <v>0</v>
      </c>
    </row>
    <row r="67" spans="1:9" s="27" customFormat="1" ht="57" outlineLevel="1" x14ac:dyDescent="0.25">
      <c r="A67" s="31"/>
      <c r="B67" s="183" t="s">
        <v>76</v>
      </c>
      <c r="C67" s="32"/>
      <c r="D67" s="33"/>
      <c r="E67" s="33"/>
      <c r="F67" s="14"/>
      <c r="G67" s="34"/>
      <c r="H67" s="35"/>
      <c r="I67" s="35"/>
    </row>
    <row r="68" spans="1:9" x14ac:dyDescent="0.25">
      <c r="A68" s="12" t="s">
        <v>77</v>
      </c>
      <c r="B68" s="185" t="s">
        <v>78</v>
      </c>
      <c r="C68" s="13" t="s">
        <v>34</v>
      </c>
      <c r="D68" s="14">
        <v>1</v>
      </c>
      <c r="E68" s="198"/>
      <c r="F68" s="14">
        <f t="shared" si="3"/>
        <v>0</v>
      </c>
    </row>
    <row r="69" spans="1:9" s="27" customFormat="1" ht="22.8" outlineLevel="1" x14ac:dyDescent="0.25">
      <c r="A69" s="31"/>
      <c r="B69" s="183" t="s">
        <v>79</v>
      </c>
      <c r="C69" s="32"/>
      <c r="D69" s="33"/>
      <c r="E69" s="33"/>
      <c r="F69" s="14"/>
      <c r="G69" s="34"/>
      <c r="H69" s="35"/>
      <c r="I69" s="35"/>
    </row>
    <row r="70" spans="1:9" x14ac:dyDescent="0.25">
      <c r="A70" s="12" t="s">
        <v>80</v>
      </c>
      <c r="B70" s="185" t="s">
        <v>174</v>
      </c>
      <c r="C70" s="13" t="s">
        <v>34</v>
      </c>
      <c r="D70" s="14">
        <v>1</v>
      </c>
      <c r="E70" s="198"/>
      <c r="F70" s="14">
        <f t="shared" si="3"/>
        <v>0</v>
      </c>
    </row>
    <row r="71" spans="1:9" s="27" customFormat="1" ht="51" customHeight="1" outlineLevel="1" x14ac:dyDescent="0.25">
      <c r="A71" s="31"/>
      <c r="B71" s="183" t="s">
        <v>297</v>
      </c>
      <c r="C71" s="32"/>
      <c r="D71" s="33"/>
      <c r="E71" s="33"/>
      <c r="F71" s="33"/>
      <c r="G71" s="34"/>
      <c r="H71" s="35"/>
      <c r="I71" s="35"/>
    </row>
    <row r="72" spans="1:9" x14ac:dyDescent="0.25">
      <c r="A72" s="20">
        <v>5</v>
      </c>
      <c r="B72" s="268" t="s">
        <v>81</v>
      </c>
      <c r="C72" s="21" t="s">
        <v>20</v>
      </c>
      <c r="D72" s="22"/>
      <c r="E72" s="22"/>
      <c r="F72" s="22">
        <f>SUM(F73:F99)</f>
        <v>0</v>
      </c>
    </row>
    <row r="73" spans="1:9" x14ac:dyDescent="0.25">
      <c r="A73" s="12" t="s">
        <v>88</v>
      </c>
      <c r="B73" s="185" t="s">
        <v>128</v>
      </c>
      <c r="C73" s="13" t="s">
        <v>34</v>
      </c>
      <c r="D73" s="14">
        <v>2</v>
      </c>
      <c r="E73" s="198"/>
      <c r="F73" s="14">
        <f>E73*D73</f>
        <v>0</v>
      </c>
    </row>
    <row r="74" spans="1:9" s="27" customFormat="1" ht="79.8" outlineLevel="1" x14ac:dyDescent="0.25">
      <c r="A74" s="31"/>
      <c r="B74" s="183" t="s">
        <v>298</v>
      </c>
      <c r="C74" s="32"/>
      <c r="D74" s="33"/>
      <c r="E74" s="33"/>
      <c r="F74" s="14"/>
      <c r="G74" s="34"/>
      <c r="H74" s="35"/>
      <c r="I74" s="35"/>
    </row>
    <row r="75" spans="1:9" x14ac:dyDescent="0.25">
      <c r="A75" s="12" t="s">
        <v>89</v>
      </c>
      <c r="B75" s="185" t="s">
        <v>129</v>
      </c>
      <c r="C75" s="13" t="s">
        <v>34</v>
      </c>
      <c r="D75" s="14">
        <v>2</v>
      </c>
      <c r="E75" s="198"/>
      <c r="F75" s="14">
        <f t="shared" ref="F75:F99" si="4">E75*D75</f>
        <v>0</v>
      </c>
    </row>
    <row r="76" spans="1:9" s="27" customFormat="1" ht="22.8" outlineLevel="1" x14ac:dyDescent="0.25">
      <c r="A76" s="31"/>
      <c r="B76" s="183" t="s">
        <v>90</v>
      </c>
      <c r="C76" s="32"/>
      <c r="D76" s="33"/>
      <c r="E76" s="33"/>
      <c r="F76" s="14"/>
      <c r="G76" s="34"/>
      <c r="H76" s="35"/>
      <c r="I76" s="35"/>
    </row>
    <row r="77" spans="1:9" x14ac:dyDescent="0.25">
      <c r="A77" s="12" t="s">
        <v>91</v>
      </c>
      <c r="B77" s="185" t="s">
        <v>130</v>
      </c>
      <c r="C77" s="13" t="s">
        <v>34</v>
      </c>
      <c r="D77" s="14">
        <v>5</v>
      </c>
      <c r="E77" s="198"/>
      <c r="F77" s="14">
        <f t="shared" si="4"/>
        <v>0</v>
      </c>
    </row>
    <row r="78" spans="1:9" s="27" customFormat="1" ht="68.400000000000006" outlineLevel="1" x14ac:dyDescent="0.25">
      <c r="A78" s="31"/>
      <c r="B78" s="183" t="s">
        <v>299</v>
      </c>
      <c r="C78" s="32"/>
      <c r="D78" s="33"/>
      <c r="E78" s="33"/>
      <c r="F78" s="14"/>
      <c r="G78" s="34"/>
      <c r="H78" s="35"/>
      <c r="I78" s="35"/>
    </row>
    <row r="79" spans="1:9" x14ac:dyDescent="0.25">
      <c r="A79" s="12" t="s">
        <v>92</v>
      </c>
      <c r="B79" s="185" t="s">
        <v>131</v>
      </c>
      <c r="C79" s="13" t="s">
        <v>34</v>
      </c>
      <c r="D79" s="14">
        <v>4</v>
      </c>
      <c r="E79" s="198"/>
      <c r="F79" s="14">
        <f t="shared" si="4"/>
        <v>0</v>
      </c>
    </row>
    <row r="80" spans="1:9" s="27" customFormat="1" ht="34.200000000000003" outlineLevel="1" x14ac:dyDescent="0.25">
      <c r="A80" s="31"/>
      <c r="B80" s="183" t="s">
        <v>132</v>
      </c>
      <c r="C80" s="32"/>
      <c r="D80" s="33"/>
      <c r="E80" s="33"/>
      <c r="F80" s="14"/>
      <c r="G80" s="34"/>
      <c r="H80" s="35"/>
      <c r="I80" s="35"/>
    </row>
    <row r="81" spans="1:9" x14ac:dyDescent="0.25">
      <c r="A81" s="12" t="s">
        <v>93</v>
      </c>
      <c r="B81" s="185" t="s">
        <v>133</v>
      </c>
      <c r="C81" s="13" t="s">
        <v>37</v>
      </c>
      <c r="D81" s="14">
        <v>3</v>
      </c>
      <c r="E81" s="198"/>
      <c r="F81" s="14">
        <f t="shared" si="4"/>
        <v>0</v>
      </c>
    </row>
    <row r="82" spans="1:9" s="27" customFormat="1" ht="136.80000000000001" outlineLevel="1" x14ac:dyDescent="0.25">
      <c r="A82" s="31"/>
      <c r="B82" s="183" t="s">
        <v>300</v>
      </c>
      <c r="C82" s="32"/>
      <c r="D82" s="33"/>
      <c r="E82" s="33"/>
      <c r="F82" s="14"/>
      <c r="G82" s="34"/>
      <c r="H82" s="35"/>
      <c r="I82" s="35"/>
    </row>
    <row r="83" spans="1:9" x14ac:dyDescent="0.25">
      <c r="A83" s="12" t="s">
        <v>94</v>
      </c>
      <c r="B83" s="185" t="s">
        <v>134</v>
      </c>
      <c r="C83" s="13" t="s">
        <v>34</v>
      </c>
      <c r="D83" s="14">
        <v>2</v>
      </c>
      <c r="E83" s="198"/>
      <c r="F83" s="14">
        <f t="shared" si="4"/>
        <v>0</v>
      </c>
    </row>
    <row r="84" spans="1:9" s="27" customFormat="1" ht="136.80000000000001" outlineLevel="1" x14ac:dyDescent="0.25">
      <c r="A84" s="31"/>
      <c r="B84" s="183" t="s">
        <v>301</v>
      </c>
      <c r="C84" s="32"/>
      <c r="D84" s="33"/>
      <c r="E84" s="33"/>
      <c r="F84" s="14"/>
      <c r="G84" s="34"/>
      <c r="H84" s="35"/>
      <c r="I84" s="35"/>
    </row>
    <row r="85" spans="1:9" x14ac:dyDescent="0.25">
      <c r="A85" s="12" t="s">
        <v>95</v>
      </c>
      <c r="B85" s="185" t="s">
        <v>135</v>
      </c>
      <c r="C85" s="13" t="s">
        <v>34</v>
      </c>
      <c r="D85" s="14">
        <v>7</v>
      </c>
      <c r="E85" s="198"/>
      <c r="F85" s="14">
        <f t="shared" si="4"/>
        <v>0</v>
      </c>
    </row>
    <row r="86" spans="1:9" s="27" customFormat="1" ht="22.8" outlineLevel="1" x14ac:dyDescent="0.25">
      <c r="A86" s="31"/>
      <c r="B86" s="183" t="s">
        <v>98</v>
      </c>
      <c r="C86" s="32"/>
      <c r="D86" s="33"/>
      <c r="E86" s="33"/>
      <c r="F86" s="14"/>
      <c r="G86" s="34"/>
      <c r="H86" s="35"/>
      <c r="I86" s="35"/>
    </row>
    <row r="87" spans="1:9" x14ac:dyDescent="0.25">
      <c r="A87" s="12" t="s">
        <v>96</v>
      </c>
      <c r="B87" s="185" t="s">
        <v>136</v>
      </c>
      <c r="C87" s="13" t="s">
        <v>34</v>
      </c>
      <c r="D87" s="14">
        <v>2</v>
      </c>
      <c r="E87" s="198"/>
      <c r="F87" s="14">
        <f t="shared" si="4"/>
        <v>0</v>
      </c>
    </row>
    <row r="88" spans="1:9" s="27" customFormat="1" ht="45.6" outlineLevel="1" x14ac:dyDescent="0.25">
      <c r="A88" s="31"/>
      <c r="B88" s="183" t="s">
        <v>302</v>
      </c>
      <c r="C88" s="32"/>
      <c r="D88" s="33"/>
      <c r="E88" s="33"/>
      <c r="F88" s="14"/>
      <c r="G88" s="34"/>
      <c r="H88" s="35"/>
      <c r="I88" s="35"/>
    </row>
    <row r="89" spans="1:9" x14ac:dyDescent="0.25">
      <c r="A89" s="12" t="s">
        <v>97</v>
      </c>
      <c r="B89" s="185" t="s">
        <v>303</v>
      </c>
      <c r="C89" s="13" t="s">
        <v>167</v>
      </c>
      <c r="D89" s="14">
        <v>2</v>
      </c>
      <c r="E89" s="198"/>
      <c r="F89" s="14">
        <f t="shared" si="4"/>
        <v>0</v>
      </c>
    </row>
    <row r="90" spans="1:9" s="27" customFormat="1" ht="68.400000000000006" outlineLevel="1" x14ac:dyDescent="0.25">
      <c r="A90" s="31"/>
      <c r="B90" s="183" t="s">
        <v>304</v>
      </c>
      <c r="C90" s="32"/>
      <c r="D90" s="33"/>
      <c r="E90" s="33"/>
      <c r="F90" s="14"/>
      <c r="G90" s="34"/>
      <c r="H90" s="35"/>
      <c r="I90" s="35"/>
    </row>
    <row r="91" spans="1:9" x14ac:dyDescent="0.25">
      <c r="A91" s="12" t="s">
        <v>99</v>
      </c>
      <c r="B91" s="185" t="s">
        <v>137</v>
      </c>
      <c r="C91" s="13" t="s">
        <v>34</v>
      </c>
      <c r="D91" s="14">
        <v>1</v>
      </c>
      <c r="E91" s="198"/>
      <c r="F91" s="14">
        <f t="shared" si="4"/>
        <v>0</v>
      </c>
    </row>
    <row r="92" spans="1:9" s="27" customFormat="1" ht="22.8" outlineLevel="1" x14ac:dyDescent="0.25">
      <c r="A92" s="31"/>
      <c r="B92" s="183" t="s">
        <v>104</v>
      </c>
      <c r="C92" s="32"/>
      <c r="D92" s="33"/>
      <c r="E92" s="33"/>
      <c r="F92" s="14"/>
      <c r="G92" s="34"/>
      <c r="H92" s="35"/>
      <c r="I92" s="35"/>
    </row>
    <row r="93" spans="1:9" x14ac:dyDescent="0.25">
      <c r="A93" s="12" t="s">
        <v>100</v>
      </c>
      <c r="B93" s="185" t="s">
        <v>138</v>
      </c>
      <c r="C93" s="13" t="s">
        <v>34</v>
      </c>
      <c r="D93" s="14">
        <v>3</v>
      </c>
      <c r="E93" s="198"/>
      <c r="F93" s="14">
        <f t="shared" si="4"/>
        <v>0</v>
      </c>
    </row>
    <row r="94" spans="1:9" s="27" customFormat="1" ht="97.5" customHeight="1" outlineLevel="1" x14ac:dyDescent="0.25">
      <c r="A94" s="31"/>
      <c r="B94" s="183" t="s">
        <v>305</v>
      </c>
      <c r="C94" s="32"/>
      <c r="D94" s="33"/>
      <c r="E94" s="33"/>
      <c r="F94" s="14"/>
      <c r="G94" s="34"/>
      <c r="H94" s="35"/>
      <c r="I94" s="35"/>
    </row>
    <row r="95" spans="1:9" x14ac:dyDescent="0.25">
      <c r="A95" s="12" t="s">
        <v>101</v>
      </c>
      <c r="B95" s="185" t="s">
        <v>139</v>
      </c>
      <c r="C95" s="13" t="s">
        <v>34</v>
      </c>
      <c r="D95" s="14">
        <v>2</v>
      </c>
      <c r="E95" s="198"/>
      <c r="F95" s="14">
        <f t="shared" si="4"/>
        <v>0</v>
      </c>
    </row>
    <row r="96" spans="1:9" s="27" customFormat="1" ht="45.6" outlineLevel="1" x14ac:dyDescent="0.25">
      <c r="A96" s="31"/>
      <c r="B96" s="183" t="s">
        <v>306</v>
      </c>
      <c r="C96" s="32"/>
      <c r="D96" s="33"/>
      <c r="E96" s="33"/>
      <c r="F96" s="14"/>
      <c r="G96" s="34"/>
      <c r="H96" s="35"/>
      <c r="I96" s="35"/>
    </row>
    <row r="97" spans="1:9" x14ac:dyDescent="0.25">
      <c r="A97" s="12" t="s">
        <v>102</v>
      </c>
      <c r="B97" s="185" t="s">
        <v>175</v>
      </c>
      <c r="C97" s="13" t="s">
        <v>167</v>
      </c>
      <c r="D97" s="14">
        <v>2</v>
      </c>
      <c r="E97" s="198"/>
      <c r="F97" s="14">
        <f t="shared" si="4"/>
        <v>0</v>
      </c>
    </row>
    <row r="98" spans="1:9" s="27" customFormat="1" ht="48" customHeight="1" outlineLevel="1" x14ac:dyDescent="0.25">
      <c r="A98" s="31"/>
      <c r="B98" s="183" t="s">
        <v>108</v>
      </c>
      <c r="C98" s="32"/>
      <c r="D98" s="33"/>
      <c r="E98" s="33"/>
      <c r="F98" s="14"/>
      <c r="G98" s="34"/>
      <c r="H98" s="35"/>
      <c r="I98" s="35"/>
    </row>
    <row r="99" spans="1:9" x14ac:dyDescent="0.25">
      <c r="A99" s="12" t="s">
        <v>103</v>
      </c>
      <c r="B99" s="185" t="s">
        <v>176</v>
      </c>
      <c r="C99" s="13" t="s">
        <v>34</v>
      </c>
      <c r="D99" s="14">
        <v>1</v>
      </c>
      <c r="E99" s="198"/>
      <c r="F99" s="14">
        <f t="shared" si="4"/>
        <v>0</v>
      </c>
    </row>
    <row r="100" spans="1:9" s="27" customFormat="1" ht="91.2" outlineLevel="1" x14ac:dyDescent="0.25">
      <c r="A100" s="31"/>
      <c r="B100" s="183" t="s">
        <v>307</v>
      </c>
      <c r="C100" s="32"/>
      <c r="D100" s="33"/>
      <c r="E100" s="33"/>
      <c r="F100" s="33"/>
      <c r="G100" s="34"/>
      <c r="H100" s="35"/>
      <c r="I100" s="35"/>
    </row>
    <row r="101" spans="1:9" x14ac:dyDescent="0.25">
      <c r="A101" s="20">
        <v>6</v>
      </c>
      <c r="B101" s="268" t="s">
        <v>140</v>
      </c>
      <c r="C101" s="21" t="s">
        <v>20</v>
      </c>
      <c r="D101" s="22"/>
      <c r="E101" s="22"/>
      <c r="F101" s="22">
        <f>SUM(F102)</f>
        <v>0</v>
      </c>
    </row>
    <row r="102" spans="1:9" x14ac:dyDescent="0.25">
      <c r="A102" s="12" t="s">
        <v>141</v>
      </c>
      <c r="B102" s="185" t="s">
        <v>308</v>
      </c>
      <c r="C102" s="13" t="s">
        <v>34</v>
      </c>
      <c r="D102" s="14">
        <v>1</v>
      </c>
      <c r="E102" s="198"/>
      <c r="F102" s="14">
        <f>E102*D102</f>
        <v>0</v>
      </c>
    </row>
    <row r="103" spans="1:9" s="27" customFormat="1" ht="45.6" outlineLevel="1" x14ac:dyDescent="0.25">
      <c r="A103" s="31"/>
      <c r="B103" s="183" t="s">
        <v>309</v>
      </c>
      <c r="C103" s="32"/>
      <c r="D103" s="33"/>
      <c r="E103" s="33"/>
      <c r="F103" s="33"/>
      <c r="G103" s="34"/>
      <c r="H103" s="35"/>
      <c r="I103" s="35"/>
    </row>
    <row r="104" spans="1:9" s="30" customFormat="1" x14ac:dyDescent="0.25">
      <c r="A104" s="16"/>
      <c r="B104" s="17" t="s">
        <v>19</v>
      </c>
      <c r="C104" s="18" t="s">
        <v>20</v>
      </c>
      <c r="D104" s="19"/>
      <c r="E104" s="19"/>
      <c r="F104" s="19">
        <f>F101+F72+F59+F38+F17+F10</f>
        <v>0</v>
      </c>
      <c r="G104" s="29"/>
      <c r="H104" s="15"/>
      <c r="I104" s="15"/>
    </row>
  </sheetData>
  <sheetProtection algorithmName="SHA-512" hashValue="E+I14I46HTS1CUiGT6t1+SWca+21Vhh2aPqDa8voUjnMRuphtU7xrZyRWXv3kXV93u+nYORUAprsZNuJU3wG1w==" saltValue="xyXIyzQcaVAgy8hxwaaPiw=="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1" manualBreakCount="1">
    <brk id="9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73"/>
  <sheetViews>
    <sheetView topLeftCell="A61" zoomScaleNormal="100" zoomScaleSheetLayoutView="100" workbookViewId="0">
      <selection activeCell="B72" activeCellId="4" sqref="B10 B17 B34 B51 B72"/>
    </sheetView>
  </sheetViews>
  <sheetFormatPr defaultColWidth="9.109375" defaultRowHeight="13.8" outlineLevelRow="1" x14ac:dyDescent="0.25"/>
  <cols>
    <col min="1" max="1" width="9.109375" style="1"/>
    <col min="2" max="2" width="92.44140625" style="1" customWidth="1"/>
    <col min="3" max="3" width="8.5546875" style="2" customWidth="1"/>
    <col min="4" max="4" width="9.109375" style="1"/>
    <col min="5" max="5" width="17.88671875" style="23" customWidth="1"/>
    <col min="6" max="7" width="18.109375" style="24" customWidth="1"/>
    <col min="8" max="9" width="9.109375" style="1"/>
    <col min="10" max="16384" width="9.109375" style="25"/>
  </cols>
  <sheetData>
    <row r="1" spans="1:9" x14ac:dyDescent="0.25">
      <c r="B1" s="15" t="s">
        <v>169</v>
      </c>
      <c r="D1" s="37" t="s">
        <v>4</v>
      </c>
      <c r="E1" s="23" t="s">
        <v>5</v>
      </c>
      <c r="F1" s="24" t="s">
        <v>121</v>
      </c>
    </row>
    <row r="2" spans="1:9" x14ac:dyDescent="0.25">
      <c r="E2" s="23" t="s">
        <v>6</v>
      </c>
      <c r="F2" s="24" t="s">
        <v>7</v>
      </c>
    </row>
    <row r="3" spans="1:9" x14ac:dyDescent="0.25">
      <c r="B3" s="1" t="s">
        <v>3</v>
      </c>
      <c r="E3" s="23" t="s">
        <v>8</v>
      </c>
      <c r="F3" s="24" t="s">
        <v>9</v>
      </c>
    </row>
    <row r="4" spans="1:9" x14ac:dyDescent="0.25">
      <c r="B4" s="15" t="s">
        <v>179</v>
      </c>
      <c r="E4" s="23" t="s">
        <v>10</v>
      </c>
      <c r="F4" s="26">
        <v>330</v>
      </c>
    </row>
    <row r="5" spans="1:9" x14ac:dyDescent="0.25">
      <c r="E5" s="38" t="s">
        <v>11</v>
      </c>
      <c r="F5" s="26">
        <v>30</v>
      </c>
    </row>
    <row r="6" spans="1:9" s="27" customFormat="1" x14ac:dyDescent="0.25">
      <c r="A6" s="1"/>
      <c r="B6" s="1"/>
      <c r="C6" s="2"/>
      <c r="D6" s="1"/>
      <c r="E6" s="23"/>
      <c r="F6" s="24"/>
      <c r="G6" s="24"/>
      <c r="H6" s="1"/>
      <c r="I6" s="1"/>
    </row>
    <row r="8" spans="1:9" s="28" customFormat="1" ht="20.399999999999999" x14ac:dyDescent="0.3">
      <c r="A8" s="4" t="s">
        <v>12</v>
      </c>
      <c r="B8" s="5" t="s">
        <v>13</v>
      </c>
      <c r="C8" s="6" t="s">
        <v>14</v>
      </c>
      <c r="D8" s="5" t="s">
        <v>15</v>
      </c>
      <c r="E8" s="7" t="s">
        <v>16</v>
      </c>
      <c r="F8" s="8" t="s">
        <v>17</v>
      </c>
      <c r="G8" s="3"/>
    </row>
    <row r="9" spans="1:9" s="30" customFormat="1" x14ac:dyDescent="0.25">
      <c r="A9" s="16" t="s">
        <v>18</v>
      </c>
      <c r="B9" s="17" t="s">
        <v>19</v>
      </c>
      <c r="C9" s="18" t="s">
        <v>20</v>
      </c>
      <c r="D9" s="19"/>
      <c r="E9" s="19"/>
      <c r="F9" s="19">
        <f>F73</f>
        <v>0</v>
      </c>
      <c r="G9" s="29"/>
      <c r="H9" s="15"/>
      <c r="I9" s="15"/>
    </row>
    <row r="10" spans="1:9" x14ac:dyDescent="0.25">
      <c r="A10" s="20">
        <v>1</v>
      </c>
      <c r="B10" s="268" t="s">
        <v>21</v>
      </c>
      <c r="C10" s="21" t="s">
        <v>20</v>
      </c>
      <c r="D10" s="22"/>
      <c r="E10" s="22"/>
      <c r="F10" s="22">
        <f>SUM(F11:F15)</f>
        <v>0</v>
      </c>
    </row>
    <row r="11" spans="1:9" x14ac:dyDescent="0.25">
      <c r="A11" s="9" t="s">
        <v>22</v>
      </c>
      <c r="B11" s="266" t="s">
        <v>280</v>
      </c>
      <c r="C11" s="10" t="s">
        <v>167</v>
      </c>
      <c r="D11" s="11">
        <v>1</v>
      </c>
      <c r="E11" s="199"/>
      <c r="F11" s="11">
        <f>E11*D11</f>
        <v>0</v>
      </c>
    </row>
    <row r="12" spans="1:9" s="27" customFormat="1" ht="162" customHeight="1" outlineLevel="1" x14ac:dyDescent="0.25">
      <c r="A12" s="31"/>
      <c r="B12" s="183" t="s">
        <v>23</v>
      </c>
      <c r="C12" s="32"/>
      <c r="D12" s="33"/>
      <c r="E12" s="190"/>
      <c r="F12" s="11"/>
      <c r="G12" s="34"/>
      <c r="H12" s="35"/>
      <c r="I12" s="35"/>
    </row>
    <row r="13" spans="1:9" x14ac:dyDescent="0.25">
      <c r="A13" s="9" t="s">
        <v>24</v>
      </c>
      <c r="B13" s="267" t="s">
        <v>168</v>
      </c>
      <c r="C13" s="10" t="s">
        <v>25</v>
      </c>
      <c r="D13" s="11">
        <v>467</v>
      </c>
      <c r="E13" s="199"/>
      <c r="F13" s="11">
        <f t="shared" ref="F13:F15" si="0">E13*D13</f>
        <v>0</v>
      </c>
    </row>
    <row r="14" spans="1:9" s="27" customFormat="1" ht="45.6" outlineLevel="1" x14ac:dyDescent="0.25">
      <c r="A14" s="31"/>
      <c r="B14" s="183" t="s">
        <v>281</v>
      </c>
      <c r="C14" s="32"/>
      <c r="D14" s="33"/>
      <c r="E14" s="190"/>
      <c r="F14" s="11"/>
      <c r="G14" s="34"/>
      <c r="H14" s="35"/>
      <c r="I14" s="35"/>
    </row>
    <row r="15" spans="1:9" ht="15" customHeight="1" x14ac:dyDescent="0.25">
      <c r="A15" s="9" t="s">
        <v>26</v>
      </c>
      <c r="B15" s="266" t="s">
        <v>27</v>
      </c>
      <c r="C15" s="10" t="s">
        <v>28</v>
      </c>
      <c r="D15" s="11">
        <v>16</v>
      </c>
      <c r="E15" s="199"/>
      <c r="F15" s="11">
        <f t="shared" si="0"/>
        <v>0</v>
      </c>
    </row>
    <row r="16" spans="1:9" s="27" customFormat="1" ht="26.25" customHeight="1" outlineLevel="1" x14ac:dyDescent="0.25">
      <c r="A16" s="31"/>
      <c r="B16" s="183" t="s">
        <v>29</v>
      </c>
      <c r="C16" s="32"/>
      <c r="D16" s="33"/>
      <c r="E16" s="33"/>
      <c r="F16" s="33"/>
      <c r="G16" s="34"/>
      <c r="H16" s="35"/>
      <c r="I16" s="35"/>
    </row>
    <row r="17" spans="1:9" s="27" customFormat="1" ht="15" customHeight="1" x14ac:dyDescent="0.25">
      <c r="A17" s="20">
        <v>2</v>
      </c>
      <c r="B17" s="268" t="s">
        <v>30</v>
      </c>
      <c r="C17" s="21" t="s">
        <v>20</v>
      </c>
      <c r="D17" s="22"/>
      <c r="E17" s="22"/>
      <c r="F17" s="22">
        <f>SUM(F18:F32)</f>
        <v>0</v>
      </c>
      <c r="G17" s="24"/>
      <c r="H17" s="1"/>
      <c r="I17" s="1"/>
    </row>
    <row r="18" spans="1:9" ht="15" customHeight="1" x14ac:dyDescent="0.25">
      <c r="A18" s="12" t="s">
        <v>31</v>
      </c>
      <c r="B18" s="185" t="s">
        <v>181</v>
      </c>
      <c r="C18" s="13" t="s">
        <v>34</v>
      </c>
      <c r="D18" s="14">
        <v>1</v>
      </c>
      <c r="E18" s="198"/>
      <c r="F18" s="14">
        <f>E18*D18</f>
        <v>0</v>
      </c>
    </row>
    <row r="19" spans="1:9" s="27" customFormat="1" ht="125.4" outlineLevel="1" x14ac:dyDescent="0.25">
      <c r="A19" s="31"/>
      <c r="B19" s="183" t="s">
        <v>282</v>
      </c>
      <c r="C19" s="32"/>
      <c r="D19" s="33"/>
      <c r="E19" s="33"/>
      <c r="F19" s="14"/>
      <c r="G19" s="34"/>
      <c r="H19" s="35"/>
      <c r="I19" s="35"/>
    </row>
    <row r="20" spans="1:9" ht="15" customHeight="1" x14ac:dyDescent="0.25">
      <c r="A20" s="12" t="s">
        <v>32</v>
      </c>
      <c r="B20" s="185" t="s">
        <v>180</v>
      </c>
      <c r="C20" s="13" t="s">
        <v>34</v>
      </c>
      <c r="D20" s="14">
        <v>1</v>
      </c>
      <c r="E20" s="198"/>
      <c r="F20" s="14">
        <f t="shared" ref="F20:F32" si="1">E20*D20</f>
        <v>0</v>
      </c>
    </row>
    <row r="21" spans="1:9" s="27" customFormat="1" ht="125.4" outlineLevel="1" x14ac:dyDescent="0.25">
      <c r="A21" s="31"/>
      <c r="B21" s="183" t="s">
        <v>282</v>
      </c>
      <c r="C21" s="32"/>
      <c r="D21" s="33"/>
      <c r="E21" s="202"/>
      <c r="F21" s="14"/>
      <c r="G21" s="34"/>
      <c r="H21" s="35"/>
      <c r="I21" s="35"/>
    </row>
    <row r="22" spans="1:9" ht="15" customHeight="1" x14ac:dyDescent="0.25">
      <c r="A22" s="12" t="s">
        <v>35</v>
      </c>
      <c r="B22" s="185" t="s">
        <v>33</v>
      </c>
      <c r="C22" s="13" t="s">
        <v>34</v>
      </c>
      <c r="D22" s="14">
        <v>3</v>
      </c>
      <c r="E22" s="203"/>
      <c r="F22" s="14">
        <f t="shared" si="1"/>
        <v>0</v>
      </c>
    </row>
    <row r="23" spans="1:9" s="27" customFormat="1" ht="45.6" outlineLevel="1" x14ac:dyDescent="0.25">
      <c r="A23" s="31"/>
      <c r="B23" s="183" t="s">
        <v>283</v>
      </c>
      <c r="C23" s="32"/>
      <c r="D23" s="33"/>
      <c r="E23" s="33"/>
      <c r="F23" s="14"/>
      <c r="G23" s="34"/>
      <c r="H23" s="35"/>
      <c r="I23" s="35"/>
    </row>
    <row r="24" spans="1:9" s="27" customFormat="1" ht="15" customHeight="1" x14ac:dyDescent="0.25">
      <c r="A24" s="12" t="s">
        <v>39</v>
      </c>
      <c r="B24" s="185" t="s">
        <v>36</v>
      </c>
      <c r="C24" s="13" t="s">
        <v>37</v>
      </c>
      <c r="D24" s="14">
        <v>3</v>
      </c>
      <c r="E24" s="198"/>
      <c r="F24" s="14">
        <f t="shared" si="1"/>
        <v>0</v>
      </c>
      <c r="G24" s="24"/>
      <c r="H24" s="1"/>
      <c r="I24" s="1"/>
    </row>
    <row r="25" spans="1:9" s="27" customFormat="1" ht="34.200000000000003" outlineLevel="1" x14ac:dyDescent="0.25">
      <c r="A25" s="31"/>
      <c r="B25" s="183" t="s">
        <v>38</v>
      </c>
      <c r="C25" s="32"/>
      <c r="D25" s="33"/>
      <c r="E25" s="33"/>
      <c r="F25" s="14"/>
      <c r="G25" s="34"/>
      <c r="H25" s="35"/>
      <c r="I25" s="35"/>
    </row>
    <row r="26" spans="1:9" s="27" customFormat="1" ht="15" customHeight="1" x14ac:dyDescent="0.25">
      <c r="A26" s="12" t="s">
        <v>40</v>
      </c>
      <c r="B26" s="185" t="s">
        <v>310</v>
      </c>
      <c r="C26" s="13" t="s">
        <v>34</v>
      </c>
      <c r="D26" s="14">
        <v>1</v>
      </c>
      <c r="E26" s="198"/>
      <c r="F26" s="14">
        <f t="shared" si="1"/>
        <v>0</v>
      </c>
      <c r="G26" s="24"/>
      <c r="H26" s="1"/>
      <c r="I26" s="1"/>
    </row>
    <row r="27" spans="1:9" s="27" customFormat="1" ht="45.6" outlineLevel="1" x14ac:dyDescent="0.25">
      <c r="A27" s="31"/>
      <c r="B27" s="183" t="s">
        <v>285</v>
      </c>
      <c r="C27" s="32"/>
      <c r="D27" s="33"/>
      <c r="E27" s="33"/>
      <c r="F27" s="14"/>
      <c r="G27" s="34"/>
      <c r="H27" s="35"/>
      <c r="I27" s="35"/>
    </row>
    <row r="28" spans="1:9" x14ac:dyDescent="0.25">
      <c r="A28" s="12" t="s">
        <v>41</v>
      </c>
      <c r="B28" s="185" t="s">
        <v>311</v>
      </c>
      <c r="C28" s="13" t="s">
        <v>34</v>
      </c>
      <c r="D28" s="14">
        <v>2</v>
      </c>
      <c r="E28" s="198"/>
      <c r="F28" s="14">
        <f t="shared" si="1"/>
        <v>0</v>
      </c>
    </row>
    <row r="29" spans="1:9" s="27" customFormat="1" ht="45.6" outlineLevel="1" x14ac:dyDescent="0.25">
      <c r="A29" s="31"/>
      <c r="B29" s="183" t="s">
        <v>285</v>
      </c>
      <c r="C29" s="32"/>
      <c r="D29" s="33"/>
      <c r="E29" s="33"/>
      <c r="F29" s="14"/>
      <c r="G29" s="34"/>
      <c r="H29" s="35"/>
      <c r="I29" s="35"/>
    </row>
    <row r="30" spans="1:9" s="27" customFormat="1" outlineLevel="1" x14ac:dyDescent="0.25">
      <c r="A30" s="184" t="s">
        <v>43</v>
      </c>
      <c r="B30" s="185" t="s">
        <v>274</v>
      </c>
      <c r="C30" s="186" t="s">
        <v>34</v>
      </c>
      <c r="D30" s="187">
        <v>1</v>
      </c>
      <c r="E30" s="199"/>
      <c r="F30" s="14">
        <f t="shared" si="1"/>
        <v>0</v>
      </c>
      <c r="G30" s="34"/>
      <c r="H30" s="35"/>
      <c r="I30" s="35"/>
    </row>
    <row r="31" spans="1:9" s="27" customFormat="1" ht="45.6" outlineLevel="1" x14ac:dyDescent="0.25">
      <c r="A31" s="188"/>
      <c r="B31" s="183" t="s">
        <v>287</v>
      </c>
      <c r="C31" s="189"/>
      <c r="D31" s="190"/>
      <c r="E31" s="190"/>
      <c r="F31" s="14"/>
      <c r="G31" s="34"/>
      <c r="H31" s="35"/>
      <c r="I31" s="35"/>
    </row>
    <row r="32" spans="1:9" s="27" customFormat="1" ht="15" customHeight="1" x14ac:dyDescent="0.25">
      <c r="A32" s="12" t="s">
        <v>44</v>
      </c>
      <c r="B32" s="185" t="s">
        <v>173</v>
      </c>
      <c r="C32" s="13" t="s">
        <v>28</v>
      </c>
      <c r="D32" s="14">
        <v>2.5</v>
      </c>
      <c r="E32" s="198"/>
      <c r="F32" s="14">
        <f t="shared" si="1"/>
        <v>0</v>
      </c>
      <c r="G32" s="24"/>
      <c r="H32" s="1"/>
      <c r="I32" s="1"/>
    </row>
    <row r="33" spans="1:9" s="27" customFormat="1" ht="34.200000000000003" outlineLevel="1" x14ac:dyDescent="0.25">
      <c r="A33" s="31"/>
      <c r="B33" s="183" t="s">
        <v>42</v>
      </c>
      <c r="C33" s="32"/>
      <c r="D33" s="33"/>
      <c r="E33" s="33"/>
      <c r="F33" s="33"/>
      <c r="G33" s="34"/>
      <c r="H33" s="35"/>
      <c r="I33" s="35"/>
    </row>
    <row r="34" spans="1:9" x14ac:dyDescent="0.25">
      <c r="A34" s="20">
        <v>3</v>
      </c>
      <c r="B34" s="268" t="s">
        <v>47</v>
      </c>
      <c r="C34" s="21" t="s">
        <v>20</v>
      </c>
      <c r="D34" s="22"/>
      <c r="E34" s="22"/>
      <c r="F34" s="22">
        <f>SUM(F35:F49)</f>
        <v>0</v>
      </c>
    </row>
    <row r="35" spans="1:9" s="27" customFormat="1" x14ac:dyDescent="0.25">
      <c r="A35" s="12" t="s">
        <v>48</v>
      </c>
      <c r="B35" s="185" t="s">
        <v>49</v>
      </c>
      <c r="C35" s="13" t="s">
        <v>28</v>
      </c>
      <c r="D35" s="14">
        <v>75</v>
      </c>
      <c r="E35" s="199"/>
      <c r="F35" s="14">
        <f>E35*D35</f>
        <v>0</v>
      </c>
      <c r="G35" s="24"/>
      <c r="H35" s="1"/>
      <c r="I35" s="1"/>
    </row>
    <row r="36" spans="1:9" s="27" customFormat="1" ht="157.5" customHeight="1" outlineLevel="1" x14ac:dyDescent="0.25">
      <c r="A36" s="31"/>
      <c r="B36" s="183" t="s">
        <v>288</v>
      </c>
      <c r="C36" s="32"/>
      <c r="D36" s="33"/>
      <c r="E36" s="190"/>
      <c r="F36" s="14"/>
      <c r="G36" s="34"/>
      <c r="H36" s="35"/>
      <c r="I36" s="35"/>
    </row>
    <row r="37" spans="1:9" x14ac:dyDescent="0.25">
      <c r="A37" s="12" t="s">
        <v>50</v>
      </c>
      <c r="B37" s="185" t="s">
        <v>51</v>
      </c>
      <c r="C37" s="13" t="s">
        <v>34</v>
      </c>
      <c r="D37" s="14">
        <v>5</v>
      </c>
      <c r="E37" s="199"/>
      <c r="F37" s="14">
        <f t="shared" ref="F37:F49" si="2">E37*D37</f>
        <v>0</v>
      </c>
    </row>
    <row r="38" spans="1:9" s="27" customFormat="1" ht="102.6" outlineLevel="1" x14ac:dyDescent="0.25">
      <c r="A38" s="31"/>
      <c r="B38" s="183" t="s">
        <v>52</v>
      </c>
      <c r="C38" s="32"/>
      <c r="D38" s="33"/>
      <c r="E38" s="190"/>
      <c r="F38" s="14"/>
      <c r="G38" s="34"/>
      <c r="H38" s="35"/>
      <c r="I38" s="35"/>
    </row>
    <row r="39" spans="1:9" x14ac:dyDescent="0.25">
      <c r="A39" s="12" t="s">
        <v>53</v>
      </c>
      <c r="B39" s="185" t="s">
        <v>126</v>
      </c>
      <c r="C39" s="13" t="s">
        <v>34</v>
      </c>
      <c r="D39" s="14">
        <v>1</v>
      </c>
      <c r="E39" s="199"/>
      <c r="F39" s="14">
        <f t="shared" si="2"/>
        <v>0</v>
      </c>
    </row>
    <row r="40" spans="1:9" s="27" customFormat="1" ht="114" outlineLevel="1" x14ac:dyDescent="0.25">
      <c r="A40" s="31"/>
      <c r="B40" s="183" t="s">
        <v>289</v>
      </c>
      <c r="C40" s="32"/>
      <c r="D40" s="33"/>
      <c r="E40" s="190"/>
      <c r="F40" s="14"/>
      <c r="G40" s="34"/>
      <c r="H40" s="35"/>
      <c r="I40" s="35"/>
    </row>
    <row r="41" spans="1:9" x14ac:dyDescent="0.25">
      <c r="A41" s="12" t="s">
        <v>54</v>
      </c>
      <c r="B41" s="185" t="s">
        <v>55</v>
      </c>
      <c r="C41" s="13" t="s">
        <v>34</v>
      </c>
      <c r="D41" s="14">
        <v>8</v>
      </c>
      <c r="E41" s="199"/>
      <c r="F41" s="14">
        <f t="shared" si="2"/>
        <v>0</v>
      </c>
    </row>
    <row r="42" spans="1:9" s="27" customFormat="1" ht="45.6" outlineLevel="1" x14ac:dyDescent="0.25">
      <c r="A42" s="31"/>
      <c r="B42" s="183" t="s">
        <v>290</v>
      </c>
      <c r="C42" s="32"/>
      <c r="D42" s="33"/>
      <c r="E42" s="190"/>
      <c r="F42" s="14"/>
      <c r="G42" s="34"/>
      <c r="H42" s="35"/>
      <c r="I42" s="35"/>
    </row>
    <row r="43" spans="1:9" x14ac:dyDescent="0.25">
      <c r="A43" s="12" t="s">
        <v>56</v>
      </c>
      <c r="B43" s="185" t="s">
        <v>57</v>
      </c>
      <c r="C43" s="13" t="s">
        <v>34</v>
      </c>
      <c r="D43" s="14">
        <v>8</v>
      </c>
      <c r="E43" s="199"/>
      <c r="F43" s="14">
        <f t="shared" si="2"/>
        <v>0</v>
      </c>
    </row>
    <row r="44" spans="1:9" s="27" customFormat="1" ht="22.8" outlineLevel="1" x14ac:dyDescent="0.25">
      <c r="A44" s="31"/>
      <c r="B44" s="183" t="s">
        <v>58</v>
      </c>
      <c r="C44" s="32"/>
      <c r="D44" s="33"/>
      <c r="E44" s="190"/>
      <c r="F44" s="14"/>
      <c r="G44" s="34"/>
      <c r="H44" s="35"/>
      <c r="I44" s="35"/>
    </row>
    <row r="45" spans="1:9" x14ac:dyDescent="0.25">
      <c r="A45" s="12" t="s">
        <v>59</v>
      </c>
      <c r="B45" s="185" t="s">
        <v>60</v>
      </c>
      <c r="C45" s="13" t="s">
        <v>34</v>
      </c>
      <c r="D45" s="14">
        <v>2</v>
      </c>
      <c r="E45" s="199"/>
      <c r="F45" s="14">
        <f t="shared" si="2"/>
        <v>0</v>
      </c>
    </row>
    <row r="46" spans="1:9" s="27" customFormat="1" ht="122.25" customHeight="1" outlineLevel="1" x14ac:dyDescent="0.25">
      <c r="A46" s="31"/>
      <c r="B46" s="183" t="s">
        <v>292</v>
      </c>
      <c r="C46" s="32"/>
      <c r="D46" s="33"/>
      <c r="E46" s="190"/>
      <c r="F46" s="14"/>
      <c r="G46" s="34"/>
      <c r="H46" s="35"/>
      <c r="I46" s="35"/>
    </row>
    <row r="47" spans="1:9" x14ac:dyDescent="0.25">
      <c r="A47" s="12" t="s">
        <v>61</v>
      </c>
      <c r="B47" s="185" t="s">
        <v>62</v>
      </c>
      <c r="C47" s="13" t="s">
        <v>34</v>
      </c>
      <c r="D47" s="14">
        <v>2</v>
      </c>
      <c r="E47" s="199"/>
      <c r="F47" s="14">
        <f t="shared" si="2"/>
        <v>0</v>
      </c>
    </row>
    <row r="48" spans="1:9" s="27" customFormat="1" ht="60" customHeight="1" outlineLevel="1" x14ac:dyDescent="0.25">
      <c r="A48" s="31"/>
      <c r="B48" s="183" t="s">
        <v>293</v>
      </c>
      <c r="C48" s="32"/>
      <c r="D48" s="33"/>
      <c r="E48" s="190"/>
      <c r="F48" s="14"/>
      <c r="G48" s="34"/>
      <c r="H48" s="35"/>
      <c r="I48" s="35"/>
    </row>
    <row r="49" spans="1:9" x14ac:dyDescent="0.25">
      <c r="A49" s="12" t="s">
        <v>63</v>
      </c>
      <c r="B49" s="185" t="s">
        <v>166</v>
      </c>
      <c r="C49" s="13" t="s">
        <v>167</v>
      </c>
      <c r="D49" s="14">
        <v>1</v>
      </c>
      <c r="E49" s="199"/>
      <c r="F49" s="14">
        <f t="shared" si="2"/>
        <v>0</v>
      </c>
    </row>
    <row r="50" spans="1:9" s="27" customFormat="1" outlineLevel="1" x14ac:dyDescent="0.25">
      <c r="A50" s="31"/>
      <c r="B50" s="183" t="s">
        <v>294</v>
      </c>
      <c r="C50" s="32"/>
      <c r="D50" s="33"/>
      <c r="E50" s="33"/>
      <c r="F50" s="33"/>
      <c r="G50" s="34"/>
      <c r="H50" s="35"/>
      <c r="I50" s="35"/>
    </row>
    <row r="51" spans="1:9" x14ac:dyDescent="0.25">
      <c r="A51" s="20">
        <v>4</v>
      </c>
      <c r="B51" s="268" t="s">
        <v>66</v>
      </c>
      <c r="C51" s="21" t="s">
        <v>20</v>
      </c>
      <c r="D51" s="22"/>
      <c r="E51" s="22"/>
      <c r="F51" s="22">
        <f>SUM(F52:F70)</f>
        <v>0</v>
      </c>
    </row>
    <row r="52" spans="1:9" x14ac:dyDescent="0.25">
      <c r="A52" s="12" t="s">
        <v>67</v>
      </c>
      <c r="B52" s="185" t="s">
        <v>68</v>
      </c>
      <c r="C52" s="13" t="s">
        <v>28</v>
      </c>
      <c r="D52" s="14">
        <v>129</v>
      </c>
      <c r="E52" s="199"/>
      <c r="F52" s="14">
        <f>E52*D52</f>
        <v>0</v>
      </c>
    </row>
    <row r="53" spans="1:9" s="27" customFormat="1" ht="109.2" customHeight="1" outlineLevel="1" x14ac:dyDescent="0.25">
      <c r="A53" s="31"/>
      <c r="B53" s="183" t="s">
        <v>295</v>
      </c>
      <c r="C53" s="32"/>
      <c r="D53" s="33"/>
      <c r="E53" s="190"/>
      <c r="F53" s="14"/>
      <c r="G53" s="34"/>
      <c r="H53" s="35"/>
      <c r="I53" s="35"/>
    </row>
    <row r="54" spans="1:9" x14ac:dyDescent="0.25">
      <c r="A54" s="12" t="s">
        <v>69</v>
      </c>
      <c r="B54" s="185" t="s">
        <v>70</v>
      </c>
      <c r="C54" s="13" t="s">
        <v>34</v>
      </c>
      <c r="D54" s="14">
        <v>10</v>
      </c>
      <c r="E54" s="199"/>
      <c r="F54" s="14">
        <f t="shared" ref="F54:F70" si="3">E54*D54</f>
        <v>0</v>
      </c>
    </row>
    <row r="55" spans="1:9" s="27" customFormat="1" ht="125.4" outlineLevel="1" x14ac:dyDescent="0.25">
      <c r="A55" s="31"/>
      <c r="B55" s="183" t="s">
        <v>296</v>
      </c>
      <c r="C55" s="32"/>
      <c r="D55" s="33"/>
      <c r="E55" s="190"/>
      <c r="F55" s="14"/>
      <c r="G55" s="34"/>
      <c r="H55" s="35"/>
      <c r="I55" s="35"/>
    </row>
    <row r="56" spans="1:9" x14ac:dyDescent="0.25">
      <c r="A56" s="12" t="s">
        <v>71</v>
      </c>
      <c r="B56" s="185" t="s">
        <v>72</v>
      </c>
      <c r="C56" s="13" t="s">
        <v>34</v>
      </c>
      <c r="D56" s="14">
        <v>20</v>
      </c>
      <c r="E56" s="199"/>
      <c r="F56" s="14">
        <f t="shared" si="3"/>
        <v>0</v>
      </c>
    </row>
    <row r="57" spans="1:9" s="27" customFormat="1" ht="34.200000000000003" outlineLevel="1" x14ac:dyDescent="0.25">
      <c r="A57" s="31"/>
      <c r="B57" s="183" t="s">
        <v>73</v>
      </c>
      <c r="C57" s="32"/>
      <c r="D57" s="33"/>
      <c r="E57" s="190"/>
      <c r="F57" s="14"/>
      <c r="G57" s="34"/>
      <c r="H57" s="35"/>
      <c r="I57" s="35"/>
    </row>
    <row r="58" spans="1:9" x14ac:dyDescent="0.25">
      <c r="A58" s="12" t="s">
        <v>74</v>
      </c>
      <c r="B58" s="185" t="s">
        <v>142</v>
      </c>
      <c r="C58" s="13" t="s">
        <v>28</v>
      </c>
      <c r="D58" s="14">
        <v>224</v>
      </c>
      <c r="E58" s="199"/>
      <c r="F58" s="14">
        <f t="shared" si="3"/>
        <v>0</v>
      </c>
    </row>
    <row r="59" spans="1:9" s="27" customFormat="1" ht="97.5" customHeight="1" outlineLevel="1" x14ac:dyDescent="0.25">
      <c r="A59" s="31"/>
      <c r="B59" s="183" t="s">
        <v>143</v>
      </c>
      <c r="C59" s="32"/>
      <c r="D59" s="33"/>
      <c r="E59" s="190"/>
      <c r="F59" s="14"/>
      <c r="G59" s="34"/>
      <c r="H59" s="35"/>
      <c r="I59" s="35"/>
    </row>
    <row r="60" spans="1:9" x14ac:dyDescent="0.25">
      <c r="A60" s="12" t="s">
        <v>77</v>
      </c>
      <c r="B60" s="185" t="s">
        <v>144</v>
      </c>
      <c r="C60" s="13" t="s">
        <v>34</v>
      </c>
      <c r="D60" s="14">
        <v>6</v>
      </c>
      <c r="E60" s="199"/>
      <c r="F60" s="14">
        <f t="shared" si="3"/>
        <v>0</v>
      </c>
    </row>
    <row r="61" spans="1:9" s="27" customFormat="1" ht="136.80000000000001" outlineLevel="1" x14ac:dyDescent="0.25">
      <c r="A61" s="31"/>
      <c r="B61" s="183" t="s">
        <v>312</v>
      </c>
      <c r="C61" s="32"/>
      <c r="D61" s="33"/>
      <c r="E61" s="190"/>
      <c r="F61" s="14"/>
      <c r="G61" s="34"/>
      <c r="H61" s="35"/>
      <c r="I61" s="35"/>
    </row>
    <row r="62" spans="1:9" x14ac:dyDescent="0.25">
      <c r="A62" s="12" t="s">
        <v>80</v>
      </c>
      <c r="B62" s="185" t="s">
        <v>145</v>
      </c>
      <c r="C62" s="13" t="s">
        <v>34</v>
      </c>
      <c r="D62" s="14">
        <v>8</v>
      </c>
      <c r="E62" s="199"/>
      <c r="F62" s="14">
        <f t="shared" si="3"/>
        <v>0</v>
      </c>
    </row>
    <row r="63" spans="1:9" s="27" customFormat="1" ht="22.8" outlineLevel="1" x14ac:dyDescent="0.25">
      <c r="A63" s="31"/>
      <c r="B63" s="183" t="s">
        <v>84</v>
      </c>
      <c r="C63" s="32"/>
      <c r="D63" s="33"/>
      <c r="E63" s="190"/>
      <c r="F63" s="14"/>
      <c r="G63" s="34"/>
      <c r="H63" s="35"/>
      <c r="I63" s="35"/>
    </row>
    <row r="64" spans="1:9" x14ac:dyDescent="0.25">
      <c r="A64" s="12" t="s">
        <v>82</v>
      </c>
      <c r="B64" s="185" t="s">
        <v>184</v>
      </c>
      <c r="C64" s="13" t="s">
        <v>34</v>
      </c>
      <c r="D64" s="14">
        <v>2</v>
      </c>
      <c r="E64" s="199"/>
      <c r="F64" s="14">
        <f t="shared" si="3"/>
        <v>0</v>
      </c>
    </row>
    <row r="65" spans="1:9" s="27" customFormat="1" ht="22.8" outlineLevel="1" x14ac:dyDescent="0.25">
      <c r="A65" s="31"/>
      <c r="B65" s="183" t="s">
        <v>86</v>
      </c>
      <c r="C65" s="32"/>
      <c r="D65" s="33"/>
      <c r="E65" s="190"/>
      <c r="F65" s="14"/>
      <c r="G65" s="34"/>
      <c r="H65" s="35"/>
      <c r="I65" s="35"/>
    </row>
    <row r="66" spans="1:9" x14ac:dyDescent="0.25">
      <c r="A66" s="12" t="s">
        <v>83</v>
      </c>
      <c r="B66" s="185" t="s">
        <v>146</v>
      </c>
      <c r="C66" s="13" t="s">
        <v>34</v>
      </c>
      <c r="D66" s="14">
        <v>4</v>
      </c>
      <c r="E66" s="199"/>
      <c r="F66" s="14">
        <f t="shared" si="3"/>
        <v>0</v>
      </c>
    </row>
    <row r="67" spans="1:9" s="27" customFormat="1" ht="45.6" outlineLevel="1" x14ac:dyDescent="0.25">
      <c r="A67" s="31"/>
      <c r="B67" s="183" t="s">
        <v>313</v>
      </c>
      <c r="C67" s="32"/>
      <c r="D67" s="33"/>
      <c r="E67" s="190"/>
      <c r="F67" s="14"/>
      <c r="G67" s="34"/>
      <c r="H67" s="35"/>
      <c r="I67" s="35"/>
    </row>
    <row r="68" spans="1:9" x14ac:dyDescent="0.25">
      <c r="A68" s="12" t="s">
        <v>85</v>
      </c>
      <c r="B68" s="185" t="s">
        <v>147</v>
      </c>
      <c r="C68" s="13" t="s">
        <v>34</v>
      </c>
      <c r="D68" s="14">
        <v>1</v>
      </c>
      <c r="E68" s="199"/>
      <c r="F68" s="14">
        <f t="shared" si="3"/>
        <v>0</v>
      </c>
    </row>
    <row r="69" spans="1:9" s="27" customFormat="1" ht="58.95" customHeight="1" outlineLevel="1" x14ac:dyDescent="0.25">
      <c r="A69" s="31"/>
      <c r="B69" s="183" t="s">
        <v>313</v>
      </c>
      <c r="C69" s="32"/>
      <c r="D69" s="33"/>
      <c r="E69" s="190"/>
      <c r="F69" s="14"/>
      <c r="G69" s="34"/>
      <c r="H69" s="35"/>
      <c r="I69" s="35"/>
    </row>
    <row r="70" spans="1:9" x14ac:dyDescent="0.25">
      <c r="A70" s="12" t="s">
        <v>87</v>
      </c>
      <c r="B70" s="185" t="s">
        <v>148</v>
      </c>
      <c r="C70" s="13" t="s">
        <v>34</v>
      </c>
      <c r="D70" s="14">
        <v>2</v>
      </c>
      <c r="E70" s="199"/>
      <c r="F70" s="14">
        <f t="shared" si="3"/>
        <v>0</v>
      </c>
    </row>
    <row r="71" spans="1:9" s="27" customFormat="1" ht="115.2" customHeight="1" outlineLevel="1" x14ac:dyDescent="0.25">
      <c r="A71" s="31"/>
      <c r="B71" s="183" t="s">
        <v>185</v>
      </c>
      <c r="C71" s="32"/>
      <c r="D71" s="33"/>
      <c r="E71" s="33"/>
      <c r="F71" s="33"/>
      <c r="G71" s="34"/>
      <c r="H71" s="35"/>
      <c r="I71" s="35"/>
    </row>
    <row r="72" spans="1:9" s="30" customFormat="1" x14ac:dyDescent="0.25">
      <c r="A72" s="20">
        <v>5</v>
      </c>
      <c r="B72" s="268" t="s">
        <v>81</v>
      </c>
      <c r="C72" s="21" t="s">
        <v>20</v>
      </c>
      <c r="D72" s="22"/>
      <c r="E72" s="22"/>
      <c r="F72" s="22"/>
      <c r="G72" s="29"/>
      <c r="H72" s="15"/>
      <c r="I72" s="15"/>
    </row>
    <row r="73" spans="1:9" x14ac:dyDescent="0.25">
      <c r="A73" s="16"/>
      <c r="B73" s="17" t="s">
        <v>19</v>
      </c>
      <c r="C73" s="18" t="s">
        <v>20</v>
      </c>
      <c r="D73" s="19"/>
      <c r="E73" s="19"/>
      <c r="F73" s="19">
        <f>F51+F34+F17+F10</f>
        <v>0</v>
      </c>
    </row>
  </sheetData>
  <sheetProtection algorithmName="SHA-512" hashValue="5vB4DrvxPuz1e7vSDYtUj5ECaQGsIfHhNJchKG8rD4rx5sly/9eCdUF9VFSbH8LXJt9RzAmhjDW1wJcQxXhhhg==" saltValue="wcKgBW7NqatU7XbjoP2xyQ=="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2" manualBreakCount="2">
    <brk id="36" max="16383" man="1"/>
    <brk id="6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02"/>
  <sheetViews>
    <sheetView view="pageBreakPreview" topLeftCell="A92" zoomScaleNormal="100" zoomScaleSheetLayoutView="100" workbookViewId="0">
      <selection activeCell="B99" activeCellId="5" sqref="B10 B17 B32 B53 B62 B99"/>
    </sheetView>
  </sheetViews>
  <sheetFormatPr defaultColWidth="9.109375" defaultRowHeight="13.8" outlineLevelRow="1" x14ac:dyDescent="0.25"/>
  <cols>
    <col min="1" max="1" width="9.109375" style="1"/>
    <col min="2" max="2" width="92.44140625" style="1" customWidth="1"/>
    <col min="3" max="3" width="8.5546875" style="2" customWidth="1"/>
    <col min="4" max="4" width="9.109375" style="1"/>
    <col min="5" max="5" width="17.88671875" style="23" customWidth="1"/>
    <col min="6" max="7" width="18.109375" style="24" customWidth="1"/>
    <col min="8" max="9" width="9.109375" style="1"/>
    <col min="10" max="16384" width="9.109375" style="25"/>
  </cols>
  <sheetData>
    <row r="1" spans="1:9" x14ac:dyDescent="0.25">
      <c r="B1" s="15" t="s">
        <v>169</v>
      </c>
      <c r="D1" s="37" t="s">
        <v>4</v>
      </c>
      <c r="E1" s="23" t="s">
        <v>5</v>
      </c>
      <c r="F1" s="24" t="s">
        <v>109</v>
      </c>
    </row>
    <row r="2" spans="1:9" x14ac:dyDescent="0.25">
      <c r="E2" s="23" t="s">
        <v>6</v>
      </c>
      <c r="F2" s="24" t="s">
        <v>110</v>
      </c>
    </row>
    <row r="3" spans="1:9" x14ac:dyDescent="0.25">
      <c r="B3" s="1" t="s">
        <v>3</v>
      </c>
      <c r="E3" s="23" t="s">
        <v>8</v>
      </c>
      <c r="F3" s="24" t="s">
        <v>149</v>
      </c>
    </row>
    <row r="4" spans="1:9" x14ac:dyDescent="0.25">
      <c r="B4" s="15" t="s">
        <v>186</v>
      </c>
      <c r="E4" s="23" t="s">
        <v>10</v>
      </c>
      <c r="F4" s="26">
        <v>330</v>
      </c>
    </row>
    <row r="5" spans="1:9" x14ac:dyDescent="0.25">
      <c r="E5" s="38" t="s">
        <v>11</v>
      </c>
      <c r="F5" s="26">
        <v>30</v>
      </c>
    </row>
    <row r="6" spans="1:9" s="27" customFormat="1" x14ac:dyDescent="0.25">
      <c r="A6" s="1"/>
      <c r="B6" s="1"/>
      <c r="C6" s="2"/>
      <c r="D6" s="1"/>
      <c r="E6" s="23"/>
      <c r="F6" s="24"/>
      <c r="G6" s="24"/>
      <c r="H6" s="1"/>
      <c r="I6" s="1"/>
    </row>
    <row r="8" spans="1:9" s="28" customFormat="1" ht="20.399999999999999" x14ac:dyDescent="0.3">
      <c r="A8" s="4" t="s">
        <v>12</v>
      </c>
      <c r="B8" s="5" t="s">
        <v>13</v>
      </c>
      <c r="C8" s="6" t="s">
        <v>14</v>
      </c>
      <c r="D8" s="5" t="s">
        <v>15</v>
      </c>
      <c r="E8" s="7" t="s">
        <v>16</v>
      </c>
      <c r="F8" s="8" t="s">
        <v>17</v>
      </c>
      <c r="G8" s="3"/>
    </row>
    <row r="9" spans="1:9" x14ac:dyDescent="0.25">
      <c r="A9" s="16" t="s">
        <v>18</v>
      </c>
      <c r="B9" s="17" t="s">
        <v>19</v>
      </c>
      <c r="C9" s="18" t="s">
        <v>20</v>
      </c>
      <c r="D9" s="19"/>
      <c r="E9" s="19"/>
      <c r="F9" s="19">
        <f>F102</f>
        <v>0</v>
      </c>
    </row>
    <row r="10" spans="1:9" x14ac:dyDescent="0.25">
      <c r="A10" s="20">
        <v>1</v>
      </c>
      <c r="B10" s="268" t="s">
        <v>21</v>
      </c>
      <c r="C10" s="21" t="s">
        <v>20</v>
      </c>
      <c r="D10" s="22"/>
      <c r="E10" s="22"/>
      <c r="F10" s="22">
        <f>SUM(F11:F15)</f>
        <v>0</v>
      </c>
    </row>
    <row r="11" spans="1:9" x14ac:dyDescent="0.25">
      <c r="A11" s="9" t="s">
        <v>22</v>
      </c>
      <c r="B11" s="266" t="s">
        <v>280</v>
      </c>
      <c r="C11" s="10" t="s">
        <v>167</v>
      </c>
      <c r="D11" s="11">
        <v>1</v>
      </c>
      <c r="E11" s="198"/>
      <c r="F11" s="11">
        <f>E11*D11</f>
        <v>0</v>
      </c>
    </row>
    <row r="12" spans="1:9" s="27" customFormat="1" ht="160.5" customHeight="1" outlineLevel="1" x14ac:dyDescent="0.25">
      <c r="A12" s="31"/>
      <c r="B12" s="183" t="s">
        <v>23</v>
      </c>
      <c r="C12" s="32"/>
      <c r="D12" s="33"/>
      <c r="E12" s="33"/>
      <c r="F12" s="11"/>
      <c r="G12" s="34"/>
      <c r="H12" s="35"/>
      <c r="I12" s="35"/>
    </row>
    <row r="13" spans="1:9" x14ac:dyDescent="0.25">
      <c r="A13" s="9" t="s">
        <v>24</v>
      </c>
      <c r="B13" s="267" t="s">
        <v>168</v>
      </c>
      <c r="C13" s="10" t="s">
        <v>25</v>
      </c>
      <c r="D13" s="11">
        <v>312.5</v>
      </c>
      <c r="E13" s="198"/>
      <c r="F13" s="11">
        <f t="shared" ref="F13:F15" si="0">E13*D13</f>
        <v>0</v>
      </c>
    </row>
    <row r="14" spans="1:9" s="27" customFormat="1" ht="45.6" outlineLevel="1" x14ac:dyDescent="0.25">
      <c r="A14" s="31"/>
      <c r="B14" s="183" t="s">
        <v>281</v>
      </c>
      <c r="C14" s="32"/>
      <c r="D14" s="33"/>
      <c r="E14" s="33"/>
      <c r="F14" s="11"/>
      <c r="G14" s="34"/>
      <c r="H14" s="35"/>
      <c r="I14" s="35"/>
    </row>
    <row r="15" spans="1:9" ht="15" customHeight="1" x14ac:dyDescent="0.25">
      <c r="A15" s="9" t="s">
        <v>26</v>
      </c>
      <c r="B15" s="266" t="s">
        <v>27</v>
      </c>
      <c r="C15" s="10" t="s">
        <v>28</v>
      </c>
      <c r="D15" s="11">
        <v>12</v>
      </c>
      <c r="E15" s="198"/>
      <c r="F15" s="11">
        <f t="shared" si="0"/>
        <v>0</v>
      </c>
    </row>
    <row r="16" spans="1:9" s="27" customFormat="1" ht="27" customHeight="1" outlineLevel="1" x14ac:dyDescent="0.25">
      <c r="A16" s="31"/>
      <c r="B16" s="183" t="s">
        <v>29</v>
      </c>
      <c r="C16" s="32"/>
      <c r="D16" s="33"/>
      <c r="E16" s="33"/>
      <c r="F16" s="33"/>
      <c r="G16" s="34"/>
      <c r="H16" s="35"/>
      <c r="I16" s="35"/>
    </row>
    <row r="17" spans="1:9" s="27" customFormat="1" ht="15" customHeight="1" x14ac:dyDescent="0.25">
      <c r="A17" s="20">
        <v>2</v>
      </c>
      <c r="B17" s="268" t="s">
        <v>30</v>
      </c>
      <c r="C17" s="21" t="s">
        <v>20</v>
      </c>
      <c r="D17" s="22"/>
      <c r="E17" s="22"/>
      <c r="F17" s="22">
        <f>SUM(F18:F30)</f>
        <v>0</v>
      </c>
      <c r="G17" s="24"/>
      <c r="H17" s="1"/>
      <c r="I17" s="1"/>
    </row>
    <row r="18" spans="1:9" ht="15" customHeight="1" x14ac:dyDescent="0.25">
      <c r="A18" s="12" t="s">
        <v>31</v>
      </c>
      <c r="B18" s="185" t="s">
        <v>188</v>
      </c>
      <c r="C18" s="13" t="s">
        <v>34</v>
      </c>
      <c r="D18" s="14">
        <v>2</v>
      </c>
      <c r="E18" s="198"/>
      <c r="F18" s="14">
        <f>E18*D18</f>
        <v>0</v>
      </c>
    </row>
    <row r="19" spans="1:9" s="27" customFormat="1" ht="125.4" outlineLevel="1" x14ac:dyDescent="0.25">
      <c r="A19" s="31"/>
      <c r="B19" s="183" t="s">
        <v>282</v>
      </c>
      <c r="C19" s="32"/>
      <c r="D19" s="33"/>
      <c r="E19" s="33"/>
      <c r="F19" s="14"/>
      <c r="G19" s="34"/>
      <c r="H19" s="35"/>
      <c r="I19" s="35"/>
    </row>
    <row r="20" spans="1:9" ht="15" customHeight="1" x14ac:dyDescent="0.25">
      <c r="A20" s="12" t="s">
        <v>32</v>
      </c>
      <c r="B20" s="185" t="s">
        <v>187</v>
      </c>
      <c r="C20" s="13" t="s">
        <v>34</v>
      </c>
      <c r="D20" s="14">
        <v>1</v>
      </c>
      <c r="E20" s="198"/>
      <c r="F20" s="14">
        <f t="shared" ref="F20:F30" si="1">E20*D20</f>
        <v>0</v>
      </c>
    </row>
    <row r="21" spans="1:9" s="27" customFormat="1" ht="125.4" outlineLevel="1" x14ac:dyDescent="0.25">
      <c r="A21" s="31"/>
      <c r="B21" s="183" t="s">
        <v>282</v>
      </c>
      <c r="C21" s="32"/>
      <c r="D21" s="33"/>
      <c r="E21" s="33"/>
      <c r="F21" s="14"/>
      <c r="G21" s="34"/>
      <c r="H21" s="35"/>
      <c r="I21" s="35"/>
    </row>
    <row r="22" spans="1:9" ht="15" customHeight="1" x14ac:dyDescent="0.25">
      <c r="A22" s="12" t="s">
        <v>35</v>
      </c>
      <c r="B22" s="185" t="s">
        <v>314</v>
      </c>
      <c r="C22" s="13" t="s">
        <v>34</v>
      </c>
      <c r="D22" s="14">
        <v>4</v>
      </c>
      <c r="E22" s="198"/>
      <c r="F22" s="14">
        <f t="shared" si="1"/>
        <v>0</v>
      </c>
    </row>
    <row r="23" spans="1:9" s="27" customFormat="1" ht="45.6" outlineLevel="1" x14ac:dyDescent="0.25">
      <c r="A23" s="31"/>
      <c r="B23" s="183" t="s">
        <v>285</v>
      </c>
      <c r="C23" s="32"/>
      <c r="D23" s="33"/>
      <c r="E23" s="33"/>
      <c r="F23" s="14"/>
      <c r="G23" s="34"/>
      <c r="H23" s="35"/>
      <c r="I23" s="35"/>
    </row>
    <row r="24" spans="1:9" s="27" customFormat="1" ht="15" customHeight="1" x14ac:dyDescent="0.25">
      <c r="A24" s="12" t="s">
        <v>39</v>
      </c>
      <c r="B24" s="185" t="s">
        <v>286</v>
      </c>
      <c r="C24" s="13" t="s">
        <v>34</v>
      </c>
      <c r="D24" s="14">
        <v>1</v>
      </c>
      <c r="E24" s="198"/>
      <c r="F24" s="14">
        <f t="shared" si="1"/>
        <v>0</v>
      </c>
      <c r="G24" s="24"/>
      <c r="H24" s="1"/>
      <c r="I24" s="1"/>
    </row>
    <row r="25" spans="1:9" s="27" customFormat="1" ht="45.6" outlineLevel="1" x14ac:dyDescent="0.25">
      <c r="A25" s="31"/>
      <c r="B25" s="183" t="s">
        <v>285</v>
      </c>
      <c r="C25" s="32"/>
      <c r="D25" s="33"/>
      <c r="E25" s="33"/>
      <c r="F25" s="14"/>
      <c r="G25" s="34"/>
      <c r="H25" s="35"/>
      <c r="I25" s="35"/>
    </row>
    <row r="26" spans="1:9" s="27" customFormat="1" outlineLevel="1" x14ac:dyDescent="0.25">
      <c r="A26" s="184" t="s">
        <v>40</v>
      </c>
      <c r="B26" s="185" t="s">
        <v>272</v>
      </c>
      <c r="C26" s="186" t="s">
        <v>34</v>
      </c>
      <c r="D26" s="187">
        <v>1</v>
      </c>
      <c r="E26" s="199"/>
      <c r="F26" s="14">
        <f t="shared" si="1"/>
        <v>0</v>
      </c>
      <c r="G26" s="34"/>
      <c r="H26" s="35"/>
      <c r="I26" s="35"/>
    </row>
    <row r="27" spans="1:9" s="27" customFormat="1" ht="45.6" outlineLevel="1" x14ac:dyDescent="0.25">
      <c r="A27" s="188"/>
      <c r="B27" s="183" t="s">
        <v>287</v>
      </c>
      <c r="C27" s="189"/>
      <c r="D27" s="190"/>
      <c r="E27" s="190"/>
      <c r="F27" s="14"/>
      <c r="G27" s="34"/>
      <c r="H27" s="35"/>
      <c r="I27" s="35"/>
    </row>
    <row r="28" spans="1:9" s="27" customFormat="1" ht="15" customHeight="1" x14ac:dyDescent="0.25">
      <c r="A28" s="12" t="s">
        <v>41</v>
      </c>
      <c r="B28" s="185" t="s">
        <v>111</v>
      </c>
      <c r="C28" s="13" t="s">
        <v>34</v>
      </c>
      <c r="D28" s="14">
        <v>1</v>
      </c>
      <c r="E28" s="198"/>
      <c r="F28" s="14">
        <f t="shared" si="1"/>
        <v>0</v>
      </c>
      <c r="G28" s="24"/>
      <c r="H28" s="1"/>
      <c r="I28" s="1"/>
    </row>
    <row r="29" spans="1:9" s="27" customFormat="1" ht="34.200000000000003" outlineLevel="1" x14ac:dyDescent="0.25">
      <c r="A29" s="31"/>
      <c r="B29" s="183" t="s">
        <v>315</v>
      </c>
      <c r="C29" s="32"/>
      <c r="D29" s="33"/>
      <c r="E29" s="33"/>
      <c r="F29" s="14"/>
      <c r="G29" s="34"/>
      <c r="H29" s="35"/>
      <c r="I29" s="35"/>
    </row>
    <row r="30" spans="1:9" x14ac:dyDescent="0.25">
      <c r="A30" s="12" t="s">
        <v>41</v>
      </c>
      <c r="B30" s="185" t="s">
        <v>182</v>
      </c>
      <c r="C30" s="13" t="s">
        <v>28</v>
      </c>
      <c r="D30" s="14">
        <v>8.5</v>
      </c>
      <c r="E30" s="198"/>
      <c r="F30" s="14">
        <f t="shared" si="1"/>
        <v>0</v>
      </c>
    </row>
    <row r="31" spans="1:9" s="27" customFormat="1" ht="34.200000000000003" outlineLevel="1" x14ac:dyDescent="0.25">
      <c r="A31" s="31"/>
      <c r="B31" s="183" t="s">
        <v>42</v>
      </c>
      <c r="C31" s="32"/>
      <c r="D31" s="33"/>
      <c r="E31" s="33"/>
      <c r="F31" s="33"/>
      <c r="G31" s="34"/>
      <c r="H31" s="35"/>
      <c r="I31" s="35"/>
    </row>
    <row r="32" spans="1:9" s="27" customFormat="1" ht="15" customHeight="1" x14ac:dyDescent="0.25">
      <c r="A32" s="20">
        <v>3</v>
      </c>
      <c r="B32" s="268" t="s">
        <v>47</v>
      </c>
      <c r="C32" s="21" t="s">
        <v>20</v>
      </c>
      <c r="D32" s="22"/>
      <c r="E32" s="22"/>
      <c r="F32" s="22">
        <f>SUM(F33:F51)</f>
        <v>0</v>
      </c>
      <c r="G32" s="24"/>
      <c r="H32" s="1"/>
      <c r="I32" s="1"/>
    </row>
    <row r="33" spans="1:9" x14ac:dyDescent="0.25">
      <c r="A33" s="12" t="s">
        <v>48</v>
      </c>
      <c r="B33" s="185" t="s">
        <v>49</v>
      </c>
      <c r="C33" s="13" t="s">
        <v>28</v>
      </c>
      <c r="D33" s="14">
        <v>48</v>
      </c>
      <c r="E33" s="198"/>
      <c r="F33" s="14">
        <f>E33*D33</f>
        <v>0</v>
      </c>
    </row>
    <row r="34" spans="1:9" s="27" customFormat="1" ht="159.75" customHeight="1" outlineLevel="1" x14ac:dyDescent="0.25">
      <c r="A34" s="31"/>
      <c r="B34" s="183" t="s">
        <v>288</v>
      </c>
      <c r="C34" s="32"/>
      <c r="D34" s="33"/>
      <c r="E34" s="33"/>
      <c r="F34" s="14"/>
      <c r="G34" s="34"/>
      <c r="H34" s="35"/>
      <c r="I34" s="35"/>
    </row>
    <row r="35" spans="1:9" s="27" customFormat="1" x14ac:dyDescent="0.25">
      <c r="A35" s="12" t="s">
        <v>50</v>
      </c>
      <c r="B35" s="185" t="s">
        <v>51</v>
      </c>
      <c r="C35" s="13" t="s">
        <v>34</v>
      </c>
      <c r="D35" s="14">
        <v>4</v>
      </c>
      <c r="E35" s="198"/>
      <c r="F35" s="14">
        <f t="shared" ref="F35:F51" si="2">E35*D35</f>
        <v>0</v>
      </c>
      <c r="G35" s="24"/>
      <c r="H35" s="1"/>
      <c r="I35" s="1"/>
    </row>
    <row r="36" spans="1:9" s="27" customFormat="1" ht="102.6" outlineLevel="1" x14ac:dyDescent="0.25">
      <c r="A36" s="31"/>
      <c r="B36" s="183" t="s">
        <v>52</v>
      </c>
      <c r="C36" s="32"/>
      <c r="D36" s="33"/>
      <c r="E36" s="33"/>
      <c r="F36" s="14"/>
      <c r="G36" s="34"/>
      <c r="H36" s="35"/>
      <c r="I36" s="35"/>
    </row>
    <row r="37" spans="1:9" x14ac:dyDescent="0.25">
      <c r="A37" s="12" t="s">
        <v>53</v>
      </c>
      <c r="B37" s="185" t="s">
        <v>112</v>
      </c>
      <c r="C37" s="13" t="s">
        <v>34</v>
      </c>
      <c r="D37" s="14">
        <v>2</v>
      </c>
      <c r="E37" s="198"/>
      <c r="F37" s="14">
        <f t="shared" si="2"/>
        <v>0</v>
      </c>
    </row>
    <row r="38" spans="1:9" s="27" customFormat="1" ht="87" customHeight="1" outlineLevel="1" x14ac:dyDescent="0.25">
      <c r="A38" s="31"/>
      <c r="B38" s="183" t="s">
        <v>316</v>
      </c>
      <c r="C38" s="32"/>
      <c r="D38" s="33"/>
      <c r="E38" s="33"/>
      <c r="F38" s="14"/>
      <c r="G38" s="34"/>
      <c r="H38" s="35"/>
      <c r="I38" s="35"/>
    </row>
    <row r="39" spans="1:9" x14ac:dyDescent="0.25">
      <c r="A39" s="12" t="s">
        <v>54</v>
      </c>
      <c r="B39" s="185" t="s">
        <v>55</v>
      </c>
      <c r="C39" s="13" t="s">
        <v>34</v>
      </c>
      <c r="D39" s="14">
        <v>6</v>
      </c>
      <c r="E39" s="198"/>
      <c r="F39" s="14">
        <f t="shared" si="2"/>
        <v>0</v>
      </c>
    </row>
    <row r="40" spans="1:9" s="27" customFormat="1" ht="45.6" outlineLevel="1" x14ac:dyDescent="0.25">
      <c r="A40" s="31"/>
      <c r="B40" s="183" t="s">
        <v>290</v>
      </c>
      <c r="C40" s="32"/>
      <c r="D40" s="33"/>
      <c r="E40" s="33"/>
      <c r="F40" s="14"/>
      <c r="G40" s="34"/>
      <c r="H40" s="35"/>
      <c r="I40" s="35"/>
    </row>
    <row r="41" spans="1:9" x14ac:dyDescent="0.25">
      <c r="A41" s="12" t="s">
        <v>56</v>
      </c>
      <c r="B41" s="185" t="s">
        <v>57</v>
      </c>
      <c r="C41" s="13" t="s">
        <v>34</v>
      </c>
      <c r="D41" s="14">
        <v>6</v>
      </c>
      <c r="E41" s="198"/>
      <c r="F41" s="14">
        <f t="shared" si="2"/>
        <v>0</v>
      </c>
    </row>
    <row r="42" spans="1:9" s="27" customFormat="1" ht="22.8" outlineLevel="1" x14ac:dyDescent="0.25">
      <c r="A42" s="31"/>
      <c r="B42" s="183" t="s">
        <v>58</v>
      </c>
      <c r="C42" s="32"/>
      <c r="D42" s="33"/>
      <c r="E42" s="33"/>
      <c r="F42" s="14"/>
      <c r="G42" s="34"/>
      <c r="H42" s="35"/>
      <c r="I42" s="35"/>
    </row>
    <row r="43" spans="1:9" x14ac:dyDescent="0.25">
      <c r="A43" s="12" t="s">
        <v>59</v>
      </c>
      <c r="B43" s="185" t="s">
        <v>127</v>
      </c>
      <c r="C43" s="13" t="s">
        <v>34</v>
      </c>
      <c r="D43" s="14">
        <v>1</v>
      </c>
      <c r="E43" s="198"/>
      <c r="F43" s="14">
        <f t="shared" si="2"/>
        <v>0</v>
      </c>
    </row>
    <row r="44" spans="1:9" s="27" customFormat="1" ht="159.6" outlineLevel="1" x14ac:dyDescent="0.25">
      <c r="A44" s="31"/>
      <c r="B44" s="183" t="s">
        <v>291</v>
      </c>
      <c r="C44" s="32"/>
      <c r="D44" s="33"/>
      <c r="E44" s="33"/>
      <c r="F44" s="14"/>
      <c r="G44" s="34"/>
      <c r="H44" s="35"/>
      <c r="I44" s="35"/>
    </row>
    <row r="45" spans="1:9" x14ac:dyDescent="0.25">
      <c r="A45" s="12" t="s">
        <v>61</v>
      </c>
      <c r="B45" s="185" t="s">
        <v>178</v>
      </c>
      <c r="C45" s="13" t="s">
        <v>34</v>
      </c>
      <c r="D45" s="14">
        <v>2</v>
      </c>
      <c r="E45" s="198"/>
      <c r="F45" s="14">
        <f t="shared" si="2"/>
        <v>0</v>
      </c>
    </row>
    <row r="46" spans="1:9" s="27" customFormat="1" ht="159.6" outlineLevel="1" x14ac:dyDescent="0.25">
      <c r="A46" s="31"/>
      <c r="B46" s="183" t="s">
        <v>291</v>
      </c>
      <c r="C46" s="32"/>
      <c r="D46" s="33"/>
      <c r="E46" s="33"/>
      <c r="F46" s="14"/>
      <c r="G46" s="34"/>
      <c r="H46" s="35"/>
      <c r="I46" s="35"/>
    </row>
    <row r="47" spans="1:9" x14ac:dyDescent="0.25">
      <c r="A47" s="12" t="s">
        <v>63</v>
      </c>
      <c r="B47" s="185" t="s">
        <v>60</v>
      </c>
      <c r="C47" s="13" t="s">
        <v>34</v>
      </c>
      <c r="D47" s="14">
        <v>1</v>
      </c>
      <c r="E47" s="198"/>
      <c r="F47" s="14">
        <f t="shared" si="2"/>
        <v>0</v>
      </c>
    </row>
    <row r="48" spans="1:9" s="27" customFormat="1" ht="121.5" customHeight="1" outlineLevel="1" x14ac:dyDescent="0.25">
      <c r="A48" s="31"/>
      <c r="B48" s="183" t="s">
        <v>292</v>
      </c>
      <c r="C48" s="32"/>
      <c r="D48" s="33"/>
      <c r="E48" s="33"/>
      <c r="F48" s="14"/>
      <c r="G48" s="34"/>
      <c r="H48" s="35"/>
      <c r="I48" s="35"/>
    </row>
    <row r="49" spans="1:9" x14ac:dyDescent="0.25">
      <c r="A49" s="12" t="s">
        <v>64</v>
      </c>
      <c r="B49" s="185" t="s">
        <v>62</v>
      </c>
      <c r="C49" s="13" t="s">
        <v>34</v>
      </c>
      <c r="D49" s="14">
        <v>1</v>
      </c>
      <c r="E49" s="198"/>
      <c r="F49" s="14">
        <f t="shared" si="2"/>
        <v>0</v>
      </c>
    </row>
    <row r="50" spans="1:9" s="27" customFormat="1" ht="60.75" customHeight="1" outlineLevel="1" x14ac:dyDescent="0.25">
      <c r="A50" s="31"/>
      <c r="B50" s="183" t="s">
        <v>293</v>
      </c>
      <c r="C50" s="32"/>
      <c r="D50" s="33"/>
      <c r="E50" s="33"/>
      <c r="F50" s="14"/>
      <c r="G50" s="34"/>
      <c r="H50" s="35"/>
      <c r="I50" s="35"/>
    </row>
    <row r="51" spans="1:9" x14ac:dyDescent="0.25">
      <c r="A51" s="12" t="s">
        <v>65</v>
      </c>
      <c r="B51" s="185" t="s">
        <v>183</v>
      </c>
      <c r="C51" s="13" t="s">
        <v>167</v>
      </c>
      <c r="D51" s="14">
        <v>1</v>
      </c>
      <c r="E51" s="198"/>
      <c r="F51" s="14">
        <f t="shared" si="2"/>
        <v>0</v>
      </c>
    </row>
    <row r="52" spans="1:9" s="27" customFormat="1" outlineLevel="1" x14ac:dyDescent="0.25">
      <c r="A52" s="31"/>
      <c r="B52" s="183" t="s">
        <v>294</v>
      </c>
      <c r="C52" s="32"/>
      <c r="D52" s="33"/>
      <c r="E52" s="33"/>
      <c r="F52" s="33"/>
      <c r="G52" s="34"/>
      <c r="H52" s="35"/>
      <c r="I52" s="35"/>
    </row>
    <row r="53" spans="1:9" x14ac:dyDescent="0.25">
      <c r="A53" s="20">
        <v>4</v>
      </c>
      <c r="B53" s="268" t="s">
        <v>66</v>
      </c>
      <c r="C53" s="21" t="s">
        <v>20</v>
      </c>
      <c r="D53" s="22"/>
      <c r="E53" s="22"/>
      <c r="F53" s="22">
        <f>SUM(F54:F60)</f>
        <v>0</v>
      </c>
    </row>
    <row r="54" spans="1:9" x14ac:dyDescent="0.25">
      <c r="A54" s="12" t="s">
        <v>67</v>
      </c>
      <c r="B54" s="185" t="s">
        <v>68</v>
      </c>
      <c r="C54" s="13" t="s">
        <v>28</v>
      </c>
      <c r="D54" s="14">
        <v>75</v>
      </c>
      <c r="E54" s="198"/>
      <c r="F54" s="14">
        <f>E54*D54</f>
        <v>0</v>
      </c>
    </row>
    <row r="55" spans="1:9" s="27" customFormat="1" ht="102.6" outlineLevel="1" x14ac:dyDescent="0.25">
      <c r="A55" s="31"/>
      <c r="B55" s="183" t="s">
        <v>295</v>
      </c>
      <c r="C55" s="32"/>
      <c r="D55" s="33"/>
      <c r="E55" s="33"/>
      <c r="F55" s="14"/>
      <c r="G55" s="34"/>
      <c r="H55" s="35"/>
      <c r="I55" s="35"/>
    </row>
    <row r="56" spans="1:9" x14ac:dyDescent="0.25">
      <c r="A56" s="12" t="s">
        <v>69</v>
      </c>
      <c r="B56" s="185" t="s">
        <v>70</v>
      </c>
      <c r="C56" s="13" t="s">
        <v>34</v>
      </c>
      <c r="D56" s="14">
        <v>4</v>
      </c>
      <c r="E56" s="198"/>
      <c r="F56" s="14">
        <f t="shared" ref="F56:F60" si="3">E56*D56</f>
        <v>0</v>
      </c>
    </row>
    <row r="57" spans="1:9" s="27" customFormat="1" ht="125.4" outlineLevel="1" x14ac:dyDescent="0.25">
      <c r="A57" s="31"/>
      <c r="B57" s="183" t="s">
        <v>296</v>
      </c>
      <c r="C57" s="32"/>
      <c r="D57" s="33"/>
      <c r="E57" s="33"/>
      <c r="F57" s="14"/>
      <c r="G57" s="34"/>
      <c r="H57" s="35"/>
      <c r="I57" s="35"/>
    </row>
    <row r="58" spans="1:9" x14ac:dyDescent="0.25">
      <c r="A58" s="12" t="s">
        <v>71</v>
      </c>
      <c r="B58" s="185" t="s">
        <v>72</v>
      </c>
      <c r="C58" s="13" t="s">
        <v>34</v>
      </c>
      <c r="D58" s="14">
        <v>12</v>
      </c>
      <c r="E58" s="198"/>
      <c r="F58" s="14">
        <f t="shared" si="3"/>
        <v>0</v>
      </c>
    </row>
    <row r="59" spans="1:9" s="27" customFormat="1" ht="34.200000000000003" outlineLevel="1" x14ac:dyDescent="0.25">
      <c r="A59" s="31"/>
      <c r="B59" s="183" t="s">
        <v>73</v>
      </c>
      <c r="C59" s="32"/>
      <c r="D59" s="33"/>
      <c r="E59" s="33"/>
      <c r="F59" s="14"/>
      <c r="G59" s="34"/>
      <c r="H59" s="35"/>
      <c r="I59" s="35"/>
    </row>
    <row r="60" spans="1:9" x14ac:dyDescent="0.25">
      <c r="A60" s="12" t="s">
        <v>74</v>
      </c>
      <c r="B60" s="185" t="s">
        <v>189</v>
      </c>
      <c r="C60" s="13" t="s">
        <v>28</v>
      </c>
      <c r="D60" s="14">
        <v>18</v>
      </c>
      <c r="E60" s="198"/>
      <c r="F60" s="14">
        <f t="shared" si="3"/>
        <v>0</v>
      </c>
    </row>
    <row r="61" spans="1:9" s="27" customFormat="1" ht="84.75" customHeight="1" outlineLevel="1" x14ac:dyDescent="0.25">
      <c r="A61" s="31"/>
      <c r="B61" s="183" t="s">
        <v>113</v>
      </c>
      <c r="C61" s="32"/>
      <c r="D61" s="33"/>
      <c r="E61" s="33"/>
      <c r="F61" s="33"/>
      <c r="G61" s="34"/>
      <c r="H61" s="35"/>
      <c r="I61" s="35"/>
    </row>
    <row r="62" spans="1:9" x14ac:dyDescent="0.25">
      <c r="A62" s="20">
        <v>5</v>
      </c>
      <c r="B62" s="268" t="s">
        <v>81</v>
      </c>
      <c r="C62" s="21" t="s">
        <v>20</v>
      </c>
      <c r="D62" s="22"/>
      <c r="E62" s="22"/>
      <c r="F62" s="22">
        <f>SUM(F63:F97)</f>
        <v>0</v>
      </c>
    </row>
    <row r="63" spans="1:9" x14ac:dyDescent="0.25">
      <c r="A63" s="12" t="s">
        <v>88</v>
      </c>
      <c r="B63" s="185" t="s">
        <v>150</v>
      </c>
      <c r="C63" s="13" t="s">
        <v>34</v>
      </c>
      <c r="D63" s="14">
        <v>1</v>
      </c>
      <c r="E63" s="198"/>
      <c r="F63" s="14">
        <f>E63*D63</f>
        <v>0</v>
      </c>
    </row>
    <row r="64" spans="1:9" s="27" customFormat="1" ht="136.80000000000001" outlineLevel="1" x14ac:dyDescent="0.25">
      <c r="A64" s="31"/>
      <c r="B64" s="183" t="s">
        <v>317</v>
      </c>
      <c r="C64" s="32"/>
      <c r="D64" s="33"/>
      <c r="E64" s="33"/>
      <c r="F64" s="14"/>
      <c r="G64" s="34"/>
      <c r="H64" s="35"/>
      <c r="I64" s="35"/>
    </row>
    <row r="65" spans="1:9" x14ac:dyDescent="0.25">
      <c r="A65" s="12" t="s">
        <v>89</v>
      </c>
      <c r="B65" s="185" t="s">
        <v>151</v>
      </c>
      <c r="C65" s="13" t="s">
        <v>34</v>
      </c>
      <c r="D65" s="14">
        <v>1</v>
      </c>
      <c r="E65" s="198"/>
      <c r="F65" s="14">
        <f t="shared" ref="F65:F97" si="4">E65*D65</f>
        <v>0</v>
      </c>
    </row>
    <row r="66" spans="1:9" s="27" customFormat="1" ht="143.25" customHeight="1" outlineLevel="1" x14ac:dyDescent="0.25">
      <c r="A66" s="31"/>
      <c r="B66" s="183" t="s">
        <v>114</v>
      </c>
      <c r="C66" s="32"/>
      <c r="D66" s="33"/>
      <c r="E66" s="33"/>
      <c r="F66" s="14"/>
      <c r="G66" s="34"/>
      <c r="H66" s="35"/>
      <c r="I66" s="35"/>
    </row>
    <row r="67" spans="1:9" x14ac:dyDescent="0.25">
      <c r="A67" s="12" t="s">
        <v>91</v>
      </c>
      <c r="B67" s="185" t="s">
        <v>152</v>
      </c>
      <c r="C67" s="13" t="s">
        <v>34</v>
      </c>
      <c r="D67" s="14">
        <v>2</v>
      </c>
      <c r="E67" s="198"/>
      <c r="F67" s="14">
        <f t="shared" si="4"/>
        <v>0</v>
      </c>
    </row>
    <row r="68" spans="1:9" s="27" customFormat="1" ht="143.25" customHeight="1" outlineLevel="1" x14ac:dyDescent="0.25">
      <c r="A68" s="31"/>
      <c r="B68" s="183" t="s">
        <v>115</v>
      </c>
      <c r="C68" s="32"/>
      <c r="D68" s="33"/>
      <c r="E68" s="33"/>
      <c r="F68" s="14"/>
      <c r="G68" s="34"/>
      <c r="H68" s="35"/>
      <c r="I68" s="35"/>
    </row>
    <row r="69" spans="1:9" x14ac:dyDescent="0.25">
      <c r="A69" s="12" t="s">
        <v>92</v>
      </c>
      <c r="B69" s="185" t="s">
        <v>153</v>
      </c>
      <c r="C69" s="13" t="s">
        <v>34</v>
      </c>
      <c r="D69" s="14">
        <v>1</v>
      </c>
      <c r="E69" s="198"/>
      <c r="F69" s="14">
        <f t="shared" si="4"/>
        <v>0</v>
      </c>
    </row>
    <row r="70" spans="1:9" s="27" customFormat="1" ht="143.25" customHeight="1" outlineLevel="1" x14ac:dyDescent="0.25">
      <c r="A70" s="31"/>
      <c r="B70" s="183" t="s">
        <v>116</v>
      </c>
      <c r="C70" s="32"/>
      <c r="D70" s="33"/>
      <c r="E70" s="33"/>
      <c r="F70" s="14"/>
      <c r="G70" s="34"/>
      <c r="H70" s="35"/>
      <c r="I70" s="35"/>
    </row>
    <row r="71" spans="1:9" x14ac:dyDescent="0.25">
      <c r="A71" s="12" t="s">
        <v>93</v>
      </c>
      <c r="B71" s="185" t="s">
        <v>154</v>
      </c>
      <c r="C71" s="13" t="s">
        <v>34</v>
      </c>
      <c r="D71" s="14">
        <v>1</v>
      </c>
      <c r="E71" s="198"/>
      <c r="F71" s="14">
        <f t="shared" si="4"/>
        <v>0</v>
      </c>
    </row>
    <row r="72" spans="1:9" s="27" customFormat="1" ht="109.5" customHeight="1" outlineLevel="1" x14ac:dyDescent="0.25">
      <c r="A72" s="31"/>
      <c r="B72" s="183" t="s">
        <v>318</v>
      </c>
      <c r="C72" s="32"/>
      <c r="D72" s="33"/>
      <c r="E72" s="33"/>
      <c r="F72" s="14"/>
      <c r="G72" s="34"/>
      <c r="H72" s="35"/>
      <c r="I72" s="35"/>
    </row>
    <row r="73" spans="1:9" x14ac:dyDescent="0.25">
      <c r="A73" s="12" t="s">
        <v>94</v>
      </c>
      <c r="B73" s="185" t="s">
        <v>190</v>
      </c>
      <c r="C73" s="13" t="s">
        <v>28</v>
      </c>
      <c r="D73" s="14">
        <v>7</v>
      </c>
      <c r="E73" s="198"/>
      <c r="F73" s="14">
        <f t="shared" si="4"/>
        <v>0</v>
      </c>
    </row>
    <row r="74" spans="1:9" s="27" customFormat="1" ht="34.200000000000003" outlineLevel="1" x14ac:dyDescent="0.25">
      <c r="A74" s="31"/>
      <c r="B74" s="183" t="s">
        <v>42</v>
      </c>
      <c r="C74" s="32"/>
      <c r="D74" s="33"/>
      <c r="E74" s="33"/>
      <c r="F74" s="14"/>
      <c r="G74" s="34"/>
      <c r="H74" s="35"/>
      <c r="I74" s="35"/>
    </row>
    <row r="75" spans="1:9" x14ac:dyDescent="0.25">
      <c r="A75" s="12" t="s">
        <v>95</v>
      </c>
      <c r="B75" s="185" t="s">
        <v>155</v>
      </c>
      <c r="C75" s="13" t="s">
        <v>28</v>
      </c>
      <c r="D75" s="14">
        <v>5</v>
      </c>
      <c r="E75" s="198"/>
      <c r="F75" s="14">
        <f t="shared" si="4"/>
        <v>0</v>
      </c>
    </row>
    <row r="76" spans="1:9" s="27" customFormat="1" ht="22.8" outlineLevel="1" x14ac:dyDescent="0.25">
      <c r="A76" s="31"/>
      <c r="B76" s="183" t="s">
        <v>117</v>
      </c>
      <c r="C76" s="32"/>
      <c r="D76" s="33"/>
      <c r="E76" s="33"/>
      <c r="F76" s="14"/>
      <c r="G76" s="34"/>
      <c r="H76" s="35"/>
      <c r="I76" s="35"/>
    </row>
    <row r="77" spans="1:9" x14ac:dyDescent="0.25">
      <c r="A77" s="12" t="s">
        <v>96</v>
      </c>
      <c r="B77" s="185" t="s">
        <v>156</v>
      </c>
      <c r="C77" s="13" t="s">
        <v>34</v>
      </c>
      <c r="D77" s="14">
        <v>2</v>
      </c>
      <c r="E77" s="198"/>
      <c r="F77" s="14">
        <f t="shared" si="4"/>
        <v>0</v>
      </c>
    </row>
    <row r="78" spans="1:9" s="27" customFormat="1" ht="50.25" customHeight="1" outlineLevel="1" x14ac:dyDescent="0.25">
      <c r="A78" s="31"/>
      <c r="B78" s="183" t="s">
        <v>118</v>
      </c>
      <c r="C78" s="32"/>
      <c r="D78" s="33"/>
      <c r="E78" s="33"/>
      <c r="F78" s="14"/>
      <c r="G78" s="34"/>
      <c r="H78" s="35"/>
      <c r="I78" s="35"/>
    </row>
    <row r="79" spans="1:9" x14ac:dyDescent="0.25">
      <c r="A79" s="12" t="s">
        <v>97</v>
      </c>
      <c r="B79" s="185" t="s">
        <v>191</v>
      </c>
      <c r="C79" s="13" t="s">
        <v>167</v>
      </c>
      <c r="D79" s="14">
        <v>1</v>
      </c>
      <c r="E79" s="198"/>
      <c r="F79" s="14">
        <f t="shared" si="4"/>
        <v>0</v>
      </c>
    </row>
    <row r="80" spans="1:9" s="27" customFormat="1" ht="45.6" outlineLevel="1" x14ac:dyDescent="0.25">
      <c r="A80" s="31"/>
      <c r="B80" s="183" t="s">
        <v>319</v>
      </c>
      <c r="C80" s="32"/>
      <c r="D80" s="33"/>
      <c r="E80" s="33"/>
      <c r="F80" s="14"/>
      <c r="G80" s="34"/>
      <c r="H80" s="35"/>
      <c r="I80" s="35"/>
    </row>
    <row r="81" spans="1:9" x14ac:dyDescent="0.25">
      <c r="A81" s="12" t="s">
        <v>99</v>
      </c>
      <c r="B81" s="185" t="s">
        <v>157</v>
      </c>
      <c r="C81" s="13" t="s">
        <v>34</v>
      </c>
      <c r="D81" s="14">
        <v>1</v>
      </c>
      <c r="E81" s="198"/>
      <c r="F81" s="14">
        <f t="shared" si="4"/>
        <v>0</v>
      </c>
    </row>
    <row r="82" spans="1:9" s="27" customFormat="1" ht="68.400000000000006" outlineLevel="1" x14ac:dyDescent="0.25">
      <c r="A82" s="31"/>
      <c r="B82" s="183" t="s">
        <v>320</v>
      </c>
      <c r="C82" s="32"/>
      <c r="D82" s="33"/>
      <c r="E82" s="33"/>
      <c r="F82" s="14"/>
      <c r="G82" s="34"/>
      <c r="H82" s="35"/>
      <c r="I82" s="35"/>
    </row>
    <row r="83" spans="1:9" x14ac:dyDescent="0.25">
      <c r="A83" s="12" t="s">
        <v>100</v>
      </c>
      <c r="B83" s="185" t="s">
        <v>158</v>
      </c>
      <c r="C83" s="13" t="s">
        <v>34</v>
      </c>
      <c r="D83" s="14">
        <v>1</v>
      </c>
      <c r="E83" s="198"/>
      <c r="F83" s="14">
        <f t="shared" si="4"/>
        <v>0</v>
      </c>
    </row>
    <row r="84" spans="1:9" s="27" customFormat="1" ht="114" outlineLevel="1" x14ac:dyDescent="0.25">
      <c r="A84" s="31"/>
      <c r="B84" s="183" t="s">
        <v>321</v>
      </c>
      <c r="C84" s="32"/>
      <c r="D84" s="33"/>
      <c r="E84" s="33"/>
      <c r="F84" s="14"/>
      <c r="G84" s="34"/>
      <c r="H84" s="35"/>
      <c r="I84" s="35"/>
    </row>
    <row r="85" spans="1:9" x14ac:dyDescent="0.25">
      <c r="A85" s="12" t="s">
        <v>101</v>
      </c>
      <c r="B85" s="185" t="s">
        <v>159</v>
      </c>
      <c r="C85" s="13" t="s">
        <v>34</v>
      </c>
      <c r="D85" s="14">
        <v>1</v>
      </c>
      <c r="E85" s="198"/>
      <c r="F85" s="14">
        <f t="shared" si="4"/>
        <v>0</v>
      </c>
    </row>
    <row r="86" spans="1:9" s="27" customFormat="1" ht="114" outlineLevel="1" x14ac:dyDescent="0.25">
      <c r="A86" s="31"/>
      <c r="B86" s="183" t="s">
        <v>322</v>
      </c>
      <c r="C86" s="32"/>
      <c r="D86" s="33"/>
      <c r="E86" s="33"/>
      <c r="F86" s="14"/>
      <c r="G86" s="34"/>
      <c r="H86" s="35"/>
      <c r="I86" s="35"/>
    </row>
    <row r="87" spans="1:9" x14ac:dyDescent="0.25">
      <c r="A87" s="12" t="s">
        <v>102</v>
      </c>
      <c r="B87" s="185" t="s">
        <v>160</v>
      </c>
      <c r="C87" s="13" t="s">
        <v>34</v>
      </c>
      <c r="D87" s="14">
        <v>1</v>
      </c>
      <c r="E87" s="198"/>
      <c r="F87" s="14">
        <f t="shared" si="4"/>
        <v>0</v>
      </c>
    </row>
    <row r="88" spans="1:9" s="27" customFormat="1" ht="125.4" outlineLevel="1" x14ac:dyDescent="0.25">
      <c r="A88" s="31"/>
      <c r="B88" s="183" t="s">
        <v>323</v>
      </c>
      <c r="C88" s="32"/>
      <c r="D88" s="33"/>
      <c r="E88" s="33"/>
      <c r="F88" s="14"/>
      <c r="G88" s="34"/>
      <c r="H88" s="35"/>
      <c r="I88" s="35"/>
    </row>
    <row r="89" spans="1:9" x14ac:dyDescent="0.25">
      <c r="A89" s="12" t="s">
        <v>103</v>
      </c>
      <c r="B89" s="185" t="s">
        <v>192</v>
      </c>
      <c r="C89" s="13" t="s">
        <v>34</v>
      </c>
      <c r="D89" s="14">
        <v>2</v>
      </c>
      <c r="E89" s="198"/>
      <c r="F89" s="14">
        <f t="shared" si="4"/>
        <v>0</v>
      </c>
    </row>
    <row r="90" spans="1:9" s="27" customFormat="1" ht="22.8" outlineLevel="1" x14ac:dyDescent="0.25">
      <c r="A90" s="31"/>
      <c r="B90" s="183" t="s">
        <v>98</v>
      </c>
      <c r="C90" s="32"/>
      <c r="D90" s="33"/>
      <c r="E90" s="33"/>
      <c r="F90" s="14"/>
      <c r="G90" s="34"/>
      <c r="H90" s="35"/>
      <c r="I90" s="35"/>
    </row>
    <row r="91" spans="1:9" x14ac:dyDescent="0.25">
      <c r="A91" s="12" t="s">
        <v>105</v>
      </c>
      <c r="B91" s="185" t="s">
        <v>303</v>
      </c>
      <c r="C91" s="13" t="s">
        <v>167</v>
      </c>
      <c r="D91" s="14">
        <v>1</v>
      </c>
      <c r="E91" s="198"/>
      <c r="F91" s="14">
        <f t="shared" si="4"/>
        <v>0</v>
      </c>
    </row>
    <row r="92" spans="1:9" s="27" customFormat="1" ht="68.400000000000006" outlineLevel="1" x14ac:dyDescent="0.25">
      <c r="A92" s="31"/>
      <c r="B92" s="183" t="s">
        <v>304</v>
      </c>
      <c r="C92" s="32"/>
      <c r="D92" s="33"/>
      <c r="E92" s="33"/>
      <c r="F92" s="14"/>
      <c r="G92" s="34"/>
      <c r="H92" s="35"/>
      <c r="I92" s="35"/>
    </row>
    <row r="93" spans="1:9" x14ac:dyDescent="0.25">
      <c r="A93" s="12" t="s">
        <v>106</v>
      </c>
      <c r="B93" s="185" t="s">
        <v>324</v>
      </c>
      <c r="C93" s="13" t="s">
        <v>34</v>
      </c>
      <c r="D93" s="14">
        <v>1</v>
      </c>
      <c r="E93" s="198"/>
      <c r="F93" s="14">
        <f t="shared" si="4"/>
        <v>0</v>
      </c>
    </row>
    <row r="94" spans="1:9" s="27" customFormat="1" ht="96.75" customHeight="1" outlineLevel="1" x14ac:dyDescent="0.25">
      <c r="A94" s="31"/>
      <c r="B94" s="183" t="s">
        <v>325</v>
      </c>
      <c r="C94" s="32"/>
      <c r="D94" s="33"/>
      <c r="E94" s="33"/>
      <c r="F94" s="14"/>
      <c r="G94" s="34"/>
      <c r="H94" s="35"/>
      <c r="I94" s="35"/>
    </row>
    <row r="95" spans="1:9" x14ac:dyDescent="0.25">
      <c r="A95" s="12" t="s">
        <v>107</v>
      </c>
      <c r="B95" s="185" t="s">
        <v>161</v>
      </c>
      <c r="C95" s="13" t="s">
        <v>34</v>
      </c>
      <c r="D95" s="14">
        <v>2</v>
      </c>
      <c r="E95" s="198"/>
      <c r="F95" s="14">
        <f t="shared" si="4"/>
        <v>0</v>
      </c>
    </row>
    <row r="96" spans="1:9" s="27" customFormat="1" ht="72" customHeight="1" outlineLevel="1" x14ac:dyDescent="0.25">
      <c r="A96" s="31"/>
      <c r="B96" s="183" t="s">
        <v>162</v>
      </c>
      <c r="C96" s="32"/>
      <c r="D96" s="33"/>
      <c r="E96" s="33"/>
      <c r="F96" s="14"/>
      <c r="G96" s="34"/>
      <c r="H96" s="35"/>
      <c r="I96" s="35"/>
    </row>
    <row r="97" spans="1:9" x14ac:dyDescent="0.25">
      <c r="A97" s="12" t="s">
        <v>193</v>
      </c>
      <c r="B97" s="185" t="s">
        <v>326</v>
      </c>
      <c r="C97" s="13" t="s">
        <v>34</v>
      </c>
      <c r="D97" s="14">
        <v>1</v>
      </c>
      <c r="E97" s="198"/>
      <c r="F97" s="14">
        <f t="shared" si="4"/>
        <v>0</v>
      </c>
    </row>
    <row r="98" spans="1:9" s="27" customFormat="1" ht="111.75" customHeight="1" outlineLevel="1" x14ac:dyDescent="0.25">
      <c r="A98" s="31"/>
      <c r="B98" s="183" t="s">
        <v>327</v>
      </c>
      <c r="C98" s="32"/>
      <c r="D98" s="33"/>
      <c r="E98" s="33"/>
      <c r="F98" s="33"/>
      <c r="G98" s="34"/>
      <c r="H98" s="35"/>
      <c r="I98" s="35"/>
    </row>
    <row r="99" spans="1:9" x14ac:dyDescent="0.25">
      <c r="A99" s="20">
        <v>6</v>
      </c>
      <c r="B99" s="268" t="s">
        <v>140</v>
      </c>
      <c r="C99" s="21" t="s">
        <v>20</v>
      </c>
      <c r="D99" s="22"/>
      <c r="E99" s="22"/>
      <c r="F99" s="22">
        <f>SUM(F100)</f>
        <v>0</v>
      </c>
    </row>
    <row r="100" spans="1:9" x14ac:dyDescent="0.25">
      <c r="A100" s="12" t="s">
        <v>141</v>
      </c>
      <c r="B100" s="185" t="s">
        <v>308</v>
      </c>
      <c r="C100" s="13" t="s">
        <v>34</v>
      </c>
      <c r="D100" s="14">
        <v>1</v>
      </c>
      <c r="E100" s="198"/>
      <c r="F100" s="14">
        <f>E100*D100</f>
        <v>0</v>
      </c>
    </row>
    <row r="101" spans="1:9" s="27" customFormat="1" ht="45.6" outlineLevel="1" x14ac:dyDescent="0.25">
      <c r="A101" s="31"/>
      <c r="B101" s="183" t="s">
        <v>309</v>
      </c>
      <c r="C101" s="32"/>
      <c r="D101" s="33"/>
      <c r="E101" s="33"/>
      <c r="F101" s="33"/>
      <c r="G101" s="34"/>
      <c r="H101" s="35"/>
      <c r="I101" s="35"/>
    </row>
    <row r="102" spans="1:9" x14ac:dyDescent="0.25">
      <c r="A102" s="16"/>
      <c r="B102" s="17" t="s">
        <v>19</v>
      </c>
      <c r="C102" s="18" t="s">
        <v>20</v>
      </c>
      <c r="D102" s="19"/>
      <c r="E102" s="19"/>
      <c r="F102" s="19">
        <f>F99+F62+F53+F32+F17+F10</f>
        <v>0</v>
      </c>
    </row>
  </sheetData>
  <sheetProtection algorithmName="SHA-512" hashValue="jhZcYKxONSc40j1OPMRQkrluKnmvL8nVnXuhEdQz/O8ZW4A/qoIKWZsSPuBFVn+12naBPfPUI4KrTrUYWFzopQ==" saltValue="VBCt5TZney0J3GnIk0jQ8g=="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3" manualBreakCount="3">
    <brk id="36" max="16383" man="1"/>
    <brk id="61" max="16383" man="1"/>
    <brk id="8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53"/>
  <sheetViews>
    <sheetView view="pageBreakPreview" zoomScaleNormal="100" zoomScaleSheetLayoutView="100" workbookViewId="0">
      <selection activeCell="B38" activeCellId="4" sqref="B10 B15 B20 B31 B38"/>
    </sheetView>
  </sheetViews>
  <sheetFormatPr defaultColWidth="9.109375" defaultRowHeight="13.8" outlineLevelRow="1" x14ac:dyDescent="0.25"/>
  <cols>
    <col min="1" max="1" width="9.109375" style="1"/>
    <col min="2" max="2" width="92.44140625" style="1" customWidth="1"/>
    <col min="3" max="3" width="8.5546875" style="2" customWidth="1"/>
    <col min="4" max="4" width="9.109375" style="1"/>
    <col min="5" max="5" width="17.88671875" style="23" customWidth="1"/>
    <col min="6" max="7" width="18.109375" style="24" customWidth="1"/>
    <col min="8" max="9" width="9.109375" style="1"/>
    <col min="10" max="16384" width="9.109375" style="25"/>
  </cols>
  <sheetData>
    <row r="1" spans="1:9" x14ac:dyDescent="0.25">
      <c r="B1" s="15" t="s">
        <v>169</v>
      </c>
      <c r="D1" s="37" t="s">
        <v>4</v>
      </c>
      <c r="E1" s="23" t="s">
        <v>5</v>
      </c>
      <c r="F1" s="24" t="s">
        <v>119</v>
      </c>
    </row>
    <row r="2" spans="1:9" x14ac:dyDescent="0.25">
      <c r="E2" s="23" t="s">
        <v>6</v>
      </c>
      <c r="F2" s="24" t="s">
        <v>120</v>
      </c>
    </row>
    <row r="3" spans="1:9" x14ac:dyDescent="0.25">
      <c r="B3" s="1" t="s">
        <v>3</v>
      </c>
      <c r="E3" s="23" t="s">
        <v>8</v>
      </c>
      <c r="F3" s="24" t="s">
        <v>163</v>
      </c>
    </row>
    <row r="4" spans="1:9" x14ac:dyDescent="0.25">
      <c r="B4" s="15" t="s">
        <v>194</v>
      </c>
      <c r="E4" s="23" t="s">
        <v>10</v>
      </c>
      <c r="F4" s="26">
        <v>330</v>
      </c>
    </row>
    <row r="5" spans="1:9" x14ac:dyDescent="0.25">
      <c r="E5" s="38" t="s">
        <v>11</v>
      </c>
      <c r="F5" s="26">
        <v>30</v>
      </c>
    </row>
    <row r="6" spans="1:9" s="27" customFormat="1" x14ac:dyDescent="0.25">
      <c r="A6" s="1"/>
      <c r="B6" s="1"/>
      <c r="C6" s="2"/>
      <c r="D6" s="1"/>
      <c r="E6" s="23"/>
      <c r="F6" s="24"/>
      <c r="G6" s="24"/>
      <c r="H6" s="1"/>
      <c r="I6" s="1"/>
    </row>
    <row r="8" spans="1:9" s="28" customFormat="1" ht="20.399999999999999" x14ac:dyDescent="0.3">
      <c r="A8" s="4" t="s">
        <v>12</v>
      </c>
      <c r="B8" s="5" t="s">
        <v>13</v>
      </c>
      <c r="C8" s="6" t="s">
        <v>14</v>
      </c>
      <c r="D8" s="5" t="s">
        <v>15</v>
      </c>
      <c r="E8" s="7" t="s">
        <v>16</v>
      </c>
      <c r="F8" s="8" t="s">
        <v>17</v>
      </c>
      <c r="G8" s="3"/>
    </row>
    <row r="9" spans="1:9" x14ac:dyDescent="0.25">
      <c r="A9" s="16" t="s">
        <v>18</v>
      </c>
      <c r="B9" s="17" t="s">
        <v>19</v>
      </c>
      <c r="C9" s="18" t="s">
        <v>20</v>
      </c>
      <c r="D9" s="19"/>
      <c r="E9" s="19"/>
      <c r="F9" s="19">
        <f>F53</f>
        <v>0</v>
      </c>
    </row>
    <row r="10" spans="1:9" x14ac:dyDescent="0.25">
      <c r="A10" s="20">
        <v>1</v>
      </c>
      <c r="B10" s="268" t="s">
        <v>21</v>
      </c>
      <c r="C10" s="21" t="s">
        <v>20</v>
      </c>
      <c r="D10" s="22"/>
      <c r="E10" s="22"/>
      <c r="F10" s="22">
        <f>SUM(F11:F13)</f>
        <v>0</v>
      </c>
    </row>
    <row r="11" spans="1:9" x14ac:dyDescent="0.25">
      <c r="A11" s="9" t="s">
        <v>22</v>
      </c>
      <c r="B11" s="266" t="s">
        <v>280</v>
      </c>
      <c r="C11" s="10" t="s">
        <v>167</v>
      </c>
      <c r="D11" s="11">
        <v>1</v>
      </c>
      <c r="E11" s="199"/>
      <c r="F11" s="11">
        <f>E11*D11</f>
        <v>0</v>
      </c>
    </row>
    <row r="12" spans="1:9" s="27" customFormat="1" ht="156.75" customHeight="1" outlineLevel="1" x14ac:dyDescent="0.25">
      <c r="A12" s="31"/>
      <c r="B12" s="183" t="s">
        <v>23</v>
      </c>
      <c r="C12" s="32"/>
      <c r="D12" s="33"/>
      <c r="E12" s="190"/>
      <c r="F12" s="11"/>
      <c r="G12" s="34"/>
      <c r="H12" s="35"/>
      <c r="I12" s="35"/>
    </row>
    <row r="13" spans="1:9" x14ac:dyDescent="0.25">
      <c r="A13" s="9" t="s">
        <v>24</v>
      </c>
      <c r="B13" s="267" t="s">
        <v>168</v>
      </c>
      <c r="C13" s="10" t="s">
        <v>25</v>
      </c>
      <c r="D13" s="11">
        <v>40</v>
      </c>
      <c r="E13" s="199"/>
      <c r="F13" s="11">
        <f t="shared" ref="F13" si="0">E13*D13</f>
        <v>0</v>
      </c>
    </row>
    <row r="14" spans="1:9" s="27" customFormat="1" ht="49.2" customHeight="1" outlineLevel="1" x14ac:dyDescent="0.25">
      <c r="A14" s="31"/>
      <c r="B14" s="183" t="s">
        <v>281</v>
      </c>
      <c r="C14" s="32"/>
      <c r="D14" s="33"/>
      <c r="E14" s="33"/>
      <c r="F14" s="33"/>
      <c r="G14" s="34"/>
      <c r="H14" s="35"/>
      <c r="I14" s="35"/>
    </row>
    <row r="15" spans="1:9" ht="15" customHeight="1" x14ac:dyDescent="0.25">
      <c r="A15" s="20">
        <v>2</v>
      </c>
      <c r="B15" s="268" t="s">
        <v>30</v>
      </c>
      <c r="C15" s="21" t="s">
        <v>20</v>
      </c>
      <c r="D15" s="22"/>
      <c r="E15" s="22"/>
      <c r="F15" s="22">
        <f>SUM(F16:F18)</f>
        <v>0</v>
      </c>
    </row>
    <row r="16" spans="1:9" ht="15" customHeight="1" x14ac:dyDescent="0.25">
      <c r="A16" s="12" t="s">
        <v>31</v>
      </c>
      <c r="B16" s="185" t="s">
        <v>195</v>
      </c>
      <c r="C16" s="13" t="s">
        <v>28</v>
      </c>
      <c r="D16" s="14">
        <v>8.5</v>
      </c>
      <c r="E16" s="199"/>
      <c r="F16" s="14">
        <f>E16*D16</f>
        <v>0</v>
      </c>
    </row>
    <row r="17" spans="1:9" s="27" customFormat="1" ht="45.6" outlineLevel="1" x14ac:dyDescent="0.25">
      <c r="A17" s="31"/>
      <c r="B17" s="183" t="s">
        <v>328</v>
      </c>
      <c r="C17" s="32"/>
      <c r="D17" s="33"/>
      <c r="E17" s="190"/>
      <c r="F17" s="14"/>
      <c r="G17" s="34"/>
      <c r="H17" s="35"/>
      <c r="I17" s="35"/>
    </row>
    <row r="18" spans="1:9" ht="15" customHeight="1" x14ac:dyDescent="0.25">
      <c r="A18" s="12" t="s">
        <v>32</v>
      </c>
      <c r="B18" s="185" t="s">
        <v>224</v>
      </c>
      <c r="C18" s="13" t="s">
        <v>28</v>
      </c>
      <c r="D18" s="14">
        <v>8</v>
      </c>
      <c r="E18" s="199"/>
      <c r="F18" s="14">
        <f t="shared" ref="F18" si="1">E18*D18</f>
        <v>0</v>
      </c>
    </row>
    <row r="19" spans="1:9" s="27" customFormat="1" ht="22.8" outlineLevel="1" x14ac:dyDescent="0.25">
      <c r="A19" s="31"/>
      <c r="B19" s="183" t="s">
        <v>329</v>
      </c>
      <c r="C19" s="32"/>
      <c r="D19" s="33"/>
      <c r="E19" s="33"/>
      <c r="F19" s="33"/>
      <c r="G19" s="34"/>
      <c r="H19" s="35"/>
      <c r="I19" s="35"/>
    </row>
    <row r="20" spans="1:9" ht="15" customHeight="1" x14ac:dyDescent="0.25">
      <c r="A20" s="20">
        <v>3</v>
      </c>
      <c r="B20" s="268" t="s">
        <v>47</v>
      </c>
      <c r="C20" s="21" t="s">
        <v>20</v>
      </c>
      <c r="D20" s="22"/>
      <c r="E20" s="22"/>
      <c r="F20" s="22">
        <f>SUM(F21:F29)</f>
        <v>0</v>
      </c>
    </row>
    <row r="21" spans="1:9" s="27" customFormat="1" ht="15" customHeight="1" x14ac:dyDescent="0.25">
      <c r="A21" s="12" t="s">
        <v>48</v>
      </c>
      <c r="B21" s="185" t="s">
        <v>126</v>
      </c>
      <c r="C21" s="13" t="s">
        <v>34</v>
      </c>
      <c r="D21" s="14">
        <v>4</v>
      </c>
      <c r="E21" s="199"/>
      <c r="F21" s="14">
        <f>E21*D21</f>
        <v>0</v>
      </c>
      <c r="G21" s="24"/>
      <c r="H21" s="1"/>
      <c r="I21" s="1"/>
    </row>
    <row r="22" spans="1:9" s="27" customFormat="1" ht="114" outlineLevel="1" x14ac:dyDescent="0.25">
      <c r="A22" s="31"/>
      <c r="B22" s="183" t="s">
        <v>289</v>
      </c>
      <c r="C22" s="32"/>
      <c r="D22" s="33"/>
      <c r="E22" s="190"/>
      <c r="F22" s="14"/>
      <c r="G22" s="34"/>
      <c r="H22" s="35"/>
      <c r="I22" s="35"/>
    </row>
    <row r="23" spans="1:9" ht="15" customHeight="1" x14ac:dyDescent="0.25">
      <c r="A23" s="12" t="s">
        <v>50</v>
      </c>
      <c r="B23" s="185" t="s">
        <v>55</v>
      </c>
      <c r="C23" s="13" t="s">
        <v>34</v>
      </c>
      <c r="D23" s="14">
        <v>2</v>
      </c>
      <c r="E23" s="199"/>
      <c r="F23" s="14">
        <f t="shared" ref="F23:F29" si="2">E23*D23</f>
        <v>0</v>
      </c>
    </row>
    <row r="24" spans="1:9" s="27" customFormat="1" ht="45.6" outlineLevel="1" x14ac:dyDescent="0.25">
      <c r="A24" s="31"/>
      <c r="B24" s="183" t="s">
        <v>290</v>
      </c>
      <c r="C24" s="32"/>
      <c r="D24" s="33"/>
      <c r="E24" s="190"/>
      <c r="F24" s="14"/>
      <c r="G24" s="34"/>
      <c r="H24" s="35"/>
      <c r="I24" s="35"/>
    </row>
    <row r="25" spans="1:9" ht="15" customHeight="1" x14ac:dyDescent="0.25">
      <c r="A25" s="12" t="s">
        <v>53</v>
      </c>
      <c r="B25" s="185" t="s">
        <v>57</v>
      </c>
      <c r="C25" s="13" t="s">
        <v>34</v>
      </c>
      <c r="D25" s="14">
        <v>2</v>
      </c>
      <c r="E25" s="199"/>
      <c r="F25" s="14">
        <f t="shared" si="2"/>
        <v>0</v>
      </c>
    </row>
    <row r="26" spans="1:9" s="27" customFormat="1" ht="22.8" outlineLevel="1" x14ac:dyDescent="0.25">
      <c r="A26" s="31"/>
      <c r="B26" s="183" t="s">
        <v>58</v>
      </c>
      <c r="C26" s="32"/>
      <c r="D26" s="33"/>
      <c r="E26" s="190"/>
      <c r="F26" s="14"/>
      <c r="G26" s="34"/>
      <c r="H26" s="35"/>
      <c r="I26" s="35"/>
    </row>
    <row r="27" spans="1:9" x14ac:dyDescent="0.25">
      <c r="A27" s="12" t="s">
        <v>54</v>
      </c>
      <c r="B27" s="185" t="s">
        <v>330</v>
      </c>
      <c r="C27" s="13" t="s">
        <v>34</v>
      </c>
      <c r="D27" s="14">
        <v>2</v>
      </c>
      <c r="E27" s="199"/>
      <c r="F27" s="14">
        <f t="shared" si="2"/>
        <v>0</v>
      </c>
    </row>
    <row r="28" spans="1:9" s="27" customFormat="1" ht="121.5" customHeight="1" outlineLevel="1" x14ac:dyDescent="0.25">
      <c r="A28" s="31"/>
      <c r="B28" s="183" t="s">
        <v>292</v>
      </c>
      <c r="C28" s="32"/>
      <c r="D28" s="33"/>
      <c r="E28" s="190"/>
      <c r="F28" s="14"/>
      <c r="G28" s="34"/>
      <c r="H28" s="35"/>
      <c r="I28" s="35"/>
    </row>
    <row r="29" spans="1:9" x14ac:dyDescent="0.25">
      <c r="A29" s="12" t="s">
        <v>56</v>
      </c>
      <c r="B29" s="185" t="s">
        <v>166</v>
      </c>
      <c r="C29" s="13" t="s">
        <v>167</v>
      </c>
      <c r="D29" s="14">
        <v>1</v>
      </c>
      <c r="E29" s="199"/>
      <c r="F29" s="14">
        <f t="shared" si="2"/>
        <v>0</v>
      </c>
    </row>
    <row r="30" spans="1:9" s="27" customFormat="1" outlineLevel="1" x14ac:dyDescent="0.25">
      <c r="A30" s="31"/>
      <c r="B30" s="183" t="s">
        <v>294</v>
      </c>
      <c r="C30" s="32"/>
      <c r="D30" s="33"/>
      <c r="E30" s="33"/>
      <c r="F30" s="33"/>
      <c r="G30" s="34"/>
      <c r="H30" s="35"/>
      <c r="I30" s="35"/>
    </row>
    <row r="31" spans="1:9" x14ac:dyDescent="0.25">
      <c r="A31" s="20">
        <v>4</v>
      </c>
      <c r="B31" s="268" t="s">
        <v>66</v>
      </c>
      <c r="C31" s="21" t="s">
        <v>20</v>
      </c>
      <c r="D31" s="22"/>
      <c r="E31" s="22"/>
      <c r="F31" s="22">
        <f>SUM(F32:F36)</f>
        <v>0</v>
      </c>
    </row>
    <row r="32" spans="1:9" x14ac:dyDescent="0.25">
      <c r="A32" s="12" t="s">
        <v>67</v>
      </c>
      <c r="B32" s="185" t="s">
        <v>68</v>
      </c>
      <c r="C32" s="13" t="s">
        <v>28</v>
      </c>
      <c r="D32" s="14">
        <v>26</v>
      </c>
      <c r="E32" s="199"/>
      <c r="F32" s="14">
        <f>E32*D32</f>
        <v>0</v>
      </c>
    </row>
    <row r="33" spans="1:9" s="27" customFormat="1" ht="102.6" outlineLevel="1" x14ac:dyDescent="0.25">
      <c r="A33" s="31"/>
      <c r="B33" s="183" t="s">
        <v>295</v>
      </c>
      <c r="C33" s="32"/>
      <c r="D33" s="33"/>
      <c r="E33" s="190"/>
      <c r="F33" s="14"/>
      <c r="G33" s="34"/>
      <c r="H33" s="35"/>
      <c r="I33" s="35"/>
    </row>
    <row r="34" spans="1:9" x14ac:dyDescent="0.25">
      <c r="A34" s="12" t="s">
        <v>69</v>
      </c>
      <c r="B34" s="185" t="s">
        <v>70</v>
      </c>
      <c r="C34" s="13" t="s">
        <v>34</v>
      </c>
      <c r="D34" s="14">
        <v>4</v>
      </c>
      <c r="E34" s="199"/>
      <c r="F34" s="14">
        <f t="shared" ref="F34:F36" si="3">E34*D34</f>
        <v>0</v>
      </c>
    </row>
    <row r="35" spans="1:9" s="27" customFormat="1" ht="125.4" outlineLevel="1" x14ac:dyDescent="0.25">
      <c r="A35" s="31"/>
      <c r="B35" s="183" t="s">
        <v>296</v>
      </c>
      <c r="C35" s="32"/>
      <c r="D35" s="33"/>
      <c r="E35" s="190"/>
      <c r="F35" s="14"/>
      <c r="G35" s="34"/>
      <c r="H35" s="35"/>
      <c r="I35" s="35"/>
    </row>
    <row r="36" spans="1:9" x14ac:dyDescent="0.25">
      <c r="A36" s="12" t="s">
        <v>71</v>
      </c>
      <c r="B36" s="185" t="s">
        <v>72</v>
      </c>
      <c r="C36" s="13" t="s">
        <v>34</v>
      </c>
      <c r="D36" s="14">
        <v>4</v>
      </c>
      <c r="E36" s="199"/>
      <c r="F36" s="14">
        <f t="shared" si="3"/>
        <v>0</v>
      </c>
    </row>
    <row r="37" spans="1:9" s="27" customFormat="1" ht="34.200000000000003" outlineLevel="1" x14ac:dyDescent="0.25">
      <c r="A37" s="31"/>
      <c r="B37" s="183" t="s">
        <v>73</v>
      </c>
      <c r="C37" s="32"/>
      <c r="D37" s="33"/>
      <c r="E37" s="33"/>
      <c r="F37" s="33"/>
      <c r="G37" s="34"/>
      <c r="H37" s="35"/>
      <c r="I37" s="35"/>
    </row>
    <row r="38" spans="1:9" x14ac:dyDescent="0.25">
      <c r="A38" s="20">
        <v>5</v>
      </c>
      <c r="B38" s="268" t="s">
        <v>81</v>
      </c>
      <c r="C38" s="21" t="s">
        <v>20</v>
      </c>
      <c r="D38" s="22"/>
      <c r="E38" s="22"/>
      <c r="F38" s="22">
        <f>SUM(F39:F52)</f>
        <v>0</v>
      </c>
    </row>
    <row r="39" spans="1:9" x14ac:dyDescent="0.25">
      <c r="A39" s="12" t="s">
        <v>88</v>
      </c>
      <c r="B39" s="185" t="s">
        <v>164</v>
      </c>
      <c r="C39" s="13" t="s">
        <v>34</v>
      </c>
      <c r="D39" s="14">
        <v>1</v>
      </c>
      <c r="E39" s="199"/>
      <c r="F39" s="14">
        <f>E39*D39</f>
        <v>0</v>
      </c>
    </row>
    <row r="40" spans="1:9" s="27" customFormat="1" ht="68.400000000000006" outlineLevel="1" x14ac:dyDescent="0.25">
      <c r="A40" s="31"/>
      <c r="B40" s="183" t="s">
        <v>331</v>
      </c>
      <c r="C40" s="32"/>
      <c r="D40" s="33"/>
      <c r="E40" s="190"/>
      <c r="F40" s="14"/>
      <c r="G40" s="34"/>
      <c r="H40" s="35"/>
      <c r="I40" s="35"/>
    </row>
    <row r="41" spans="1:9" x14ac:dyDescent="0.25">
      <c r="A41" s="12" t="s">
        <v>89</v>
      </c>
      <c r="B41" s="185" t="s">
        <v>165</v>
      </c>
      <c r="C41" s="13" t="s">
        <v>34</v>
      </c>
      <c r="D41" s="14">
        <v>3</v>
      </c>
      <c r="E41" s="199"/>
      <c r="F41" s="14">
        <f t="shared" ref="F41:F51" si="4">E41*D41</f>
        <v>0</v>
      </c>
    </row>
    <row r="42" spans="1:9" s="27" customFormat="1" ht="79.8" outlineLevel="1" x14ac:dyDescent="0.25">
      <c r="A42" s="31"/>
      <c r="B42" s="183" t="s">
        <v>332</v>
      </c>
      <c r="C42" s="32"/>
      <c r="D42" s="33"/>
      <c r="E42" s="190"/>
      <c r="F42" s="14"/>
      <c r="G42" s="34"/>
      <c r="H42" s="35"/>
      <c r="I42" s="35"/>
    </row>
    <row r="43" spans="1:9" x14ac:dyDescent="0.25">
      <c r="A43" s="12" t="s">
        <v>91</v>
      </c>
      <c r="B43" s="185" t="s">
        <v>158</v>
      </c>
      <c r="C43" s="13" t="s">
        <v>34</v>
      </c>
      <c r="D43" s="14">
        <v>1</v>
      </c>
      <c r="E43" s="199"/>
      <c r="F43" s="14">
        <f t="shared" si="4"/>
        <v>0</v>
      </c>
    </row>
    <row r="44" spans="1:9" s="27" customFormat="1" ht="114" outlineLevel="1" x14ac:dyDescent="0.25">
      <c r="A44" s="31"/>
      <c r="B44" s="183" t="s">
        <v>321</v>
      </c>
      <c r="C44" s="32"/>
      <c r="D44" s="33"/>
      <c r="E44" s="190"/>
      <c r="F44" s="14"/>
      <c r="G44" s="34"/>
      <c r="H44" s="35"/>
      <c r="I44" s="35"/>
    </row>
    <row r="45" spans="1:9" x14ac:dyDescent="0.25">
      <c r="A45" s="12" t="s">
        <v>92</v>
      </c>
      <c r="B45" s="185" t="s">
        <v>223</v>
      </c>
      <c r="C45" s="13" t="s">
        <v>34</v>
      </c>
      <c r="D45" s="14">
        <v>2</v>
      </c>
      <c r="E45" s="199"/>
      <c r="F45" s="14">
        <f t="shared" si="4"/>
        <v>0</v>
      </c>
    </row>
    <row r="46" spans="1:9" s="27" customFormat="1" ht="14.4" outlineLevel="1" x14ac:dyDescent="0.25">
      <c r="A46" s="31"/>
      <c r="B46" s="183" t="s">
        <v>196</v>
      </c>
      <c r="C46" s="32"/>
      <c r="D46" s="33"/>
      <c r="E46" s="190"/>
      <c r="F46" s="14"/>
      <c r="G46" s="34"/>
      <c r="H46" s="35"/>
      <c r="I46" s="35"/>
    </row>
    <row r="47" spans="1:9" x14ac:dyDescent="0.25">
      <c r="A47" s="12" t="s">
        <v>93</v>
      </c>
      <c r="B47" s="185" t="s">
        <v>197</v>
      </c>
      <c r="C47" s="13" t="s">
        <v>34</v>
      </c>
      <c r="D47" s="14">
        <v>1</v>
      </c>
      <c r="E47" s="199"/>
      <c r="F47" s="14">
        <f t="shared" si="4"/>
        <v>0</v>
      </c>
    </row>
    <row r="48" spans="1:9" s="27" customFormat="1" ht="57" outlineLevel="1" x14ac:dyDescent="0.25">
      <c r="A48" s="31"/>
      <c r="B48" s="183" t="s">
        <v>211</v>
      </c>
      <c r="C48" s="32"/>
      <c r="D48" s="33"/>
      <c r="E48" s="204"/>
      <c r="F48" s="14"/>
      <c r="G48" s="34"/>
      <c r="H48" s="35"/>
      <c r="I48" s="35"/>
    </row>
    <row r="49" spans="1:9" x14ac:dyDescent="0.25">
      <c r="A49" s="12" t="s">
        <v>94</v>
      </c>
      <c r="B49" s="185" t="s">
        <v>199</v>
      </c>
      <c r="C49" s="13" t="s">
        <v>34</v>
      </c>
      <c r="D49" s="14">
        <v>1</v>
      </c>
      <c r="E49" s="199"/>
      <c r="F49" s="14">
        <f t="shared" si="4"/>
        <v>0</v>
      </c>
    </row>
    <row r="50" spans="1:9" s="27" customFormat="1" ht="57" outlineLevel="1" x14ac:dyDescent="0.25">
      <c r="A50" s="31"/>
      <c r="B50" s="183" t="s">
        <v>212</v>
      </c>
      <c r="C50" s="32"/>
      <c r="D50" s="33"/>
      <c r="E50" s="204"/>
      <c r="F50" s="14"/>
      <c r="G50" s="34"/>
      <c r="H50" s="35"/>
      <c r="I50" s="35"/>
    </row>
    <row r="51" spans="1:9" x14ac:dyDescent="0.25">
      <c r="A51" s="12" t="s">
        <v>95</v>
      </c>
      <c r="B51" s="185" t="s">
        <v>198</v>
      </c>
      <c r="C51" s="13" t="s">
        <v>34</v>
      </c>
      <c r="D51" s="14">
        <v>1</v>
      </c>
      <c r="E51" s="199"/>
      <c r="F51" s="14">
        <f t="shared" si="4"/>
        <v>0</v>
      </c>
    </row>
    <row r="52" spans="1:9" s="27" customFormat="1" ht="57" outlineLevel="1" x14ac:dyDescent="0.25">
      <c r="A52" s="31"/>
      <c r="B52" s="183" t="s">
        <v>213</v>
      </c>
      <c r="C52" s="32"/>
      <c r="D52" s="33"/>
      <c r="E52" s="33"/>
      <c r="F52" s="33"/>
      <c r="G52" s="34"/>
      <c r="H52" s="35"/>
      <c r="I52" s="35"/>
    </row>
    <row r="53" spans="1:9" x14ac:dyDescent="0.25">
      <c r="A53" s="16"/>
      <c r="B53" s="17" t="s">
        <v>19</v>
      </c>
      <c r="C53" s="18" t="s">
        <v>20</v>
      </c>
      <c r="D53" s="19"/>
      <c r="E53" s="19"/>
      <c r="F53" s="19">
        <f>F38+F31+F20+F15+F10</f>
        <v>0</v>
      </c>
    </row>
  </sheetData>
  <sheetProtection algorithmName="SHA-512" hashValue="+sqoLQWfGQuskp9QsnTKYhYu4kyRpFfKvtASKLdHpqnGN0tR6s1eT2pG2fttsUJ5S8BBUS7o/LojlD0isGQqDA==" saltValue="v1xDTGbXZiBJUVNx/sppIw=="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1" manualBreakCount="1">
    <brk id="3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28"/>
  <sheetViews>
    <sheetView view="pageBreakPreview" zoomScaleNormal="100" zoomScaleSheetLayoutView="100" workbookViewId="0">
      <selection activeCell="B10" sqref="B10:B19"/>
    </sheetView>
  </sheetViews>
  <sheetFormatPr defaultColWidth="9.109375" defaultRowHeight="13.2" outlineLevelRow="1" x14ac:dyDescent="0.25"/>
  <cols>
    <col min="1" max="1" width="9.109375" style="36"/>
    <col min="2" max="2" width="92.44140625" style="36" customWidth="1"/>
    <col min="3" max="3" width="8.5546875" style="39" customWidth="1"/>
    <col min="4" max="4" width="9.109375" style="36"/>
    <col min="5" max="5" width="17.88671875" style="38" customWidth="1"/>
    <col min="6" max="7" width="18.109375" style="40" customWidth="1"/>
    <col min="8" max="9" width="9.109375" style="36"/>
    <col min="10" max="16384" width="9.109375" style="41"/>
  </cols>
  <sheetData>
    <row r="1" spans="1:9" ht="13.8" x14ac:dyDescent="0.25">
      <c r="B1" s="15" t="s">
        <v>169</v>
      </c>
    </row>
    <row r="2" spans="1:9" ht="13.8" x14ac:dyDescent="0.25">
      <c r="B2" s="1"/>
    </row>
    <row r="3" spans="1:9" ht="13.8" x14ac:dyDescent="0.25">
      <c r="B3" s="1" t="s">
        <v>3</v>
      </c>
      <c r="F3" s="205"/>
    </row>
    <row r="4" spans="1:9" ht="13.8" x14ac:dyDescent="0.25">
      <c r="B4" s="15" t="s">
        <v>200</v>
      </c>
      <c r="F4" s="205"/>
    </row>
    <row r="5" spans="1:9" s="42" customFormat="1" ht="13.8" x14ac:dyDescent="0.25">
      <c r="A5" s="36"/>
      <c r="B5" s="1"/>
      <c r="C5" s="39"/>
      <c r="D5" s="36"/>
      <c r="E5" s="38"/>
      <c r="F5" s="40"/>
      <c r="G5" s="40"/>
      <c r="H5" s="36"/>
      <c r="I5" s="36"/>
    </row>
    <row r="6" spans="1:9" s="42" customFormat="1" ht="13.8" x14ac:dyDescent="0.25">
      <c r="A6" s="36"/>
      <c r="B6" s="1"/>
      <c r="C6" s="39"/>
      <c r="D6" s="36"/>
      <c r="E6" s="38"/>
      <c r="F6" s="40"/>
      <c r="G6" s="40"/>
      <c r="H6" s="36"/>
      <c r="I6" s="36"/>
    </row>
    <row r="8" spans="1:9" s="28" customFormat="1" ht="20.399999999999999" x14ac:dyDescent="0.3">
      <c r="A8" s="4" t="s">
        <v>12</v>
      </c>
      <c r="B8" s="5" t="s">
        <v>13</v>
      </c>
      <c r="C8" s="6" t="s">
        <v>14</v>
      </c>
      <c r="D8" s="5" t="s">
        <v>15</v>
      </c>
      <c r="E8" s="7" t="s">
        <v>16</v>
      </c>
      <c r="F8" s="8" t="s">
        <v>17</v>
      </c>
      <c r="G8" s="3"/>
    </row>
    <row r="9" spans="1:9" s="45" customFormat="1" ht="13.8" collapsed="1" x14ac:dyDescent="0.25">
      <c r="A9" s="16" t="s">
        <v>18</v>
      </c>
      <c r="B9" s="17" t="s">
        <v>201</v>
      </c>
      <c r="C9" s="18" t="s">
        <v>20</v>
      </c>
      <c r="D9" s="19"/>
      <c r="E9" s="19"/>
      <c r="F9" s="19">
        <f>F20</f>
        <v>0</v>
      </c>
      <c r="G9" s="43"/>
      <c r="H9" s="44"/>
      <c r="I9" s="44"/>
    </row>
    <row r="10" spans="1:9" ht="13.8" collapsed="1" x14ac:dyDescent="0.25">
      <c r="A10" s="206" t="s">
        <v>218</v>
      </c>
      <c r="B10" s="185" t="s">
        <v>202</v>
      </c>
      <c r="C10" s="13" t="s">
        <v>34</v>
      </c>
      <c r="D10" s="14">
        <v>3</v>
      </c>
      <c r="E10" s="199"/>
      <c r="F10" s="14">
        <f>E10*D10</f>
        <v>0</v>
      </c>
    </row>
    <row r="11" spans="1:9" s="42" customFormat="1" ht="73.5" customHeight="1" outlineLevel="1" x14ac:dyDescent="0.25">
      <c r="A11" s="207"/>
      <c r="B11" s="183" t="s">
        <v>333</v>
      </c>
      <c r="C11" s="32"/>
      <c r="D11" s="33"/>
      <c r="E11" s="204"/>
      <c r="F11" s="14"/>
      <c r="G11" s="46"/>
      <c r="H11" s="47"/>
      <c r="I11" s="47"/>
    </row>
    <row r="12" spans="1:9" ht="13.8" x14ac:dyDescent="0.25">
      <c r="A12" s="206" t="s">
        <v>217</v>
      </c>
      <c r="B12" s="185" t="s">
        <v>222</v>
      </c>
      <c r="C12" s="13" t="s">
        <v>167</v>
      </c>
      <c r="D12" s="14">
        <v>3</v>
      </c>
      <c r="E12" s="199"/>
      <c r="F12" s="14">
        <f t="shared" ref="F12:F18" si="0">E12*D12</f>
        <v>0</v>
      </c>
    </row>
    <row r="13" spans="1:9" s="59" customFormat="1" ht="22.8" outlineLevel="1" x14ac:dyDescent="0.3">
      <c r="A13" s="208"/>
      <c r="B13" s="183" t="s">
        <v>216</v>
      </c>
      <c r="C13" s="209"/>
      <c r="D13" s="213"/>
      <c r="E13" s="210"/>
      <c r="F13" s="14"/>
      <c r="G13" s="57"/>
      <c r="H13" s="58"/>
      <c r="I13" s="58"/>
    </row>
    <row r="14" spans="1:9" ht="13.8" x14ac:dyDescent="0.25">
      <c r="A14" s="206" t="s">
        <v>219</v>
      </c>
      <c r="B14" s="185" t="s">
        <v>334</v>
      </c>
      <c r="C14" s="13" t="s">
        <v>34</v>
      </c>
      <c r="D14" s="14">
        <v>1</v>
      </c>
      <c r="E14" s="199"/>
      <c r="F14" s="14">
        <f t="shared" si="0"/>
        <v>0</v>
      </c>
    </row>
    <row r="15" spans="1:9" s="42" customFormat="1" ht="98.25" customHeight="1" outlineLevel="1" x14ac:dyDescent="0.25">
      <c r="A15" s="207"/>
      <c r="B15" s="183" t="s">
        <v>335</v>
      </c>
      <c r="C15" s="32"/>
      <c r="D15" s="33"/>
      <c r="E15" s="204"/>
      <c r="F15" s="14"/>
      <c r="G15" s="46"/>
      <c r="H15" s="47"/>
      <c r="I15" s="47"/>
    </row>
    <row r="16" spans="1:9" ht="13.8" x14ac:dyDescent="0.25">
      <c r="A16" s="206" t="s">
        <v>220</v>
      </c>
      <c r="B16" s="185" t="s">
        <v>221</v>
      </c>
      <c r="C16" s="13" t="s">
        <v>167</v>
      </c>
      <c r="D16" s="14">
        <v>1</v>
      </c>
      <c r="E16" s="199"/>
      <c r="F16" s="14">
        <f t="shared" si="0"/>
        <v>0</v>
      </c>
    </row>
    <row r="17" spans="1:9" s="56" customFormat="1" ht="22.8" outlineLevel="1" x14ac:dyDescent="0.3">
      <c r="A17" s="208"/>
      <c r="B17" s="183" t="s">
        <v>216</v>
      </c>
      <c r="C17" s="209"/>
      <c r="D17" s="213"/>
      <c r="E17" s="210"/>
      <c r="F17" s="14"/>
      <c r="G17" s="54"/>
      <c r="H17" s="55"/>
      <c r="I17" s="55"/>
    </row>
    <row r="18" spans="1:9" ht="13.8" x14ac:dyDescent="0.25">
      <c r="A18" s="206" t="s">
        <v>2</v>
      </c>
      <c r="B18" s="185" t="s">
        <v>336</v>
      </c>
      <c r="C18" s="13" t="s">
        <v>34</v>
      </c>
      <c r="D18" s="14">
        <v>4</v>
      </c>
      <c r="E18" s="199"/>
      <c r="F18" s="14">
        <f t="shared" si="0"/>
        <v>0</v>
      </c>
    </row>
    <row r="19" spans="1:9" s="42" customFormat="1" ht="52.5" customHeight="1" outlineLevel="1" x14ac:dyDescent="0.25">
      <c r="A19" s="207"/>
      <c r="B19" s="183" t="s">
        <v>203</v>
      </c>
      <c r="C19" s="211"/>
      <c r="D19" s="212"/>
      <c r="E19" s="212"/>
      <c r="F19" s="212"/>
      <c r="G19" s="46"/>
      <c r="H19" s="47"/>
      <c r="I19" s="47"/>
    </row>
    <row r="20" spans="1:9" s="45" customFormat="1" ht="13.8" x14ac:dyDescent="0.25">
      <c r="A20" s="16"/>
      <c r="B20" s="17" t="s">
        <v>201</v>
      </c>
      <c r="C20" s="18" t="s">
        <v>20</v>
      </c>
      <c r="D20" s="19"/>
      <c r="E20" s="19"/>
      <c r="F20" s="19">
        <f>SUM(F10:F18)</f>
        <v>0</v>
      </c>
      <c r="G20" s="43"/>
      <c r="H20" s="44"/>
      <c r="I20" s="44"/>
    </row>
    <row r="21" spans="1:9" s="42" customFormat="1" x14ac:dyDescent="0.25">
      <c r="A21" s="36"/>
      <c r="B21" s="36"/>
      <c r="C21" s="39"/>
      <c r="D21" s="36"/>
      <c r="E21" s="38"/>
      <c r="F21" s="40"/>
      <c r="G21" s="40"/>
      <c r="H21" s="36"/>
      <c r="I21" s="36"/>
    </row>
    <row r="25" spans="1:9" s="42" customFormat="1" x14ac:dyDescent="0.25">
      <c r="A25" s="36"/>
      <c r="B25" s="36"/>
      <c r="C25" s="39"/>
      <c r="D25" s="36"/>
      <c r="E25" s="38"/>
      <c r="F25" s="40"/>
      <c r="G25" s="40"/>
      <c r="H25" s="36"/>
      <c r="I25" s="36"/>
    </row>
    <row r="28" spans="1:9" s="42" customFormat="1" x14ac:dyDescent="0.25">
      <c r="A28" s="36"/>
      <c r="B28" s="36"/>
      <c r="C28" s="39"/>
      <c r="D28" s="36"/>
      <c r="E28" s="38"/>
      <c r="F28" s="40"/>
      <c r="G28" s="40"/>
      <c r="H28" s="36"/>
      <c r="I28" s="36"/>
    </row>
  </sheetData>
  <sheetProtection algorithmName="SHA-512" hashValue="6T84O3JkFquys3OeVTGfOV8azycz0PmIdtjNOk5x+nkX7LNSIpEho4aCRFBLnzvGswgL+aWsvG70RYWZ3uaSYw==" saltValue="6WrxLEP+R55QxRtpsseYBg==" spinCount="100000" sheet="1" objects="1" scenarios="1"/>
  <pageMargins left="0.7" right="0.7" top="0.78740157499999996" bottom="0.78740157499999996" header="0.3" footer="0.3"/>
  <pageSetup paperSize="9" scale="5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2"/>
  <sheetViews>
    <sheetView view="pageBreakPreview" topLeftCell="A11" zoomScaleNormal="100" zoomScaleSheetLayoutView="100" workbookViewId="0">
      <selection activeCell="B10" sqref="B10:B13"/>
    </sheetView>
  </sheetViews>
  <sheetFormatPr defaultColWidth="9.109375" defaultRowHeight="13.8" outlineLevelRow="1" x14ac:dyDescent="0.25"/>
  <cols>
    <col min="1" max="1" width="9.109375" style="1"/>
    <col min="2" max="2" width="92.44140625" style="1" customWidth="1"/>
    <col min="3" max="3" width="8.5546875" style="2" customWidth="1"/>
    <col min="4" max="4" width="9.109375" style="1"/>
    <col min="5" max="5" width="17.88671875" style="23" customWidth="1"/>
    <col min="6" max="7" width="18.109375" style="24" customWidth="1"/>
    <col min="8" max="9" width="9.109375" style="1"/>
    <col min="10" max="16384" width="9.109375" style="25"/>
  </cols>
  <sheetData>
    <row r="1" spans="1:9" x14ac:dyDescent="0.25">
      <c r="B1" s="15" t="s">
        <v>169</v>
      </c>
    </row>
    <row r="3" spans="1:9" x14ac:dyDescent="0.25">
      <c r="B3" s="1" t="s">
        <v>3</v>
      </c>
    </row>
    <row r="4" spans="1:9" x14ac:dyDescent="0.25">
      <c r="B4" s="15" t="s">
        <v>204</v>
      </c>
      <c r="F4" s="26"/>
    </row>
    <row r="5" spans="1:9" x14ac:dyDescent="0.25">
      <c r="F5" s="26"/>
    </row>
    <row r="6" spans="1:9" s="27" customFormat="1" x14ac:dyDescent="0.25">
      <c r="A6" s="1"/>
      <c r="B6" s="1"/>
      <c r="C6" s="2"/>
      <c r="D6" s="1"/>
      <c r="E6" s="23"/>
      <c r="F6" s="24"/>
      <c r="G6" s="24"/>
      <c r="H6" s="1"/>
      <c r="I6" s="1"/>
    </row>
    <row r="8" spans="1:9" s="28" customFormat="1" ht="20.399999999999999" x14ac:dyDescent="0.3">
      <c r="A8" s="4" t="s">
        <v>12</v>
      </c>
      <c r="B8" s="5" t="s">
        <v>13</v>
      </c>
      <c r="C8" s="6" t="s">
        <v>14</v>
      </c>
      <c r="D8" s="5" t="s">
        <v>15</v>
      </c>
      <c r="E8" s="7" t="s">
        <v>16</v>
      </c>
      <c r="F8" s="8" t="s">
        <v>17</v>
      </c>
      <c r="G8" s="3"/>
    </row>
    <row r="9" spans="1:9" s="30" customFormat="1" collapsed="1" x14ac:dyDescent="0.25">
      <c r="A9" s="16" t="s">
        <v>18</v>
      </c>
      <c r="B9" s="17" t="s">
        <v>201</v>
      </c>
      <c r="C9" s="18" t="s">
        <v>20</v>
      </c>
      <c r="D9" s="19"/>
      <c r="E9" s="19"/>
      <c r="F9" s="19">
        <f>SUM(F10:F13)</f>
        <v>0</v>
      </c>
      <c r="G9" s="29"/>
      <c r="H9" s="15"/>
      <c r="I9" s="15"/>
    </row>
    <row r="10" spans="1:9" collapsed="1" x14ac:dyDescent="0.25">
      <c r="A10" s="12" t="s">
        <v>0</v>
      </c>
      <c r="B10" s="185" t="s">
        <v>209</v>
      </c>
      <c r="C10" s="13" t="s">
        <v>205</v>
      </c>
      <c r="D10" s="14">
        <v>1</v>
      </c>
      <c r="E10" s="199"/>
      <c r="F10" s="14">
        <f>E10*D10</f>
        <v>0</v>
      </c>
    </row>
    <row r="11" spans="1:9" ht="408.6" customHeight="1" x14ac:dyDescent="0.25">
      <c r="A11" s="12"/>
      <c r="B11" s="269" t="s">
        <v>337</v>
      </c>
      <c r="C11" s="13"/>
      <c r="D11" s="14"/>
      <c r="E11" s="204"/>
      <c r="F11" s="14"/>
    </row>
    <row r="12" spans="1:9" x14ac:dyDescent="0.25">
      <c r="A12" s="12" t="s">
        <v>1</v>
      </c>
      <c r="B12" s="185" t="s">
        <v>210</v>
      </c>
      <c r="C12" s="13" t="s">
        <v>205</v>
      </c>
      <c r="D12" s="14">
        <v>1</v>
      </c>
      <c r="E12" s="199"/>
      <c r="F12" s="14">
        <f>E12*D12</f>
        <v>0</v>
      </c>
    </row>
    <row r="13" spans="1:9" s="27" customFormat="1" ht="106.2" outlineLevel="1" x14ac:dyDescent="0.25">
      <c r="A13" s="31"/>
      <c r="B13" s="269" t="s">
        <v>338</v>
      </c>
      <c r="C13" s="32"/>
      <c r="D13" s="33"/>
      <c r="E13" s="33"/>
      <c r="F13" s="33"/>
      <c r="G13" s="34"/>
      <c r="H13" s="35"/>
      <c r="I13" s="35"/>
    </row>
    <row r="14" spans="1:9" s="30" customFormat="1" x14ac:dyDescent="0.25">
      <c r="A14" s="16"/>
      <c r="B14" s="17" t="s">
        <v>201</v>
      </c>
      <c r="C14" s="18" t="s">
        <v>20</v>
      </c>
      <c r="D14" s="19"/>
      <c r="E14" s="19"/>
      <c r="F14" s="19">
        <f>F9</f>
        <v>0</v>
      </c>
      <c r="G14" s="29"/>
      <c r="H14" s="15"/>
      <c r="I14" s="15"/>
    </row>
    <row r="15" spans="1:9" s="27" customFormat="1" x14ac:dyDescent="0.25">
      <c r="A15" s="1"/>
      <c r="B15" s="1"/>
      <c r="C15" s="2"/>
      <c r="D15" s="1"/>
      <c r="E15" s="23"/>
      <c r="F15" s="24"/>
      <c r="G15" s="24"/>
      <c r="H15" s="1"/>
      <c r="I15" s="1"/>
    </row>
    <row r="19" spans="1:9" s="27" customFormat="1" x14ac:dyDescent="0.25">
      <c r="A19" s="1"/>
      <c r="B19" s="1"/>
      <c r="C19" s="2"/>
      <c r="D19" s="1"/>
      <c r="E19" s="23"/>
      <c r="F19" s="24"/>
      <c r="G19" s="24"/>
      <c r="H19" s="1"/>
      <c r="I19" s="1"/>
    </row>
    <row r="22" spans="1:9" s="27" customFormat="1" x14ac:dyDescent="0.25">
      <c r="A22" s="1"/>
      <c r="B22" s="1"/>
      <c r="C22" s="2"/>
      <c r="D22" s="1"/>
      <c r="E22" s="23"/>
      <c r="F22" s="24"/>
      <c r="G22" s="24"/>
      <c r="H22" s="1"/>
      <c r="I22" s="1"/>
    </row>
  </sheetData>
  <sheetProtection algorithmName="SHA-512" hashValue="AVLeFJDMQzic5YFONoWcFJ6YC4AVbOUDkQ89zbn0QRVVCwjHCCRe8cP5PyVxEHamYxijaHqsAvDd4WEEv9JPyQ==" saltValue="pRatSsPMgenUI3CMvpUF2g==" spinCount="100000" sheet="1" objects="1" scenarios="1"/>
  <pageMargins left="0.7" right="0.7" top="0.78740157499999996" bottom="0.78740157499999996" header="0.3" footer="0.3"/>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20"/>
  <sheetViews>
    <sheetView tabSelected="1" view="pageBreakPreview" zoomScaleNormal="100" zoomScaleSheetLayoutView="100" workbookViewId="0">
      <selection activeCell="B10" sqref="B10:B11"/>
    </sheetView>
  </sheetViews>
  <sheetFormatPr defaultColWidth="9.109375" defaultRowHeight="13.8" outlineLevelRow="1" x14ac:dyDescent="0.25"/>
  <cols>
    <col min="1" max="1" width="9.109375" style="1"/>
    <col min="2" max="2" width="92.44140625" style="1" customWidth="1"/>
    <col min="3" max="3" width="8.5546875" style="2" customWidth="1"/>
    <col min="4" max="4" width="9.109375" style="1"/>
    <col min="5" max="5" width="17.88671875" style="23" customWidth="1"/>
    <col min="6" max="7" width="18.109375" style="24" customWidth="1"/>
    <col min="8" max="9" width="9.109375" style="1"/>
    <col min="10" max="16384" width="9.109375" style="25"/>
  </cols>
  <sheetData>
    <row r="1" spans="1:9" x14ac:dyDescent="0.25">
      <c r="B1" s="15" t="s">
        <v>169</v>
      </c>
    </row>
    <row r="3" spans="1:9" x14ac:dyDescent="0.25">
      <c r="B3" s="1" t="s">
        <v>3</v>
      </c>
    </row>
    <row r="4" spans="1:9" x14ac:dyDescent="0.25">
      <c r="B4" s="15" t="s">
        <v>271</v>
      </c>
      <c r="F4" s="26"/>
    </row>
    <row r="5" spans="1:9" x14ac:dyDescent="0.25">
      <c r="F5" s="26"/>
    </row>
    <row r="6" spans="1:9" s="27" customFormat="1" x14ac:dyDescent="0.25">
      <c r="A6" s="1"/>
      <c r="B6" s="1"/>
      <c r="C6" s="2"/>
      <c r="D6" s="1"/>
      <c r="E6" s="23"/>
      <c r="F6" s="24"/>
      <c r="G6" s="24"/>
      <c r="H6" s="1"/>
      <c r="I6" s="1"/>
    </row>
    <row r="8" spans="1:9" s="28" customFormat="1" ht="20.399999999999999" x14ac:dyDescent="0.3">
      <c r="A8" s="4" t="s">
        <v>12</v>
      </c>
      <c r="B8" s="5" t="s">
        <v>13</v>
      </c>
      <c r="C8" s="6" t="s">
        <v>14</v>
      </c>
      <c r="D8" s="5" t="s">
        <v>15</v>
      </c>
      <c r="E8" s="7" t="s">
        <v>16</v>
      </c>
      <c r="F8" s="8" t="s">
        <v>17</v>
      </c>
      <c r="G8" s="3"/>
    </row>
    <row r="9" spans="1:9" s="30" customFormat="1" collapsed="1" x14ac:dyDescent="0.25">
      <c r="A9" s="16" t="s">
        <v>18</v>
      </c>
      <c r="B9" s="17" t="s">
        <v>201</v>
      </c>
      <c r="C9" s="18" t="s">
        <v>20</v>
      </c>
      <c r="D9" s="19"/>
      <c r="E9" s="19"/>
      <c r="F9" s="19">
        <f>SUM(F10:F11)</f>
        <v>0</v>
      </c>
      <c r="G9" s="29"/>
      <c r="H9" s="15"/>
      <c r="I9" s="15"/>
    </row>
    <row r="10" spans="1:9" x14ac:dyDescent="0.25">
      <c r="A10" s="12" t="s">
        <v>1</v>
      </c>
      <c r="B10" s="185" t="s">
        <v>206</v>
      </c>
      <c r="C10" s="13" t="s">
        <v>205</v>
      </c>
      <c r="D10" s="14">
        <v>1</v>
      </c>
      <c r="E10" s="198"/>
      <c r="F10" s="14">
        <f>E10*D10</f>
        <v>0</v>
      </c>
    </row>
    <row r="11" spans="1:9" s="27" customFormat="1" ht="39.6" outlineLevel="1" x14ac:dyDescent="0.25">
      <c r="A11" s="31"/>
      <c r="B11" s="269" t="s">
        <v>339</v>
      </c>
      <c r="C11" s="32"/>
      <c r="D11" s="33"/>
      <c r="E11" s="33"/>
      <c r="F11" s="33"/>
      <c r="G11" s="34"/>
      <c r="H11" s="35"/>
      <c r="I11" s="35"/>
    </row>
    <row r="12" spans="1:9" s="30" customFormat="1" x14ac:dyDescent="0.25">
      <c r="A12" s="16"/>
      <c r="B12" s="17" t="s">
        <v>201</v>
      </c>
      <c r="C12" s="18" t="s">
        <v>20</v>
      </c>
      <c r="D12" s="19"/>
      <c r="E12" s="19"/>
      <c r="F12" s="19">
        <f>F9</f>
        <v>0</v>
      </c>
      <c r="G12" s="29"/>
      <c r="H12" s="15"/>
      <c r="I12" s="15"/>
    </row>
    <row r="13" spans="1:9" s="27" customFormat="1" x14ac:dyDescent="0.25">
      <c r="A13" s="1"/>
      <c r="B13" s="1"/>
      <c r="C13" s="2"/>
      <c r="D13" s="1"/>
      <c r="E13" s="23"/>
      <c r="F13" s="24"/>
      <c r="G13" s="24"/>
      <c r="H13" s="1"/>
      <c r="I13" s="1"/>
    </row>
    <row r="17" spans="1:9" s="27" customFormat="1" x14ac:dyDescent="0.25">
      <c r="A17" s="1"/>
      <c r="B17" s="1"/>
      <c r="C17" s="2"/>
      <c r="D17" s="1"/>
      <c r="E17" s="23"/>
      <c r="F17" s="24"/>
      <c r="G17" s="24"/>
      <c r="H17" s="1"/>
      <c r="I17" s="1"/>
    </row>
    <row r="20" spans="1:9" s="27" customFormat="1" x14ac:dyDescent="0.25">
      <c r="A20" s="1"/>
      <c r="B20" s="1"/>
      <c r="C20" s="2"/>
      <c r="D20" s="1"/>
      <c r="E20" s="23"/>
      <c r="F20" s="24"/>
      <c r="G20" s="24"/>
      <c r="H20" s="1"/>
      <c r="I20" s="1"/>
    </row>
  </sheetData>
  <sheetProtection algorithmName="SHA-512" hashValue="1mpyfanjRvWEFZBwdh0E5M4BuUT3fCm2b78PdL2V5znPB2sShpKecwQBCUp5k0QnvrsJucFKDGs6ZS1NUT3yWg==" saltValue="cnzGn4XnUDLlrqmoGGts/g==" spinCount="100000" sheet="1" objects="1" scenarios="1"/>
  <pageMargins left="0.7" right="0.7" top="0.78740157499999996" bottom="0.78740157499999996"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vt:i4>
      </vt:variant>
    </vt:vector>
  </HeadingPairs>
  <TitlesOfParts>
    <vt:vector size="10" baseType="lpstr">
      <vt:lpstr>Krycí list</vt:lpstr>
      <vt:lpstr>Rekapitulace</vt:lpstr>
      <vt:lpstr>Víceúčelový bazén</vt:lpstr>
      <vt:lpstr>Plavecký bazén</vt:lpstr>
      <vt:lpstr>Neplavecký bazén</vt:lpstr>
      <vt:lpstr>Dětský bazén</vt:lpstr>
      <vt:lpstr>Brodítka a sprchy</vt:lpstr>
      <vt:lpstr>Skluzavky</vt:lpstr>
      <vt:lpstr>Skokanské prkno</vt:lpstr>
      <vt:lpstr>'Brodítka a sprchy'!Oblast_tisku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Libuse</dc:creator>
  <cp:lastModifiedBy>Jan Tejmar</cp:lastModifiedBy>
  <cp:lastPrinted>2023-02-20T13:09:01Z</cp:lastPrinted>
  <dcterms:created xsi:type="dcterms:W3CDTF">2016-02-27T06:39:00Z</dcterms:created>
  <dcterms:modified xsi:type="dcterms:W3CDTF">2023-12-06T09:33:35Z</dcterms:modified>
</cp:coreProperties>
</file>