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na.nevoralova\Desktop\02_Soupis_stavebnich_praci_dodavek_a_sluzeb\02_Soupis_stavebnich_praci_dodavek_a_sluzeb\"/>
    </mc:Choice>
  </mc:AlternateContent>
  <bookViews>
    <workbookView xWindow="-28920" yWindow="560" windowWidth="29040" windowHeight="15720"/>
  </bookViews>
  <sheets>
    <sheet name="Krycí list" sheetId="16" r:id="rId1"/>
    <sheet name="Rekapitulace" sheetId="15" r:id="rId2"/>
    <sheet name="Víceúčelový bazén" sheetId="8" r:id="rId3"/>
    <sheet name="Plavecký bazén" sheetId="9" r:id="rId4"/>
    <sheet name="Neplavecký bazén" sheetId="10" r:id="rId5"/>
    <sheet name="Dětský bazén" sheetId="11" r:id="rId6"/>
    <sheet name="Brodítka a sprchy" sheetId="12" r:id="rId7"/>
    <sheet name="Skluzavky" sheetId="13" r:id="rId8"/>
    <sheet name="Skokanské prkno" sheetId="14" r:id="rId9"/>
  </sheets>
  <definedNames>
    <definedName name="_xlnm.Print_Area" localSheetId="6">'Brodítka a sprchy'!$A$1:$F$20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4" l="1"/>
  <c r="F9" i="14" s="1"/>
  <c r="F12" i="14" s="1"/>
  <c r="F12" i="13"/>
  <c r="F10" i="13"/>
  <c r="F12" i="12"/>
  <c r="F14" i="12"/>
  <c r="F16" i="12"/>
  <c r="F18" i="12"/>
  <c r="F10" i="12"/>
  <c r="F41" i="11"/>
  <c r="F43" i="11"/>
  <c r="F45" i="11"/>
  <c r="F47" i="11"/>
  <c r="F49" i="11"/>
  <c r="F51" i="11"/>
  <c r="F39" i="11"/>
  <c r="F34" i="11"/>
  <c r="F36" i="11"/>
  <c r="F32" i="11"/>
  <c r="F23" i="11"/>
  <c r="F25" i="11"/>
  <c r="F27" i="11"/>
  <c r="F29" i="11"/>
  <c r="F21" i="11"/>
  <c r="F18" i="11"/>
  <c r="F16" i="11"/>
  <c r="F13" i="11"/>
  <c r="F11" i="11"/>
  <c r="F65" i="10"/>
  <c r="F67" i="10"/>
  <c r="F69" i="10"/>
  <c r="F71" i="10"/>
  <c r="F73" i="10"/>
  <c r="F75" i="10"/>
  <c r="F77" i="10"/>
  <c r="F79" i="10"/>
  <c r="F81" i="10"/>
  <c r="F83" i="10"/>
  <c r="F85" i="10"/>
  <c r="F87" i="10"/>
  <c r="F89" i="10"/>
  <c r="F91" i="10"/>
  <c r="F93" i="10"/>
  <c r="F95" i="10"/>
  <c r="F97" i="10"/>
  <c r="F63" i="10"/>
  <c r="F100" i="10"/>
  <c r="F99" i="10" s="1"/>
  <c r="F56" i="10"/>
  <c r="F58" i="10"/>
  <c r="F60" i="10"/>
  <c r="F54" i="10"/>
  <c r="F35" i="10"/>
  <c r="F37" i="10"/>
  <c r="F39" i="10"/>
  <c r="F41" i="10"/>
  <c r="F43" i="10"/>
  <c r="F45" i="10"/>
  <c r="F47" i="10"/>
  <c r="F49" i="10"/>
  <c r="F51" i="10"/>
  <c r="F33" i="10"/>
  <c r="F20" i="10"/>
  <c r="F22" i="10"/>
  <c r="F24" i="10"/>
  <c r="F26" i="10"/>
  <c r="F28" i="10"/>
  <c r="F30" i="10"/>
  <c r="F18" i="10"/>
  <c r="F13" i="10"/>
  <c r="F15" i="10"/>
  <c r="F11" i="10"/>
  <c r="F54" i="9"/>
  <c r="F56" i="9"/>
  <c r="F58" i="9"/>
  <c r="F60" i="9"/>
  <c r="F62" i="9"/>
  <c r="F64" i="9"/>
  <c r="F66" i="9"/>
  <c r="F68" i="9"/>
  <c r="F70" i="9"/>
  <c r="F52" i="9"/>
  <c r="F37" i="9"/>
  <c r="F39" i="9"/>
  <c r="F41" i="9"/>
  <c r="F43" i="9"/>
  <c r="F45" i="9"/>
  <c r="F47" i="9"/>
  <c r="F49" i="9"/>
  <c r="F35" i="9"/>
  <c r="F20" i="9"/>
  <c r="F22" i="9"/>
  <c r="F24" i="9"/>
  <c r="F26" i="9"/>
  <c r="F28" i="9"/>
  <c r="F30" i="9"/>
  <c r="F32" i="9"/>
  <c r="F18" i="9"/>
  <c r="F13" i="9"/>
  <c r="F15" i="9"/>
  <c r="F11" i="9"/>
  <c r="F30" i="8"/>
  <c r="F75" i="8"/>
  <c r="F77" i="8"/>
  <c r="F79" i="8"/>
  <c r="F81" i="8"/>
  <c r="F83" i="8"/>
  <c r="F85" i="8"/>
  <c r="F87" i="8"/>
  <c r="F89" i="8"/>
  <c r="F91" i="8"/>
  <c r="F93" i="8"/>
  <c r="F95" i="8"/>
  <c r="F97" i="8"/>
  <c r="F99" i="8"/>
  <c r="F73" i="8"/>
  <c r="F102" i="8"/>
  <c r="F101" i="8" s="1"/>
  <c r="F62" i="8"/>
  <c r="F64" i="8"/>
  <c r="F66" i="8"/>
  <c r="F68" i="8"/>
  <c r="F70" i="8"/>
  <c r="F60" i="8"/>
  <c r="F41" i="8"/>
  <c r="F43" i="8"/>
  <c r="F45" i="8"/>
  <c r="F47" i="8"/>
  <c r="F49" i="8"/>
  <c r="F51" i="8"/>
  <c r="F53" i="8"/>
  <c r="F55" i="8"/>
  <c r="F57" i="8"/>
  <c r="F39" i="8"/>
  <c r="F20" i="8"/>
  <c r="F22" i="8"/>
  <c r="F24" i="8"/>
  <c r="F26" i="8"/>
  <c r="F28" i="8"/>
  <c r="F32" i="8"/>
  <c r="F34" i="8"/>
  <c r="F36" i="8"/>
  <c r="F18" i="8"/>
  <c r="F13" i="8"/>
  <c r="F15" i="8"/>
  <c r="F11" i="8"/>
  <c r="F20" i="12" l="1"/>
  <c r="F9" i="12" s="1"/>
  <c r="C9" i="15" s="1"/>
  <c r="F15" i="11"/>
  <c r="F38" i="11"/>
  <c r="F31" i="11"/>
  <c r="F20" i="11"/>
  <c r="F10" i="11"/>
  <c r="F62" i="10"/>
  <c r="F53" i="10"/>
  <c r="F32" i="10"/>
  <c r="F17" i="10"/>
  <c r="F10" i="10"/>
  <c r="F34" i="9"/>
  <c r="F17" i="9"/>
  <c r="F51" i="9"/>
  <c r="F10" i="9"/>
  <c r="F72" i="8"/>
  <c r="F59" i="8"/>
  <c r="F10" i="8"/>
  <c r="F38" i="8"/>
  <c r="F17" i="8"/>
  <c r="F9" i="13"/>
  <c r="F14" i="13" s="1"/>
  <c r="C11" i="15"/>
  <c r="F53" i="11" l="1"/>
  <c r="F9" i="11" s="1"/>
  <c r="C8" i="15" s="1"/>
  <c r="F102" i="10"/>
  <c r="F9" i="10" s="1"/>
  <c r="C7" i="15" s="1"/>
  <c r="F73" i="9"/>
  <c r="F9" i="9" s="1"/>
  <c r="C6" i="15" s="1"/>
  <c r="F104" i="8"/>
  <c r="F9" i="8" s="1"/>
  <c r="C5" i="15" s="1"/>
  <c r="C10" i="15"/>
  <c r="C12" i="15" l="1"/>
  <c r="H18" i="16" s="1"/>
  <c r="H21" i="16" s="1"/>
  <c r="F40" i="16" l="1"/>
  <c r="F41" i="16" s="1"/>
  <c r="F25" i="16" l="1"/>
  <c r="F28" i="16" s="1"/>
  <c r="H51" i="16"/>
  <c r="H52" i="16" s="1"/>
  <c r="G40" i="16"/>
  <c r="G39" i="16" s="1"/>
  <c r="F39" i="16"/>
  <c r="H39" i="16" l="1"/>
  <c r="H40" i="16"/>
  <c r="H41" i="16" s="1"/>
  <c r="G41" i="16"/>
  <c r="F26" i="16" s="1"/>
  <c r="F29" i="16" s="1"/>
</calcChain>
</file>

<file path=xl/sharedStrings.xml><?xml version="1.0" encoding="utf-8"?>
<sst xmlns="http://schemas.openxmlformats.org/spreadsheetml/2006/main" count="843" uniqueCount="344">
  <si>
    <t>1.</t>
  </si>
  <si>
    <t>2.</t>
  </si>
  <si>
    <t>3.</t>
  </si>
  <si>
    <t>MÍSTO STAVBY: Třebíč</t>
  </si>
  <si>
    <t>ROZMĚRY:</t>
  </si>
  <si>
    <t>Šířka</t>
  </si>
  <si>
    <t>Délka</t>
  </si>
  <si>
    <t>50m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</si>
  <si>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</si>
  <si>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</si>
  <si>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</si>
  <si>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</si>
  <si>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</si>
  <si>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</si>
  <si>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</si>
  <si>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</si>
  <si>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</si>
  <si>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</si>
  <si>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</si>
  <si>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</si>
  <si>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</si>
  <si>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</si>
  <si>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</si>
  <si>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1.2.      </t>
  </si>
  <si>
    <t xml:space="preserve">m2    </t>
  </si>
  <si>
    <t xml:space="preserve">1.3.      </t>
  </si>
  <si>
    <t>ZTRACENÉ BEDNĚNÍ NEREZOVÉ</t>
  </si>
  <si>
    <t xml:space="preserve">m     </t>
  </si>
  <si>
    <t>Jedná se o nerezový ohýbaný profil vodotěsně navařený na zadní lem bazénu. Slouží jako ztracené bednění pro další stavební úpravy a zároveň jako plocha pro napojení vodorovné hydroizolace.Tl. plechu 1,5mm,materiál a tvar dle PD.</t>
  </si>
  <si>
    <t>VNITŘNÍ VESTAVBY DO BAZÉNU</t>
  </si>
  <si>
    <t xml:space="preserve">2.01.     </t>
  </si>
  <si>
    <t xml:space="preserve">2.02.     </t>
  </si>
  <si>
    <t>Zapuštěný žebřík výklenkový</t>
  </si>
  <si>
    <t xml:space="preserve">ks    </t>
  </si>
  <si>
    <t xml:space="preserve">2.03.     </t>
  </si>
  <si>
    <t>Madla k zapuštěnému žebříku výkl. - úprava BRUS</t>
  </si>
  <si>
    <t xml:space="preserve">pár   </t>
  </si>
  <si>
    <t>Jedná se o broušenou trubku TR KR 40x2mm, která je tvarově upravena tak, aby vytvářela oporu osoby vstupující nebo vystupující z bazénu. Tvar a provedení ergonomicky upraveno v souladu s požadavky na co největší pohodlí a komfort návštěvníků. Tvar dle PD.</t>
  </si>
  <si>
    <t xml:space="preserve">2.04.     </t>
  </si>
  <si>
    <t xml:space="preserve">2.05.     </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</si>
  <si>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</si>
  <si>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</si>
  <si>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2.07.     </t>
  </si>
  <si>
    <t xml:space="preserve">2.08.     </t>
  </si>
  <si>
    <t>Dno pro ostrovy</t>
  </si>
  <si>
    <t>Jedná se o jednostranně ražený plech tl.2,5mm který kopíruje vnější tvar ostrova. Vodotěsně navařeno na vnitřní lem bazénové stěny.</t>
  </si>
  <si>
    <t>BAZÉNOVÁ HYDRAULIKA</t>
  </si>
  <si>
    <t xml:space="preserve">3.01.     </t>
  </si>
  <si>
    <t>Kanál dnového rozvodu s krytem, opatřeným protiskluzovým dezénem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</si>
  <si>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</si>
  <si>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</si>
  <si>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</si>
  <si>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</si>
  <si>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 xml:space="preserve">3.04.     </t>
  </si>
  <si>
    <t>Odtok ze žlábku</t>
  </si>
  <si>
    <t xml:space="preserve">3.05.     </t>
  </si>
  <si>
    <t>Lapač hrubých nečistot</t>
  </si>
  <si>
    <t>Slouží ke snížení propadu hrubých nečistot do odtoku ze žlábku. Je tvořený perforovaným nerezovým plechem tvarově uzpůsobeným odtoku ze žlábku.</t>
  </si>
  <si>
    <t xml:space="preserve">3.06.     </t>
  </si>
  <si>
    <t>Odtok ze dna bazénu s bezšroubovým uzávěrem krytu</t>
  </si>
  <si>
    <t xml:space="preserve">3.07.     </t>
  </si>
  <si>
    <t>Tryska měření chlóru ve stěně bazénu s bezšroubovým uzávěrem krytu - kruhová</t>
  </si>
  <si>
    <t xml:space="preserve">3.08.     </t>
  </si>
  <si>
    <t xml:space="preserve">3.09.     </t>
  </si>
  <si>
    <t xml:space="preserve">3.10.     </t>
  </si>
  <si>
    <t>VYBAVENÍ BAZÉNU</t>
  </si>
  <si>
    <t xml:space="preserve">4.01.     </t>
  </si>
  <si>
    <t>Roštnice PP přímá - 330mm - bílá</t>
  </si>
  <si>
    <t xml:space="preserve">4.02.     </t>
  </si>
  <si>
    <t>Roštnice PP rohová - 330mm - bílá</t>
  </si>
  <si>
    <t xml:space="preserve">4.03.     </t>
  </si>
  <si>
    <t>Bezpečnostní zn. - informační piktogram (roštnice přímá)</t>
  </si>
  <si>
    <t>Bezpečnostní značka s piktogramem např. "pro neplavce, hl. vody". Umístění v jedné úrovni s horní stranou roštnice, bez výstupků a ostrých hran._x000D_
Deska s označením modrá, rám a symbolika bílá.</t>
  </si>
  <si>
    <t xml:space="preserve">4.04.     </t>
  </si>
  <si>
    <t>Servisní kufřík pro veřejné bazény</t>
  </si>
  <si>
    <t xml:space="preserve">4.05.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</si>
  <si>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</si>
  <si>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</si>
  <si>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4.06.     </t>
  </si>
  <si>
    <t>ATRAKCE</t>
  </si>
  <si>
    <t xml:space="preserve">4.07.     </t>
  </si>
  <si>
    <t xml:space="preserve">4.08.     </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</si>
  <si>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</si>
  <si>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4.09.     </t>
  </si>
  <si>
    <t>Držák plaveckých lan, sestávající z konstrukčního elementu se zásuvnou objímkou, který je pevně navařen do skimmerové nebo dělící stěny dle PD. Konstrukční element je umístěn v úrovni vodní hladiny dle PD.</t>
  </si>
  <si>
    <t xml:space="preserve">4.10.     </t>
  </si>
  <si>
    <t xml:space="preserve">5.01.     </t>
  </si>
  <si>
    <t xml:space="preserve">5.02.     </t>
  </si>
  <si>
    <t>Jedná se o spodní kotvící díl, který je pevně navařen na bazénové těleso a slouží k přírubovému upevnění vodního chrliče k přívodnímu potrubnímu systému.</t>
  </si>
  <si>
    <t xml:space="preserve">5.03.     </t>
  </si>
  <si>
    <t xml:space="preserve">5.04.     </t>
  </si>
  <si>
    <t xml:space="preserve">5.05.     </t>
  </si>
  <si>
    <t xml:space="preserve">5.06.     </t>
  </si>
  <si>
    <t xml:space="preserve">5.07.     </t>
  </si>
  <si>
    <t xml:space="preserve">5.08.     </t>
  </si>
  <si>
    <t xml:space="preserve">5.09.     </t>
  </si>
  <si>
    <t>Jedná se o soustavu sloupů ukotvených do dna bazénu přes základový systém, v horní části je umístěno několik lan, které slouží pro ručkování nad hladinou. Důraz je kladen na kotvení sloupů a uchycení lan.</t>
  </si>
  <si>
    <t xml:space="preserve">5.10.     </t>
  </si>
  <si>
    <t xml:space="preserve">5.11.     </t>
  </si>
  <si>
    <t xml:space="preserve">5.12.     </t>
  </si>
  <si>
    <t xml:space="preserve">5.13.     </t>
  </si>
  <si>
    <t xml:space="preserve">5.14.     </t>
  </si>
  <si>
    <t>Konstrukce dle PD, tvořena obručí se síťkou a odrazovou deskou za obručí. Důraz kladen na bezpečnost a mechanickou odolnost.</t>
  </si>
  <si>
    <t xml:space="preserve">5.15.     </t>
  </si>
  <si>
    <t xml:space="preserve">5.16.     </t>
  </si>
  <si>
    <t xml:space="preserve">5.17.     </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</si>
  <si>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</si>
  <si>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12,50m</t>
  </si>
  <si>
    <t>25m</t>
  </si>
  <si>
    <t>Bezpečnostní dojezd pro tobogán 6,5m</t>
  </si>
  <si>
    <t>Tryska vtoková ze stěny - kruhová</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</si>
  <si>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</si>
  <si>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 xml:space="preserve">Jedná se o atrakci statického charakteru s vyobrazením lachtana.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zvířátka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</si>
  <si>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Jedná se o atrakci statického charakteru s vyobrazením mráčku.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</si>
  <si>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Jedná se o atrakci statického charakteru s vyobrazením sluníčka.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</si>
  <si>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Jedná se o soustavu otvorů průměru 3mm, navrtaných do horní trubky dělící stěny. Množství otvorů dle PD a velikosti čerpadla.</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</si>
  <si>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</si>
  <si>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5m</t>
  </si>
  <si>
    <t>8m</t>
  </si>
  <si>
    <t>15m</t>
  </si>
  <si>
    <t xml:space="preserve">0,80m - 1,20m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</si>
  <si>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</si>
  <si>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</si>
  <si>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 xml:space="preserve">2.09.     </t>
  </si>
  <si>
    <t>Tryska vtoková ze dna s bezšroubovým uzávěrem krytu - hranatá</t>
  </si>
  <si>
    <t>Sací kanál atrakcí L=1,25m s bezšroubovým uzávěrem krytu</t>
  </si>
  <si>
    <t>Vodní chrlič 400x15 DN100</t>
  </si>
  <si>
    <t>Vodní chrlič - spodní díl DN100</t>
  </si>
  <si>
    <t>Tryska masážní velká - D100/8 (8-10 m3/hod) - s přisáváním vzduchu - kruhová</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</si>
  <si>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</si>
  <si>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</si>
  <si>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Dnová masáž nohou v kruhovém provedení s bezšroubovým uzávěrem krytu</t>
  </si>
  <si>
    <t>Dnový vzduchovač 300 mm s bezšroubovým uzávěrem krytu</t>
  </si>
  <si>
    <t>Sloup ke šplhací síti a lanovému mostu</t>
  </si>
  <si>
    <t>Šplhací síť</t>
  </si>
  <si>
    <t>Basketbalový koš s deskou</t>
  </si>
  <si>
    <t>Podvodní trubková lavice přímá - 6m - se vzduchovou masáží</t>
  </si>
  <si>
    <t>Podvodní trubkové lehátko přímé ohýbané - 6m - se vzduchovou masáží</t>
  </si>
  <si>
    <t>PROTOKOL TÜV</t>
  </si>
  <si>
    <t xml:space="preserve">6.01.     </t>
  </si>
  <si>
    <t>Barevné značení (podvodní plavecké pásy) - dno (případně dnové kanály) a obrátkové stěny</t>
  </si>
  <si>
    <t xml:space="preserve">Pásy rozměrově a barevně odlišující osu plavecké dráhy dle FINA a PD. Pásy umístěné na dně (případně dnových kanálech)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</si>
  <si>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Startovní blok trubkový standard bez měření</t>
  </si>
  <si>
    <t>Držák plaveckých lan - žlábek</t>
  </si>
  <si>
    <t>Lana plaveckých drah dle FINA 150mm - délka 25m</t>
  </si>
  <si>
    <t>Lana plaveckých drah dle FINA 150mm - délka 50m</t>
  </si>
  <si>
    <t>Pojízdný naviják na plavecké dráhy (pro lana o pr. 150mm) - kapacita 75m</t>
  </si>
  <si>
    <t xml:space="preserve">0,10m - 1,10m </t>
  </si>
  <si>
    <t>Dnový vzduchovač 200 mm s bezšroubovým uzávěrem krytu</t>
  </si>
  <si>
    <t>Dětská atrakce - lachtan s tryskou (provedení BRUS)</t>
  </si>
  <si>
    <t>Dětská atrakce - mráček (provedení BRUS)</t>
  </si>
  <si>
    <t>Dětská atrakce - sluníčko (provedení BRUS)</t>
  </si>
  <si>
    <t>Dětská atrakce - želva malá (provedení BRUS)</t>
  </si>
  <si>
    <t>Duha (vodní stěna)</t>
  </si>
  <si>
    <t>Vodní clona (provedení BRUS)</t>
  </si>
  <si>
    <t>Vodní zvon</t>
  </si>
  <si>
    <t>Dětská skluzavka žlabová ve tvaru velryby s přívodem vody</t>
  </si>
  <si>
    <t>Dětská skluzavka žlabová ve tvaru chobotnice s přívodem vody</t>
  </si>
  <si>
    <t>Dětská skluzavka žlabová ve tvaru žraloka s přívodem vody</t>
  </si>
  <si>
    <t>Vodní kanon - otočný v jedné ose</t>
  </si>
  <si>
    <t xml:space="preserve">Jedná se o vodní atrakci montovanou do dětských bazénů a brouzdališť.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 jedné ose. _x000D_
Dostřik vody cca 2m._x000D_
Rozměry dle PD._x000D_
</t>
  </si>
  <si>
    <t xml:space="preserve">0,15m - 0,25m </t>
  </si>
  <si>
    <t>Vodní ježek s odběrem chloru</t>
  </si>
  <si>
    <t>Fontánka ze žlábku</t>
  </si>
  <si>
    <t xml:space="preserve">Potrubní rozvody </t>
  </si>
  <si>
    <t>kpl</t>
  </si>
  <si>
    <t>DNO BAZÉNU S PROTISKLUZOVOU ÚPRAVOU S KRUHOVÝMI NOPY</t>
  </si>
  <si>
    <t>Výkaz výměr - rekonstrukce venkovního koupaliště v Třebíči</t>
  </si>
  <si>
    <t>Víceúčelový venkovní nerezový bazén</t>
  </si>
  <si>
    <t>Schodiště do bazénu (kruhové nopy) - přímé, 7 stupňů, šíře 2m</t>
  </si>
  <si>
    <t>Schodiště do bazénu (kruhové nopy) - přímé, 5 stupňů, šíře 2m</t>
  </si>
  <si>
    <t xml:space="preserve">Dělící stěna rovná </t>
  </si>
  <si>
    <t>Bazénový vysavač (pro bazény do 50m délky)</t>
  </si>
  <si>
    <t>Opěrka hlavy rovná k lehátku v délce 6m</t>
  </si>
  <si>
    <t>Houpací záliv z PMMA hranatý 2x2m</t>
  </si>
  <si>
    <t>Sací kanál atrakcí L=5m s bezšroubovým uzávěrem krytu</t>
  </si>
  <si>
    <t>Sací kanál atrakcí L=2,5m s bezšroubovým uzávěrem krytu</t>
  </si>
  <si>
    <t xml:space="preserve">Plavecký venkovní nerezový bazén                                                </t>
  </si>
  <si>
    <t>Schodiště do bazénu (kruhové nopy) - přímé, 9 stupňů, šíře 2m</t>
  </si>
  <si>
    <t>Schodiště do bazénu (kruhové nopy) - přímé, 8 stupňů, šíře 2m</t>
  </si>
  <si>
    <t>Dělící stěna rovná</t>
  </si>
  <si>
    <t>Potrubní rozvody</t>
  </si>
  <si>
    <t>Držák plaveckých lan - dělící stěna</t>
  </si>
  <si>
    <t xml:space="preserve">Neplavecký venkovní nerezový bazén                                                  </t>
  </si>
  <si>
    <t>Schodiště do bazénu (kruhové nopy) - přímé, 7 stupňů, šíře 1,5m</t>
  </si>
  <si>
    <t>Schodiště do bazénu (kruhové nopy) - přímé, 6 stupňů, šíře 1,5m</t>
  </si>
  <si>
    <t>Barevné značení (oblast dopadu do vody ze skluzavky)</t>
  </si>
  <si>
    <t xml:space="preserve">Dělící stěna kruhová </t>
  </si>
  <si>
    <t>Vodní les, tvořený 6 tryskami</t>
  </si>
  <si>
    <t>Sloup k lanovému mostu</t>
  </si>
  <si>
    <t>5.18.</t>
  </si>
  <si>
    <t>Dětský venkovní nerezový bazén</t>
  </si>
  <si>
    <t>Zábradlí s plexisklem s motivem vodní svět</t>
  </si>
  <si>
    <t xml:space="preserve">Jedná se o soustavu sloupů ukotvených přes základový systém. </t>
  </si>
  <si>
    <t>Dětská atrakce - krab</t>
  </si>
  <si>
    <t>Dětská atrakce - želva</t>
  </si>
  <si>
    <t>Dětská atrakce - ryba</t>
  </si>
  <si>
    <t>Brodítka a sprchy</t>
  </si>
  <si>
    <t xml:space="preserve">CELKOVÁ CENA BEZ DPH                                                                                </t>
  </si>
  <si>
    <t>Brodítko klasické bez zábradlí 2x2m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</si>
  <si>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</si>
  <si>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Skluzavky</t>
  </si>
  <si>
    <t>ks</t>
  </si>
  <si>
    <t>Skokanské prkno</t>
  </si>
  <si>
    <t>Cena bez DPH v CZK</t>
  </si>
  <si>
    <t>Cena celkem bez DPH v CZK</t>
  </si>
  <si>
    <t xml:space="preserve">Třídráhová skluzavka </t>
  </si>
  <si>
    <t xml:space="preserve">Velká vodní skluzavka </t>
  </si>
  <si>
    <t>Atrakce určená především do dětských bazénů a brouzdališť ve tvaru kraba. Atrakce je tvořena nerezovou trubkou TR KR 104x2mm, povrch technologicky upravený brusem K400. Připojení vody přírubou DN 20.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</si>
  <si>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Atrakce určená především do dětských bazénů a brouzdališť ve tvaru želvy. Atrakce je tvořena nerezovou trubkou TR KR 104x2mm, povrch technologicky upravený brusem K400. Připojení vody přírubou DN 20.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</si>
  <si>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Atrakce určená především do dětských bazénů a brouzdališť ve tvaru ryby. Atrakce je tvořena nerezovou trubkou TRKR 104mm (DN100x2), povrch technologicky upravený brusem K400. Připojení vody přírubou ½" (panceřová hadice s převléčnou matkou).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</si>
  <si>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 xml:space="preserve">Plavecký venkovní nerezový bazén   </t>
  </si>
  <si>
    <t>Neplavecký venkovní nerezový bazén</t>
  </si>
  <si>
    <t xml:space="preserve">Jedná se o dodání a napojení potrubí přívodu vody a kanalizace k brodítku, potrubí musí být provedeno ve spádu od brodítka pro snadné vypuštění na zimu. </t>
  </si>
  <si>
    <t>1.2.</t>
  </si>
  <si>
    <t>1.1.</t>
  </si>
  <si>
    <t>2.1.</t>
  </si>
  <si>
    <t>2.2.</t>
  </si>
  <si>
    <t xml:space="preserve">Dopojení brodítka pro TP do technologie šachty </t>
  </si>
  <si>
    <t xml:space="preserve">Dopojení brodítka klasického do technologie šachty </t>
  </si>
  <si>
    <t>Sloup k uchycení stínící plachty (stínící plachta není součástí dodávky a ceny)</t>
  </si>
  <si>
    <t>Konstrukce ve žlábku pro uchycení lavice (samotná lavice není součástí dodávky a ceny)</t>
  </si>
  <si>
    <t>Položkový rozpočet stavby</t>
  </si>
  <si>
    <t>Stavba:</t>
  </si>
  <si>
    <t>PS 02</t>
  </si>
  <si>
    <t>Rekonstrukce a rozvoj koupaliště Polanka</t>
  </si>
  <si>
    <t>Objekt:</t>
  </si>
  <si>
    <t>Nerezové bazény a atrakce</t>
  </si>
  <si>
    <t>Rozpočet:</t>
  </si>
  <si>
    <t>Objednatel:</t>
  </si>
  <si>
    <t>IČO:</t>
  </si>
  <si>
    <t>DIČ:</t>
  </si>
  <si>
    <t>Projektant:</t>
  </si>
  <si>
    <t>Zhotovitel:</t>
  </si>
  <si>
    <t>Vypracoval:</t>
  </si>
  <si>
    <t>Rozpis ceny</t>
  </si>
  <si>
    <t>Celkem</t>
  </si>
  <si>
    <t>HSV</t>
  </si>
  <si>
    <t>PSV</t>
  </si>
  <si>
    <t>MON</t>
  </si>
  <si>
    <t>Vedlejší náklady</t>
  </si>
  <si>
    <t>Ostatní náklady</t>
  </si>
  <si>
    <t>Rekapitulace daní</t>
  </si>
  <si>
    <t>Základ pro sníženou DPH</t>
  </si>
  <si>
    <t>%</t>
  </si>
  <si>
    <t>CZK</t>
  </si>
  <si>
    <t xml:space="preserve">Snížená DPH </t>
  </si>
  <si>
    <t>Základ pro základní DPH</t>
  </si>
  <si>
    <t xml:space="preserve">Základní DPH </t>
  </si>
  <si>
    <t>Zaokrouhlení</t>
  </si>
  <si>
    <t>Cena celkem bez DPH</t>
  </si>
  <si>
    <t>Cena celkem s DPH</t>
  </si>
  <si>
    <t>v</t>
  </si>
  <si>
    <t>dne</t>
  </si>
  <si>
    <t>Za zhotovitele</t>
  </si>
  <si>
    <t>Za objednatele</t>
  </si>
  <si>
    <t>Rekapitulace dílčích částí</t>
  </si>
  <si>
    <t>Číslo</t>
  </si>
  <si>
    <t>Název</t>
  </si>
  <si>
    <t>DPH celkem</t>
  </si>
  <si>
    <t>Cena celkem</t>
  </si>
  <si>
    <t>Celkem za stavbu</t>
  </si>
  <si>
    <t>Popis stavby: PS 02 - Rekonstrukce a rozvoj koupaliště Polanka</t>
  </si>
  <si>
    <t>Popis objektu: PS 02 - Nerezové bazény a atrakce</t>
  </si>
  <si>
    <t>Popis rozpočtu: PS 02 - Nerezové bazény a atrakce</t>
  </si>
  <si>
    <t>Rekapitulace dílů</t>
  </si>
  <si>
    <t>Typ dílu</t>
  </si>
  <si>
    <t>VMS Projekt s.r.o.</t>
  </si>
  <si>
    <t>Skokanské prkno (doplnění vybavení do stávajícího bazénu)</t>
  </si>
  <si>
    <t>Zábradlí ke stěně - povrch.úpr. BRUS (k sedmistupňovým schodům a stěně) - přímé</t>
  </si>
  <si>
    <t xml:space="preserve">2.10.     </t>
  </si>
  <si>
    <t>Zábradlí ke stěně - povrch.úpr. BRUS (k osmistupňovým schodům a stěně) - přímé</t>
  </si>
  <si>
    <t xml:space="preserve">V případě použití jiných než doporučených výrobků musí tyto periferie splňovat požadované standardy či vyšší, a měly by být schváleny projektantem. </t>
  </si>
  <si>
    <t>Případné záměny musí být změny zapracované do projektové dokumentace skutečného provedení.</t>
  </si>
  <si>
    <t>Pokud je v soupisu prací odkaz na normy nebo technické dokumenty umožňuje zadavatel nabídnout rovnocenné řešení dle §89 a §90 zákona 134/2016sb. Zákon o zadávání veřejných zakázek</t>
  </si>
  <si>
    <t xml:space="preserve">Pokud jsou v seznamu uvedeny konkrétní výrobky, slouží pro popis požadovaného standardu a nezakládají povinnost dodavatele tyto výrobky použít. </t>
  </si>
  <si>
    <t>*Poznámka:</t>
  </si>
  <si>
    <t>TĚLESO BAZÉNOVÉ VANY s přelivnými žlábky po celém obvodu</t>
  </si>
  <si>
    <t>Zábradlí k vodě - povrch.úpr. BRUS (k pětistupňovým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</si>
  <si>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</si>
  <si>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Zábradlí k vodě - povrch.úpr. BRUS (k sedmistupňovým schodům) - přímé</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</si>
  <si>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</si>
  <si>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Vysoce výkonný automatický robot pro čištění dna a stěn veřejných bazénů. Automatický vysavač dna a stěn bazénu je určen pro bazény o velikosti do 50 m. Automaticky setře, vyčistí a podtlakově přefiltruje nečistoty v bazénu. Vysoce výkonné jemné filtry o ploše 1,5 m2 a filtrační schopnosti 70 micronů přefiltrují 36 m3/h vody. Tímto zařízením odstraníte nečistoty ze dna a stěn bazénu, což se projeví na kvalitě vody a na nižší spotřebě chemikálií, zvláště chlóru.</t>
  </si>
  <si>
    <t>Lanový most se 3 ks plovoucích pontonů ze sklolaminátu ve tvaru leknínu</t>
  </si>
  <si>
    <t>Protokol TÜV</t>
  </si>
  <si>
    <t>Jedná se o zkušební protokol bezpečnosti provozu na konkrétní vybavení,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tohoto vybavení.</t>
  </si>
  <si>
    <t>Zábradlí k vodě - povrch.úpr. BRUS (k osmistupňovým schodům) - přímé</t>
  </si>
  <si>
    <t>Zábradlí k vodě - povrch.úpr. BRUS (k devítistupňovým schodům) - přímé</t>
  </si>
  <si>
    <t>Zábradlí k vodě - povrch.úpr. BRUS (k šestistupňovým schodům) - přímé</t>
  </si>
  <si>
    <t>Dětská skluzavka ve tvaru žraloka,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4.030 mm_x000D_
šířka:                 625 mm_x000D_
výška:              1880 mm_x000D_
výška podesty: 966 mm_x000D_
délka skluzu:    900 mm</t>
  </si>
  <si>
    <t>Vodní kbelíky (provedení BRUS)</t>
  </si>
  <si>
    <t>Terč (provedení BRUS)</t>
  </si>
  <si>
    <t>Odtok ze dna bazénu s bezšroubovým uzávěrem krytu/sání</t>
  </si>
  <si>
    <t>Brodítko bezbariérové včetně zábradlí 2x2m</t>
  </si>
  <si>
    <t>Sprcha standardní s oplachovacím ventilem</t>
  </si>
  <si>
    <t xml:space="preserve">Materiál: sklolaminát, délka: 4,80 m. Cena zahrnuje: úložiště R31 pro skokanské prkno, nastavení válce pro skokanské prkno, přepravu, montážní náklady na personál, montážní náklady na šéfmontéra, jeřáb, zvedací plošinu, teleskopický vozík a TÜV přejímku.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</si>
  <si>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</si>
  <si>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Dno bazénu je tvořeno jednostranně raženým plechem, prolis o průměru 9,5mm(+0,5mm), výška prolisu 1,0-1,5 mm, osová rozteč prolisů 20mm, které musí odpovídat normě ČSN EN 13451-1* zatřídění 24°.  Přesazení dnových plechů přes sebe je  min. 10mm. Dno je vodotěsně navařeno na bazénové stěny a jednotlivé vestavby. Součástí dna jsou veškeré výztužné prvky určené pro případné zlomy ve dně. Uložení dna je dle PD.</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</si>
  <si>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9,5mm (+0,5mm)),  s vnodnou výškou prolisu, s vhodnou osovou roztečí prolisů 20mm (± 1mm),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</si>
  <si>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</si>
  <si>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</si>
  <si>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</si>
  <si>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</si>
  <si>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</si>
  <si>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</si>
  <si>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</si>
  <si>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</si>
  <si>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</si>
  <si>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Potrubní rozvody v rozsahu a dimenzi dle PD. Provedení dle normy ČSN EN 1090-1*.</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</si>
  <si>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</si>
  <si>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</si>
  <si>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</si>
  <si>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</si>
  <si>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</si>
  <si>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</si>
  <si>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</si>
  <si>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</si>
  <si>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 Plovoucí pontony ze sklolaminátu, ukotvené odpovídajícím způsobem do dna bazénu tak, aby byl možný pohyb těchto plováků v určitém radiusu a akčním dosahu. Uchycení leknínu k lanu je opatřeno ochranným krytem z měkčeného materiálu.</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</si>
  <si>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</si>
  <si>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</si>
  <si>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Je tvořen akrylátovou dělící stěnou, která je pevně ukotvena do dna bazénu a  vyčnívá cca 500 mm nad vodní hladinu, tloušťka stěny 60mm (dle PD), bazénové dno uvnitř houpacího bazénu je v protiskluzové úpravě. V prostoru houpacího bazénu je zabezpečena  požadovaná cirkulace vody. Konstrukce stěny  je provedena  pouze z materiálu PMMA o tloučťce 60mm. Polymethylmethakrylát (PMMA); Bezbarvá průhledná amorfní hmota; sumární vzorec (C5O2H8)n; Hustota  1,19 g/cm? (20 °C), _x000D_
Horní a čelní  hrana z PMMA jsou opracovány  dle norem a s povrchem technologicky upraveným do lesku. Tato atrakce je pevně připevněna k základové konstrukci v kotvícím přípravku ve dně bazénu. Provedení houpacího bazénu, výška konstrukce a rozměry dle PD a ČSN EN 13451*, resp. ČSN EN 1092-1*.</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</si>
  <si>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</si>
  <si>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</si>
  <si>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t>
  </si>
  <si>
    <t>Pro sportovní závody dle ČSN EN 13451-5* a FINA. _x000D_
Tvořeno ocelovým lanem z nerezové oceli 4,00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 a chrániče na pružinu.</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</si>
  <si>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50 kg_x000D_
Maximální zatížení: 160 kg_x000D_
Rozměry: 1910 x 1250 x 1410 mm_x000D_
Nerezová ocel EN* 1.4404_x000D_
Částečně lakovaná konstrukce  pro zvýšení odolnosti povrchu.</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</si>
  <si>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</si>
  <si>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 xml:space="preserve">Pro přívod čisté vody do bazénu jsou zabudovány ve stěnách bazénu stěnové vtokové trysky, jejich umístění, dimenze a počet je stanoven dle PD. Je tvořena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listu._x000D_
</t>
  </si>
  <si>
    <t>Skládá se ze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</si>
  <si>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Atrakce je tvořena vyvýšeným nosným nerezovým trubkovým rámem D40x2, tvarovaným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 °C),_x000D_
Trubky rámu jsou technologicky opracovaný broušením K400 (do venkovního prostředí) nebo leštěním (do vnitřního prostředí) . Tato atrakce je pevně připevněna k základové konstrukci v kotvícím přípravku ve dně bazénu. Varianta s vodní tryskou má připojení na vodu. Provedení atrakce, výška konstrukce a průměr dle PD a ČSN EN 13451*, resp. ČSN EN 1092-1*.</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</si>
  <si>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</si>
  <si>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</si>
  <si>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Dětská skluzavka ve tvaru velryby,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</si>
  <si>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Dětská skluzavka ve tvaru chobotnice,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2316 mm_x000D_
šířka:  625 mm_x000D_
výška: 1050 mm_x000D_
délka skluzu: 900 mm</t>
  </si>
  <si>
    <t xml:space="preserve">Atrakce, vhodná do dětských bazénů pro všechny věkové skupiny. Atrakce se skládá z nerezového sloupu (bezešvá svislá trubka DN 80x2mm), která z kotevního místa přechází do horní části, kde jsou tři horizontálními ramena DN 40 pro rozvod (distribuci) vody do jednotlivých kbelíků. Pod každým ramenem jsou horizontální hřídele pro ukotvení otočných kbelíků. Kotvení atrakce je ve dně bazénu pomocí kotevního prvku. Potrubí je vyvedené mimo bazén max. 0,5m od vnitřního okraje bazénu a končí přírubou DN80 PN10. Objem jednoho kbelíku cca 3,0 l.
Kbelíky jsou z plastické hmoty. Nosné svislé potrubí v broušeném provedení z nerezové trubky o průměru DN80x2mm. Materiál: Kbelíky jsou provedeny z ASA (Acrylonitrile styrene acrylate),  Sloup z nerezové oceli třídy dle ČSN EN mat. jak. 1.4404. Provedení atrakce, výška konstrukce a průměr dle PD a ČSN EN 13451*, resp. ČSN EN 1092-1*.
</t>
  </si>
  <si>
    <t xml:space="preserve">Atrakce je tvořena vyvýšeným nosným nerezovým trubkovým sloupem TR D84x2, tvarovaným z jednoho kusu, hermeticky uzavřeným, kotveným do dna bazénu. Grafická výplň je provedena z lepené akrylátové desky z materiálu PMMA, lepené voděodolnou vrstvou s grafickým motivem. Celková tloušťka výplně je 12,6mm.  
PMMA = Polymethylmethakrylát; Bezbarvá průhledná amorfní hmota; sumární vzorec (C5O2H8)n; Hustota  1,19 g/cm? (20 °C),
Povrch sloupu technologicky opracovaný broušením K400, akrylátová výplň s povrchem technologicky upraveným do lesku. Tato atrakce je pevně připevněna k základové konstrukci v kotvícím přípravku ve dně bazénu. 
Atrakce je vhodná jako doplněk k Atrakci Kanon otočný.  Provedení atrakce, výška konstrukce a průměr dle PD a ČSN EN 13451*, resp. ČSN EN 1092-1*.
</t>
  </si>
  <si>
    <t>Jedná se o zábradlí z nerezových trubek TR KR 40x2mm,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</si>
  <si>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Jedná se o nerezovou konstrukci, sloužící pro uchycení lavice. Ukotvení dle PD. Rozměry dle PD. Provedení v souladu s ČSN EN 13451*.</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</si>
  <si>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</si>
  <si>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</si>
  <si>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Je koncipováno jako uzavřená korýtková konstrukce v samonosném provedení. Nášlapné plochy musí být opatřeny protiskluzovým dezénem s 3D konvexní nopy o vhodné výšce nopů nad povrchem plechu s vhodným rozestupem mezi nopy 20mm x 20mm (±1,0mm) s kruhovým tvarem nopu.,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</si>
  <si>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s 3D konvexní nopy o vhodné výšce nopů nad povrchem plechu s vhodným rozestupem mezi nopy 20mm x 20mm (±1,0mm) s kruhovým tvarem nopu.,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</si>
  <si>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Všechny částí skluzavky jsou vyrobeny z neprůhledného sklolaminátu, odolné vůči působení ultrafialového záření a vůči chlóru.Tloušťka stěny je navržena dle požadavků statiky, vč. spojovacího a spárovacího materiálu.Spáry musí být vodotěsné, musí být na vnitřní straně v jedné rovině, musí být provedeny bez přesahu a hygienicky nezávadně (bez dutin).
Provedení:               dle ČSN EN 1069*
Výrobní proces:       ruční laminování
Obsah skla:             min. 30%
Gelcoat:                   ISO- NPG
Tloušťka stěny:        min. 11mm
Ostatní umělohmotné materiály nebo nerezová provedení nejsou přípustná.
Rozměry:
délka:                       9,50 m
šířka:                        2,73 m 
Skluzavka se skládá ze tří rozdílných profilů drah:
-vlnová skluzavka   š=60cm
-plochá skluzavka   š=90cm
-freefall skluzavka   š=60cm
Dělení drah dle ČSN EN1069* – min. 20cm/20cm
Výška startovací podesty: 2,30m nad hladinou vody 
Provedení: kompletně ze sklolaminátu
Výstražné tabulky ve formátu cca 55 x 90 cm, Alu-cubond 3-vrstvé desky,tloušťka min.3mm. Znázornění provozních podmínek pomocí symbolů, deska odolná vůči povětrnostním podmínkám a vůči chlóru, provedení dle DIN EN 1069*. Požadované uchycovací rámy, stojany a konsoly se dodávají společně.
Spodní konstrukce: Spodní konstrukce žárově pozinkovaná + nerezové části                                                                                               
Cena zahrnuje: projekt, přepravu, montážní náklady na personál, montážní náklady na šéfmontéra, jeřáb, TÜV přejímku.</t>
  </si>
  <si>
    <r>
      <rPr>
        <sz val="11"/>
        <color theme="1"/>
        <rFont val="Arial"/>
        <family val="2"/>
        <charset val="238"/>
      </rPr>
      <t>GFK VODNÍ SKLUZAVKA</t>
    </r>
    <r>
      <rPr>
        <sz val="10"/>
        <color theme="1"/>
        <rFont val="Arial"/>
        <family val="2"/>
        <charset val="238"/>
      </rPr>
      <t xml:space="preserve"> Typ: WR1200, L= 88,9m; včetně panelů proti stříkající vodě h=300 mm, vč. šroubovací materiál; Spojovací systém: hladké příruby + těsnící šňůra + trvale elastické spojování. Cena zahrnuje: projekt a statiku, trvale elastické přespárovaní, 2ks popisných tabulek, napojení podesty na stávající  ocelovou konstrukci + zábradlí na podestě, napojení podesty na stávající  ocelovou konstrukci + zábradlí na podestě, semafor vč. IR senzorů, skříňku pro IR senzory, položení kabelů od rozvaděče po senzory, semafor a kabinu plavčíka, přepravu, montáž skluzavky, montážní náklady na personál, montážní náklady na šéfmontéra, zvedací zařízení, jeřáb, zvedací plošinu, teleskopický vozík a doplňové vybavení - LED časomíru (3 druhy údajů) - venkovní a nátěr ocelové konstrukce v C3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</si>
</sst>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K_č_-;\-* #,##0.00\ _K_č_-;_-* &quot;-&quot;??\ _K_č_-;_-@_-"/>
    <numFmt numFmtId="165" formatCode="#,##0.0"/>
  </numFmts>
  <fonts count="25" x14ac:knownFonts="1">
    <font>
      <sz val="11"/>
      <color theme="1"/>
      <name val="Calibri"/>
      <family val="2"/>
      <charset val="238"/>
      <scheme val="minor"/>
    </font>
    <font>
      <sz val="10"/>
      <name val="Arial CE"/>
      <family val="2"/>
      <charset val="238"/>
    </font>
    <font>
      <u/>
      <sz val="10"/>
      <color theme="10"/>
      <name val="Arial CE"/>
      <family val="2"/>
      <charset val="238"/>
    </font>
    <font>
      <sz val="11"/>
      <color theme="1"/>
      <name val="Calibri"/>
      <family val="2"/>
      <charset val="238"/>
      <scheme val="minor"/>
    </font>
    <font>
      <sz val="10"/>
      <name val="Arial"/>
      <family val="2"/>
      <charset val="238"/>
    </font>
    <font>
      <b/>
      <sz val="11"/>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Arial"/>
      <family val="2"/>
      <charset val="238"/>
    </font>
    <font>
      <sz val="11"/>
      <name val="Arial"/>
      <family val="2"/>
      <charset val="238"/>
    </font>
    <font>
      <sz val="10"/>
      <color theme="1"/>
      <name val="Arial"/>
      <family val="2"/>
      <charset val="238"/>
    </font>
    <font>
      <b/>
      <sz val="10"/>
      <color theme="1"/>
      <name val="Arial"/>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b/>
      <sz val="9"/>
      <name val="Arial CE"/>
      <family val="2"/>
      <charset val="238"/>
    </font>
    <font>
      <sz val="11"/>
      <color indexed="8"/>
      <name val="Calibri"/>
      <family val="2"/>
      <charset val="238"/>
    </font>
    <font>
      <sz val="10"/>
      <color indexed="8"/>
      <name val="Calibri"/>
      <family val="2"/>
      <charset val="238"/>
    </font>
  </fonts>
  <fills count="10">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4" tint="0.59999389629810485"/>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s>
  <cellStyleXfs count="15">
    <xf numFmtId="0" fontId="0" fillId="0" borderId="0"/>
    <xf numFmtId="0" fontId="1" fillId="0" borderId="0"/>
    <xf numFmtId="0" fontId="2" fillId="0" borderId="0" applyNumberFormat="0" applyFill="0" applyBorder="0" applyAlignment="0" applyProtection="0"/>
    <xf numFmtId="0" fontId="4" fillId="0" borderId="0" applyNumberFormat="0" applyFont="0" applyFill="0" applyBorder="0" applyAlignment="0" applyProtection="0">
      <alignment vertical="top"/>
    </xf>
    <xf numFmtId="164" fontId="1"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4" fillId="0" borderId="0" applyNumberFormat="0" applyFont="0" applyFill="0" applyBorder="0" applyAlignment="0" applyProtection="0">
      <alignment vertical="top"/>
    </xf>
    <xf numFmtId="0" fontId="3" fillId="0" borderId="0"/>
    <xf numFmtId="164" fontId="3" fillId="0" borderId="0" applyFont="0" applyFill="0" applyBorder="0" applyAlignment="0" applyProtection="0"/>
    <xf numFmtId="0" fontId="3" fillId="0" borderId="0"/>
    <xf numFmtId="0" fontId="3" fillId="0" borderId="0"/>
    <xf numFmtId="0" fontId="1" fillId="0" borderId="0"/>
    <xf numFmtId="0" fontId="23" fillId="0" borderId="0"/>
  </cellStyleXfs>
  <cellXfs count="270">
    <xf numFmtId="0" fontId="0" fillId="0" borderId="0" xfId="0"/>
    <xf numFmtId="0" fontId="6" fillId="0" borderId="0" xfId="0" applyFont="1" applyAlignment="1">
      <alignment vertical="top"/>
    </xf>
    <xf numFmtId="0" fontId="6" fillId="0" borderId="0" xfId="0" applyFont="1" applyAlignment="1">
      <alignment horizontal="left" vertical="center" indent="1"/>
    </xf>
    <xf numFmtId="3" fontId="7" fillId="0" borderId="0" xfId="0" applyNumberFormat="1" applyFont="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indent="1"/>
    </xf>
    <xf numFmtId="4" fontId="7" fillId="0" borderId="2" xfId="0" applyNumberFormat="1" applyFont="1" applyBorder="1" applyAlignment="1">
      <alignment horizontal="center" vertical="center" wrapText="1"/>
    </xf>
    <xf numFmtId="3" fontId="7" fillId="0" borderId="2" xfId="0" applyNumberFormat="1" applyFont="1" applyBorder="1" applyAlignment="1">
      <alignment horizontal="center" vertical="center" wrapText="1"/>
    </xf>
    <xf numFmtId="49" fontId="6" fillId="2" borderId="2" xfId="0" applyNumberFormat="1" applyFont="1" applyFill="1" applyBorder="1" applyAlignment="1">
      <alignment vertical="top"/>
    </xf>
    <xf numFmtId="0" fontId="6" fillId="2" borderId="2" xfId="0" applyFont="1" applyFill="1" applyBorder="1" applyAlignment="1">
      <alignment horizontal="left" vertical="center" indent="1"/>
    </xf>
    <xf numFmtId="4" fontId="6" fillId="2" borderId="2" xfId="0" applyNumberFormat="1" applyFont="1" applyFill="1" applyBorder="1" applyAlignment="1">
      <alignment vertical="top"/>
    </xf>
    <xf numFmtId="49" fontId="6" fillId="0" borderId="2" xfId="0" applyNumberFormat="1" applyFont="1" applyBorder="1" applyAlignment="1">
      <alignment vertical="top"/>
    </xf>
    <xf numFmtId="0" fontId="6" fillId="0" borderId="2" xfId="0" applyFont="1" applyBorder="1" applyAlignment="1">
      <alignment horizontal="left" vertical="center" indent="1"/>
    </xf>
    <xf numFmtId="4" fontId="6" fillId="0" borderId="2" xfId="0" applyNumberFormat="1" applyFont="1" applyBorder="1" applyAlignment="1">
      <alignment vertical="top"/>
    </xf>
    <xf numFmtId="0" fontId="9" fillId="0" borderId="0" xfId="0" applyFont="1" applyAlignment="1">
      <alignment vertical="top"/>
    </xf>
    <xf numFmtId="49" fontId="9" fillId="3" borderId="2" xfId="0" applyNumberFormat="1" applyFont="1" applyFill="1" applyBorder="1" applyAlignment="1">
      <alignment vertical="top"/>
    </xf>
    <xf numFmtId="0" fontId="9" fillId="3" borderId="2" xfId="0" applyFont="1" applyFill="1" applyBorder="1" applyAlignment="1">
      <alignment vertical="top"/>
    </xf>
    <xf numFmtId="0" fontId="9" fillId="3" borderId="2" xfId="0" applyFont="1" applyFill="1" applyBorder="1" applyAlignment="1">
      <alignment horizontal="left" vertical="center" indent="1"/>
    </xf>
    <xf numFmtId="4" fontId="9" fillId="3" borderId="2" xfId="0" applyNumberFormat="1" applyFont="1" applyFill="1" applyBorder="1" applyAlignment="1">
      <alignment vertical="top"/>
    </xf>
    <xf numFmtId="49" fontId="6" fillId="4" borderId="2" xfId="0" applyNumberFormat="1" applyFont="1" applyFill="1" applyBorder="1" applyAlignment="1">
      <alignment vertical="top"/>
    </xf>
    <xf numFmtId="0" fontId="6" fillId="4" borderId="2" xfId="0" applyFont="1" applyFill="1" applyBorder="1" applyAlignment="1">
      <alignment horizontal="left" vertical="center" indent="1"/>
    </xf>
    <xf numFmtId="4" fontId="6" fillId="4" borderId="2" xfId="0" applyNumberFormat="1" applyFont="1" applyFill="1" applyBorder="1" applyAlignment="1">
      <alignment vertical="top"/>
    </xf>
    <xf numFmtId="4" fontId="6" fillId="0" borderId="0" xfId="0" applyNumberFormat="1" applyFont="1" applyAlignment="1">
      <alignment vertical="top"/>
    </xf>
    <xf numFmtId="3" fontId="6" fillId="0" borderId="0" xfId="0" applyNumberFormat="1" applyFont="1" applyAlignment="1">
      <alignment vertical="top"/>
    </xf>
    <xf numFmtId="0" fontId="6" fillId="0" borderId="0" xfId="0" applyFont="1"/>
    <xf numFmtId="3" fontId="6" fillId="0" borderId="0" xfId="0" applyNumberFormat="1" applyFont="1" applyAlignment="1">
      <alignment horizontal="left" vertical="top"/>
    </xf>
    <xf numFmtId="0" fontId="6" fillId="0" borderId="0" xfId="0" applyFont="1" applyAlignment="1">
      <alignment wrapText="1"/>
    </xf>
    <xf numFmtId="0" fontId="6" fillId="0" borderId="0" xfId="0" applyFont="1" applyAlignment="1">
      <alignment horizontal="center" vertical="center"/>
    </xf>
    <xf numFmtId="3" fontId="9" fillId="0" borderId="0" xfId="0" applyNumberFormat="1" applyFont="1" applyAlignment="1">
      <alignment vertical="top"/>
    </xf>
    <xf numFmtId="0" fontId="9" fillId="0" borderId="0" xfId="0" applyFont="1"/>
    <xf numFmtId="0" fontId="6" fillId="0" borderId="2" xfId="0" applyFont="1" applyBorder="1" applyAlignment="1">
      <alignment vertical="top" wrapText="1"/>
    </xf>
    <xf numFmtId="0" fontId="6" fillId="0" borderId="2" xfId="0" applyFont="1" applyBorder="1" applyAlignment="1">
      <alignment horizontal="left" vertical="center" wrapText="1"/>
    </xf>
    <xf numFmtId="4" fontId="6" fillId="0" borderId="2" xfId="0" applyNumberFormat="1" applyFont="1" applyBorder="1" applyAlignment="1">
      <alignment vertical="top" wrapText="1"/>
    </xf>
    <xf numFmtId="3" fontId="6" fillId="0" borderId="0" xfId="0" applyNumberFormat="1" applyFont="1" applyAlignment="1">
      <alignment vertical="top" wrapText="1"/>
    </xf>
    <xf numFmtId="0" fontId="6" fillId="0" borderId="0" xfId="0" applyFont="1" applyAlignment="1">
      <alignment vertical="top" wrapText="1"/>
    </xf>
    <xf numFmtId="0" fontId="11" fillId="0" borderId="0" xfId="0" applyFont="1" applyAlignment="1">
      <alignment vertical="top"/>
    </xf>
    <xf numFmtId="0" fontId="8" fillId="0" borderId="0" xfId="0" applyFont="1" applyAlignment="1">
      <alignment vertical="top"/>
    </xf>
    <xf numFmtId="4" fontId="11" fillId="0" borderId="0" xfId="0" applyNumberFormat="1" applyFont="1" applyAlignment="1">
      <alignment vertical="top"/>
    </xf>
    <xf numFmtId="0" fontId="11" fillId="0" borderId="0" xfId="0" applyFont="1" applyAlignment="1">
      <alignment horizontal="left" vertical="center" indent="1"/>
    </xf>
    <xf numFmtId="3" fontId="11" fillId="0" borderId="0" xfId="0" applyNumberFormat="1" applyFont="1" applyAlignment="1">
      <alignment vertical="top"/>
    </xf>
    <xf numFmtId="0" fontId="11" fillId="0" borderId="0" xfId="0" applyFont="1"/>
    <xf numFmtId="0" fontId="11" fillId="0" borderId="0" xfId="0" applyFont="1" applyAlignment="1">
      <alignment wrapText="1"/>
    </xf>
    <xf numFmtId="3" fontId="12" fillId="0" borderId="0" xfId="0" applyNumberFormat="1" applyFont="1" applyAlignment="1">
      <alignment vertical="top"/>
    </xf>
    <xf numFmtId="0" fontId="12" fillId="0" borderId="0" xfId="0" applyFont="1" applyAlignment="1">
      <alignment vertical="top"/>
    </xf>
    <xf numFmtId="0" fontId="12" fillId="0" borderId="0" xfId="0" applyFont="1"/>
    <xf numFmtId="3" fontId="11" fillId="0" borderId="0" xfId="0" applyNumberFormat="1" applyFont="1" applyAlignment="1">
      <alignment vertical="top" wrapText="1"/>
    </xf>
    <xf numFmtId="0" fontId="11" fillId="0" borderId="0" xfId="0" applyFont="1" applyAlignment="1">
      <alignment vertical="top" wrapText="1"/>
    </xf>
    <xf numFmtId="0" fontId="10" fillId="0" borderId="0" xfId="0" applyFont="1"/>
    <xf numFmtId="14" fontId="6" fillId="0" borderId="0" xfId="0" applyNumberFormat="1" applyFont="1"/>
    <xf numFmtId="0" fontId="10" fillId="0" borderId="1" xfId="0" applyFont="1" applyBorder="1"/>
    <xf numFmtId="0" fontId="5" fillId="0" borderId="2" xfId="0" applyFont="1" applyBorder="1" applyAlignment="1">
      <alignment horizontal="center" wrapText="1"/>
    </xf>
    <xf numFmtId="0" fontId="10" fillId="0" borderId="2" xfId="2" applyFont="1" applyBorder="1"/>
    <xf numFmtId="0" fontId="5" fillId="3" borderId="2" xfId="0" applyFont="1" applyFill="1" applyBorder="1"/>
    <xf numFmtId="3" fontId="0" fillId="0" borderId="0" xfId="0" applyNumberFormat="1" applyAlignment="1">
      <alignment vertical="top" wrapText="1"/>
    </xf>
    <xf numFmtId="0" fontId="0" fillId="0" borderId="0" xfId="0" applyAlignment="1">
      <alignment vertical="top" wrapText="1"/>
    </xf>
    <xf numFmtId="0" fontId="0" fillId="0" borderId="0" xfId="0" applyAlignment="1">
      <alignment wrapText="1"/>
    </xf>
    <xf numFmtId="3" fontId="0" fillId="5" borderId="0" xfId="0" applyNumberFormat="1" applyFill="1" applyAlignment="1">
      <alignment vertical="top" wrapText="1"/>
    </xf>
    <xf numFmtId="0" fontId="0" fillId="5" borderId="0" xfId="0" applyFill="1" applyAlignment="1">
      <alignment vertical="top" wrapText="1"/>
    </xf>
    <xf numFmtId="0" fontId="0" fillId="5" borderId="0" xfId="0" applyFill="1" applyAlignment="1">
      <alignment wrapText="1"/>
    </xf>
    <xf numFmtId="0" fontId="1" fillId="0" borderId="0" xfId="1"/>
    <xf numFmtId="14" fontId="14" fillId="0" borderId="0" xfId="1" applyNumberFormat="1" applyFont="1" applyAlignment="1">
      <alignment horizontal="left"/>
    </xf>
    <xf numFmtId="0" fontId="1" fillId="0" borderId="3" xfId="1" applyBorder="1"/>
    <xf numFmtId="0" fontId="1" fillId="0" borderId="4" xfId="1" applyBorder="1"/>
    <xf numFmtId="0" fontId="1" fillId="0" borderId="4" xfId="1" applyBorder="1" applyAlignment="1">
      <alignment horizontal="right"/>
    </xf>
    <xf numFmtId="0" fontId="1" fillId="0" borderId="0" xfId="1" applyAlignment="1">
      <alignment horizontal="center"/>
    </xf>
    <xf numFmtId="0" fontId="1" fillId="0" borderId="5" xfId="1" applyBorder="1"/>
    <xf numFmtId="0" fontId="1" fillId="0" borderId="6" xfId="1" applyBorder="1"/>
    <xf numFmtId="0" fontId="1" fillId="0" borderId="7" xfId="1" applyBorder="1" applyAlignment="1">
      <alignment horizontal="right"/>
    </xf>
    <xf numFmtId="0" fontId="1" fillId="0" borderId="1" xfId="1" applyBorder="1"/>
    <xf numFmtId="0" fontId="1" fillId="0" borderId="0" xfId="1" applyAlignment="1">
      <alignment horizontal="center" vertical="center"/>
    </xf>
    <xf numFmtId="4" fontId="1" fillId="0" borderId="0" xfId="1" applyNumberFormat="1" applyAlignment="1">
      <alignment horizontal="left" vertical="center"/>
    </xf>
    <xf numFmtId="0" fontId="1" fillId="0" borderId="3" xfId="1" applyBorder="1" applyAlignment="1">
      <alignment horizontal="right"/>
    </xf>
    <xf numFmtId="0" fontId="1" fillId="0" borderId="0" xfId="1" applyAlignment="1">
      <alignment horizontal="right" vertical="center"/>
    </xf>
    <xf numFmtId="0" fontId="1" fillId="0" borderId="1" xfId="1" applyBorder="1" applyAlignment="1">
      <alignment horizontal="right" vertical="center"/>
    </xf>
    <xf numFmtId="0" fontId="16" fillId="0" borderId="3" xfId="1" applyFont="1" applyBorder="1"/>
    <xf numFmtId="0" fontId="16" fillId="0" borderId="0" xfId="1" applyFont="1"/>
    <xf numFmtId="0" fontId="16" fillId="0" borderId="0" xfId="1" applyFont="1" applyAlignment="1">
      <alignment horizontal="left" vertical="center"/>
    </xf>
    <xf numFmtId="0" fontId="16" fillId="0" borderId="1" xfId="1" applyFont="1" applyBorder="1" applyAlignment="1">
      <alignment vertical="center"/>
    </xf>
    <xf numFmtId="0" fontId="1" fillId="0" borderId="1" xfId="1" applyBorder="1" applyAlignment="1">
      <alignment vertical="center"/>
    </xf>
    <xf numFmtId="0" fontId="16" fillId="0" borderId="4" xfId="1" applyFont="1" applyBorder="1" applyAlignment="1">
      <alignment horizontal="right"/>
    </xf>
    <xf numFmtId="0" fontId="16" fillId="0" borderId="1" xfId="1" applyFont="1" applyBorder="1" applyAlignment="1">
      <alignment vertical="top"/>
    </xf>
    <xf numFmtId="14" fontId="16" fillId="0" borderId="1" xfId="1" applyNumberFormat="1" applyFont="1" applyBorder="1" applyAlignment="1">
      <alignment horizontal="center" vertical="top"/>
    </xf>
    <xf numFmtId="0" fontId="16" fillId="0" borderId="3" xfId="1" applyFont="1" applyBorder="1" applyAlignment="1">
      <alignment horizontal="left" vertical="center" indent="1"/>
    </xf>
    <xf numFmtId="0" fontId="16" fillId="0" borderId="10" xfId="1" applyFont="1" applyBorder="1" applyAlignment="1">
      <alignment horizontal="left" vertical="center" indent="1"/>
    </xf>
    <xf numFmtId="0" fontId="1" fillId="0" borderId="1" xfId="1" applyBorder="1" applyAlignment="1">
      <alignment horizontal="left" vertical="center" indent="1"/>
    </xf>
    <xf numFmtId="0" fontId="1" fillId="0" borderId="3" xfId="1" applyBorder="1" applyAlignment="1">
      <alignment horizontal="left" vertical="center" indent="1"/>
    </xf>
    <xf numFmtId="0" fontId="1" fillId="0" borderId="10" xfId="1" applyBorder="1" applyAlignment="1">
      <alignment horizontal="left" vertical="center" indent="1"/>
    </xf>
    <xf numFmtId="0" fontId="16" fillId="0" borderId="13" xfId="1" applyFont="1" applyBorder="1" applyAlignment="1">
      <alignment vertical="center"/>
    </xf>
    <xf numFmtId="0" fontId="1" fillId="0" borderId="9" xfId="1" applyBorder="1"/>
    <xf numFmtId="0" fontId="1" fillId="0" borderId="10" xfId="1" applyBorder="1" applyAlignment="1">
      <alignment horizontal="left" indent="1"/>
    </xf>
    <xf numFmtId="0" fontId="1" fillId="0" borderId="1" xfId="1" applyBorder="1" applyAlignment="1">
      <alignment horizontal="right"/>
    </xf>
    <xf numFmtId="49" fontId="1" fillId="0" borderId="9" xfId="1" applyNumberFormat="1" applyBorder="1" applyAlignment="1">
      <alignment horizontal="left" vertical="center"/>
    </xf>
    <xf numFmtId="0" fontId="1" fillId="0" borderId="15" xfId="1" applyBorder="1" applyAlignment="1">
      <alignment horizontal="left" vertical="center" indent="1"/>
    </xf>
    <xf numFmtId="0" fontId="1" fillId="0" borderId="13" xfId="1" applyBorder="1" applyAlignment="1">
      <alignment horizontal="left" vertical="center" indent="1"/>
    </xf>
    <xf numFmtId="49" fontId="1" fillId="0" borderId="17" xfId="1" applyNumberFormat="1" applyBorder="1" applyAlignment="1">
      <alignment horizontal="left" vertical="center"/>
    </xf>
    <xf numFmtId="49" fontId="1" fillId="0" borderId="4" xfId="1" applyNumberFormat="1" applyBorder="1" applyAlignment="1">
      <alignment horizontal="left" vertical="center"/>
    </xf>
    <xf numFmtId="0" fontId="1" fillId="0" borderId="15" xfId="1" applyBorder="1" applyAlignment="1">
      <alignment horizontal="left" indent="1"/>
    </xf>
    <xf numFmtId="0" fontId="1" fillId="0" borderId="18" xfId="1" applyBorder="1" applyAlignment="1">
      <alignment horizontal="left" vertical="top" indent="1"/>
    </xf>
    <xf numFmtId="0" fontId="16" fillId="0" borderId="19" xfId="1" applyFont="1" applyBorder="1" applyAlignment="1">
      <alignment vertical="center"/>
    </xf>
    <xf numFmtId="0" fontId="1" fillId="0" borderId="19" xfId="1" applyBorder="1" applyAlignment="1">
      <alignment horizontal="right" vertical="center"/>
    </xf>
    <xf numFmtId="0" fontId="1" fillId="0" borderId="20" xfId="1" applyBorder="1"/>
    <xf numFmtId="0" fontId="16" fillId="0" borderId="15" xfId="1" applyFont="1" applyBorder="1" applyAlignment="1">
      <alignment horizontal="left" vertical="center" indent="1"/>
    </xf>
    <xf numFmtId="0" fontId="16" fillId="0" borderId="1" xfId="1" applyFont="1" applyBorder="1" applyAlignment="1">
      <alignment horizontal="left" vertical="center" wrapText="1"/>
    </xf>
    <xf numFmtId="0" fontId="1" fillId="0" borderId="1" xfId="1" applyBorder="1" applyAlignment="1">
      <alignment wrapText="1"/>
    </xf>
    <xf numFmtId="0" fontId="16" fillId="0" borderId="0" xfId="1" applyFont="1" applyAlignment="1">
      <alignment vertical="center" wrapText="1"/>
    </xf>
    <xf numFmtId="0" fontId="16" fillId="0" borderId="1" xfId="1" applyFont="1" applyBorder="1" applyAlignment="1">
      <alignment horizontal="right" vertical="center" wrapText="1"/>
    </xf>
    <xf numFmtId="0" fontId="1" fillId="0" borderId="19" xfId="1" applyBorder="1" applyAlignment="1">
      <alignment vertical="top" wrapText="1"/>
    </xf>
    <xf numFmtId="0" fontId="16" fillId="0" borderId="19" xfId="1" applyFont="1" applyBorder="1" applyAlignment="1">
      <alignment horizontal="left" vertical="top" wrapText="1"/>
    </xf>
    <xf numFmtId="0" fontId="16" fillId="0" borderId="19" xfId="1" applyFont="1" applyBorder="1" applyAlignment="1">
      <alignment vertical="center" wrapText="1"/>
    </xf>
    <xf numFmtId="0" fontId="1" fillId="0" borderId="1" xfId="1" applyBorder="1" applyAlignment="1">
      <alignment horizontal="left" wrapText="1"/>
    </xf>
    <xf numFmtId="0" fontId="1" fillId="0" borderId="13" xfId="1" applyBorder="1" applyAlignment="1">
      <alignment horizontal="left" vertical="center" wrapText="1"/>
    </xf>
    <xf numFmtId="0" fontId="1" fillId="0" borderId="13" xfId="1" applyBorder="1" applyAlignment="1">
      <alignment wrapText="1"/>
    </xf>
    <xf numFmtId="0" fontId="16" fillId="0" borderId="13" xfId="1" applyFont="1" applyBorder="1" applyAlignment="1">
      <alignment horizontal="left" vertical="center" wrapText="1"/>
    </xf>
    <xf numFmtId="0" fontId="16" fillId="0" borderId="13" xfId="1" applyFont="1" applyBorder="1" applyAlignment="1">
      <alignment wrapText="1"/>
    </xf>
    <xf numFmtId="1" fontId="16" fillId="0" borderId="13" xfId="1" applyNumberFormat="1" applyFont="1" applyBorder="1" applyAlignment="1">
      <alignment horizontal="right" vertical="center" wrapText="1"/>
    </xf>
    <xf numFmtId="1" fontId="16" fillId="0" borderId="16" xfId="1" applyNumberFormat="1" applyFont="1" applyBorder="1" applyAlignment="1">
      <alignment horizontal="right" vertical="center" wrapText="1"/>
    </xf>
    <xf numFmtId="0" fontId="1" fillId="0" borderId="1" xfId="1" applyBorder="1" applyAlignment="1">
      <alignment horizontal="left" vertical="center" wrapText="1"/>
    </xf>
    <xf numFmtId="1" fontId="16" fillId="0" borderId="11" xfId="1" applyNumberFormat="1" applyFont="1" applyBorder="1" applyAlignment="1">
      <alignment horizontal="right" vertical="center" wrapText="1"/>
    </xf>
    <xf numFmtId="0" fontId="1" fillId="0" borderId="0" xfId="1" applyAlignment="1">
      <alignment horizontal="left" vertical="center" wrapText="1"/>
    </xf>
    <xf numFmtId="1" fontId="1" fillId="0" borderId="0" xfId="1" applyNumberFormat="1" applyAlignment="1">
      <alignment horizontal="left" vertical="center" wrapText="1"/>
    </xf>
    <xf numFmtId="0" fontId="1" fillId="0" borderId="0" xfId="1" applyAlignment="1">
      <alignment horizontal="center" vertical="center" wrapText="1"/>
    </xf>
    <xf numFmtId="0" fontId="16" fillId="0" borderId="1" xfId="1" applyFont="1" applyBorder="1" applyAlignment="1">
      <alignment vertical="top" wrapText="1"/>
    </xf>
    <xf numFmtId="0" fontId="16" fillId="0" borderId="0" xfId="1" applyFont="1" applyAlignment="1">
      <alignment wrapText="1"/>
    </xf>
    <xf numFmtId="0" fontId="1" fillId="0" borderId="6" xfId="1" applyBorder="1" applyAlignment="1">
      <alignment wrapText="1"/>
    </xf>
    <xf numFmtId="0" fontId="17" fillId="6" borderId="3" xfId="1" applyFont="1" applyFill="1" applyBorder="1" applyAlignment="1">
      <alignment horizontal="left" vertical="center" indent="1"/>
    </xf>
    <xf numFmtId="0" fontId="1" fillId="6" borderId="0" xfId="1" applyFill="1" applyAlignment="1">
      <alignment wrapText="1"/>
    </xf>
    <xf numFmtId="49" fontId="15" fillId="6" borderId="0" xfId="1" applyNumberFormat="1" applyFont="1" applyFill="1" applyAlignment="1">
      <alignment horizontal="left" vertical="center" wrapText="1"/>
    </xf>
    <xf numFmtId="0" fontId="1" fillId="6" borderId="3" xfId="1" applyFill="1" applyBorder="1" applyAlignment="1">
      <alignment horizontal="left" vertical="center" indent="1"/>
    </xf>
    <xf numFmtId="49" fontId="16" fillId="6" borderId="0" xfId="1" applyNumberFormat="1" applyFont="1" applyFill="1" applyAlignment="1">
      <alignment horizontal="left" vertical="center" wrapText="1"/>
    </xf>
    <xf numFmtId="0" fontId="1" fillId="6" borderId="10" xfId="1" applyFill="1" applyBorder="1" applyAlignment="1">
      <alignment horizontal="left" vertical="center" indent="1"/>
    </xf>
    <xf numFmtId="0" fontId="1" fillId="6" borderId="1" xfId="1" applyFill="1" applyBorder="1" applyAlignment="1">
      <alignment wrapText="1"/>
    </xf>
    <xf numFmtId="49" fontId="16" fillId="6" borderId="1" xfId="1" applyNumberFormat="1" applyFont="1" applyFill="1" applyBorder="1" applyAlignment="1">
      <alignment horizontal="left" vertical="center" wrapText="1"/>
    </xf>
    <xf numFmtId="0" fontId="16" fillId="7" borderId="0" xfId="1" applyFont="1" applyFill="1" applyAlignment="1" applyProtection="1">
      <alignment horizontal="left" vertical="center"/>
      <protection locked="0"/>
    </xf>
    <xf numFmtId="0" fontId="16" fillId="7" borderId="1" xfId="1" applyFont="1" applyFill="1" applyBorder="1" applyAlignment="1" applyProtection="1">
      <alignment horizontal="left" vertical="center" wrapText="1"/>
      <protection locked="0"/>
    </xf>
    <xf numFmtId="4" fontId="1" fillId="0" borderId="0" xfId="1" applyNumberFormat="1"/>
    <xf numFmtId="0" fontId="15" fillId="0" borderId="0" xfId="1" applyFont="1" applyAlignment="1">
      <alignment horizontal="left" vertical="center"/>
    </xf>
    <xf numFmtId="0" fontId="13" fillId="0" borderId="0" xfId="1" applyFont="1" applyAlignment="1">
      <alignment horizontal="center" vertical="center" wrapText="1"/>
    </xf>
    <xf numFmtId="0" fontId="13" fillId="0" borderId="0" xfId="1" applyFont="1" applyAlignment="1">
      <alignment horizontal="center" vertical="center" shrinkToFit="1"/>
    </xf>
    <xf numFmtId="0" fontId="13" fillId="0" borderId="0" xfId="1" applyFont="1" applyAlignment="1">
      <alignment horizontal="center" vertical="center"/>
    </xf>
    <xf numFmtId="4" fontId="14" fillId="8" borderId="25" xfId="1" applyNumberFormat="1" applyFont="1" applyFill="1" applyBorder="1" applyAlignment="1">
      <alignment vertical="center"/>
    </xf>
    <xf numFmtId="4" fontId="14" fillId="8" borderId="26" xfId="1" applyNumberFormat="1" applyFont="1" applyFill="1" applyBorder="1" applyAlignment="1">
      <alignment vertical="center" wrapText="1"/>
    </xf>
    <xf numFmtId="4" fontId="18" fillId="8" borderId="27" xfId="1" applyNumberFormat="1" applyFont="1" applyFill="1" applyBorder="1" applyAlignment="1">
      <alignment horizontal="center" vertical="center" wrapText="1" shrinkToFit="1"/>
    </xf>
    <xf numFmtId="4" fontId="14" fillId="8" borderId="27" xfId="1" applyNumberFormat="1" applyFont="1" applyFill="1" applyBorder="1" applyAlignment="1">
      <alignment horizontal="center" vertical="center" wrapText="1" shrinkToFit="1"/>
    </xf>
    <xf numFmtId="3" fontId="14" fillId="8" borderId="27" xfId="1" applyNumberFormat="1" applyFont="1" applyFill="1" applyBorder="1" applyAlignment="1">
      <alignment horizontal="center" vertical="center" wrapText="1"/>
    </xf>
    <xf numFmtId="4" fontId="1" fillId="0" borderId="30" xfId="1" applyNumberFormat="1" applyBorder="1" applyAlignment="1">
      <alignment vertical="center" shrinkToFit="1"/>
    </xf>
    <xf numFmtId="3" fontId="1" fillId="0" borderId="30" xfId="1" applyNumberFormat="1" applyBorder="1" applyAlignment="1">
      <alignment vertical="center"/>
    </xf>
    <xf numFmtId="4" fontId="16" fillId="0" borderId="28" xfId="1" applyNumberFormat="1" applyFont="1" applyBorder="1" applyAlignment="1">
      <alignment vertical="center"/>
    </xf>
    <xf numFmtId="4" fontId="16" fillId="0" borderId="30" xfId="1" applyNumberFormat="1" applyFont="1" applyBorder="1" applyAlignment="1">
      <alignment vertical="center" wrapText="1" shrinkToFit="1"/>
    </xf>
    <xf numFmtId="4" fontId="16" fillId="0" borderId="30" xfId="1" applyNumberFormat="1" applyFont="1" applyBorder="1" applyAlignment="1">
      <alignment vertical="center" shrinkToFit="1"/>
    </xf>
    <xf numFmtId="3" fontId="16" fillId="0" borderId="30" xfId="1" applyNumberFormat="1" applyFont="1" applyBorder="1" applyAlignment="1">
      <alignment vertical="center"/>
    </xf>
    <xf numFmtId="4" fontId="1" fillId="0" borderId="28" xfId="1" applyNumberFormat="1" applyBorder="1" applyAlignment="1">
      <alignment horizontal="left" vertical="center"/>
    </xf>
    <xf numFmtId="4" fontId="1" fillId="0" borderId="30" xfId="1" applyNumberFormat="1" applyBorder="1" applyAlignment="1">
      <alignment vertical="center" wrapText="1" shrinkToFit="1"/>
    </xf>
    <xf numFmtId="4" fontId="1" fillId="6" borderId="34" xfId="1" applyNumberFormat="1" applyFill="1" applyBorder="1" applyAlignment="1">
      <alignment vertical="center" wrapText="1" shrinkToFit="1"/>
    </xf>
    <xf numFmtId="4" fontId="1" fillId="6" borderId="34" xfId="1" applyNumberFormat="1" applyFill="1" applyBorder="1" applyAlignment="1">
      <alignment vertical="center" shrinkToFit="1"/>
    </xf>
    <xf numFmtId="3" fontId="1" fillId="6" borderId="34" xfId="1" applyNumberFormat="1" applyFill="1" applyBorder="1" applyAlignment="1">
      <alignment vertical="center"/>
    </xf>
    <xf numFmtId="0" fontId="15" fillId="6" borderId="12" xfId="1" applyFont="1" applyFill="1" applyBorder="1" applyAlignment="1">
      <alignment horizontal="left" vertical="center" indent="1"/>
    </xf>
    <xf numFmtId="0" fontId="16" fillId="6" borderId="8" xfId="1" applyFont="1" applyFill="1" applyBorder="1" applyAlignment="1">
      <alignment horizontal="left" vertical="center" wrapText="1"/>
    </xf>
    <xf numFmtId="0" fontId="1" fillId="6" borderId="8" xfId="1" applyFill="1" applyBorder="1" applyAlignment="1">
      <alignment horizontal="left" vertical="center" wrapText="1"/>
    </xf>
    <xf numFmtId="4" fontId="15" fillId="6" borderId="8" xfId="1" applyNumberFormat="1" applyFont="1" applyFill="1" applyBorder="1" applyAlignment="1">
      <alignment horizontal="left" vertical="center"/>
    </xf>
    <xf numFmtId="49" fontId="1" fillId="6" borderId="14" xfId="1" applyNumberFormat="1" applyFill="1" applyBorder="1" applyAlignment="1">
      <alignment horizontal="left" vertical="center"/>
    </xf>
    <xf numFmtId="0" fontId="1" fillId="6" borderId="8" xfId="1" applyFill="1" applyBorder="1" applyAlignment="1">
      <alignment wrapText="1"/>
    </xf>
    <xf numFmtId="0" fontId="1" fillId="6" borderId="8" xfId="1" applyFill="1" applyBorder="1"/>
    <xf numFmtId="49" fontId="16" fillId="6" borderId="14" xfId="1" applyNumberFormat="1" applyFont="1" applyFill="1" applyBorder="1" applyAlignment="1">
      <alignment horizontal="left" vertical="center"/>
    </xf>
    <xf numFmtId="0" fontId="15" fillId="0" borderId="0" xfId="1" applyFont="1"/>
    <xf numFmtId="0" fontId="22" fillId="8" borderId="25" xfId="1" applyFont="1" applyFill="1" applyBorder="1" applyAlignment="1">
      <alignment horizontal="center" vertical="center" wrapText="1"/>
    </xf>
    <xf numFmtId="0" fontId="22" fillId="8" borderId="26" xfId="1" applyFont="1" applyFill="1" applyBorder="1" applyAlignment="1">
      <alignment horizontal="center" vertical="center" wrapText="1"/>
    </xf>
    <xf numFmtId="0" fontId="22" fillId="8" borderId="27" xfId="1" applyFont="1" applyFill="1" applyBorder="1" applyAlignment="1">
      <alignment horizontal="center" vertical="center" wrapText="1"/>
    </xf>
    <xf numFmtId="49" fontId="14" fillId="0" borderId="28" xfId="1" applyNumberFormat="1" applyFont="1" applyBorder="1" applyAlignment="1">
      <alignment vertical="center"/>
    </xf>
    <xf numFmtId="4" fontId="14" fillId="0" borderId="30" xfId="1" applyNumberFormat="1" applyFont="1" applyBorder="1" applyAlignment="1">
      <alignment vertical="center"/>
    </xf>
    <xf numFmtId="0" fontId="14" fillId="6" borderId="31" xfId="1" applyFont="1" applyFill="1" applyBorder="1" applyAlignment="1">
      <alignment vertical="center"/>
    </xf>
    <xf numFmtId="0" fontId="14" fillId="6" borderId="31" xfId="1" applyFont="1" applyFill="1" applyBorder="1" applyAlignment="1">
      <alignment vertical="center" wrapText="1"/>
    </xf>
    <xf numFmtId="0" fontId="14" fillId="6" borderId="32" xfId="1" applyFont="1" applyFill="1" applyBorder="1" applyAlignment="1">
      <alignment vertical="center" wrapText="1"/>
    </xf>
    <xf numFmtId="4" fontId="14" fillId="6" borderId="34" xfId="1" applyNumberFormat="1" applyFont="1" applyFill="1" applyBorder="1" applyAlignment="1">
      <alignment vertical="center"/>
    </xf>
    <xf numFmtId="165" fontId="14" fillId="0" borderId="30" xfId="1" applyNumberFormat="1" applyFont="1" applyBorder="1" applyAlignment="1">
      <alignment vertical="center"/>
    </xf>
    <xf numFmtId="165" fontId="14" fillId="6" borderId="34" xfId="1" applyNumberFormat="1" applyFont="1" applyFill="1" applyBorder="1" applyAlignment="1">
      <alignment vertical="center"/>
    </xf>
    <xf numFmtId="165" fontId="1" fillId="0" borderId="0" xfId="1" applyNumberFormat="1"/>
    <xf numFmtId="4" fontId="14" fillId="0" borderId="30" xfId="1" applyNumberFormat="1" applyFont="1" applyBorder="1" applyAlignment="1">
      <alignment horizontal="center" vertical="center"/>
    </xf>
    <xf numFmtId="4" fontId="14" fillId="6" borderId="34" xfId="1" applyNumberFormat="1" applyFont="1" applyFill="1" applyBorder="1" applyAlignment="1">
      <alignment horizontal="center" vertical="center"/>
    </xf>
    <xf numFmtId="4" fontId="19" fillId="0" borderId="16" xfId="1" applyNumberFormat="1" applyFont="1" applyBorder="1" applyAlignment="1">
      <alignment vertical="center"/>
    </xf>
    <xf numFmtId="4" fontId="19" fillId="0" borderId="17" xfId="1" applyNumberFormat="1" applyFont="1" applyBorder="1" applyAlignment="1">
      <alignment vertical="center"/>
    </xf>
    <xf numFmtId="4" fontId="21" fillId="0" borderId="16" xfId="1" applyNumberFormat="1" applyFont="1" applyBorder="1" applyAlignment="1">
      <alignment vertical="center"/>
    </xf>
    <xf numFmtId="4" fontId="21" fillId="0" borderId="17" xfId="1" applyNumberFormat="1" applyFont="1" applyBorder="1" applyAlignment="1">
      <alignment vertical="center"/>
    </xf>
    <xf numFmtId="0" fontId="8" fillId="0" borderId="34" xfId="0" applyFont="1" applyBorder="1" applyAlignment="1">
      <alignment vertical="top" wrapText="1"/>
    </xf>
    <xf numFmtId="49" fontId="6" fillId="0" borderId="34" xfId="0" applyNumberFormat="1" applyFont="1" applyBorder="1" applyAlignment="1">
      <alignment vertical="top"/>
    </xf>
    <xf numFmtId="0" fontId="6" fillId="0" borderId="34" xfId="0" applyFont="1" applyBorder="1" applyAlignment="1">
      <alignment vertical="top"/>
    </xf>
    <xf numFmtId="0" fontId="6" fillId="0" borderId="34" xfId="0" applyFont="1" applyBorder="1" applyAlignment="1">
      <alignment horizontal="left" vertical="center" indent="1"/>
    </xf>
    <xf numFmtId="4" fontId="6" fillId="0" borderId="34" xfId="0" applyNumberFormat="1" applyFont="1" applyBorder="1" applyAlignment="1">
      <alignment vertical="top"/>
    </xf>
    <xf numFmtId="0" fontId="0" fillId="0" borderId="34" xfId="0" applyBorder="1" applyAlignment="1">
      <alignment vertical="top" wrapText="1"/>
    </xf>
    <xf numFmtId="0" fontId="0" fillId="0" borderId="34" xfId="0" applyBorder="1" applyAlignment="1">
      <alignment horizontal="left" vertical="center" wrapText="1"/>
    </xf>
    <xf numFmtId="4" fontId="0" fillId="0" borderId="34" xfId="0" applyNumberFormat="1" applyBorder="1" applyAlignment="1">
      <alignment vertical="top" wrapText="1"/>
    </xf>
    <xf numFmtId="0" fontId="1" fillId="0" borderId="0" xfId="0" applyFont="1" applyAlignment="1">
      <alignment wrapText="1"/>
    </xf>
    <xf numFmtId="0" fontId="1" fillId="0" borderId="0" xfId="0" applyFont="1" applyAlignment="1">
      <alignment horizontal="center" wrapText="1"/>
    </xf>
    <xf numFmtId="165" fontId="1" fillId="0" borderId="0" xfId="0" applyNumberFormat="1" applyFont="1" applyAlignment="1">
      <alignment horizontal="right" wrapText="1"/>
    </xf>
    <xf numFmtId="4" fontId="16" fillId="0" borderId="0" xfId="0" applyNumberFormat="1" applyFont="1" applyAlignment="1">
      <alignment horizontal="right" wrapText="1"/>
    </xf>
    <xf numFmtId="4" fontId="0" fillId="0" borderId="0" xfId="0" applyNumberFormat="1" applyAlignment="1">
      <alignment wrapText="1"/>
    </xf>
    <xf numFmtId="165" fontId="0" fillId="0" borderId="0" xfId="0" applyNumberFormat="1" applyAlignment="1">
      <alignment wrapText="1"/>
    </xf>
    <xf numFmtId="0" fontId="24" fillId="0" borderId="0" xfId="14" applyFont="1" applyAlignment="1">
      <alignment wrapText="1"/>
    </xf>
    <xf numFmtId="4" fontId="6" fillId="9" borderId="2" xfId="0" applyNumberFormat="1" applyFont="1" applyFill="1" applyBorder="1" applyAlignment="1" applyProtection="1">
      <alignment vertical="top"/>
      <protection locked="0"/>
    </xf>
    <xf numFmtId="4" fontId="6" fillId="9" borderId="34" xfId="0" applyNumberFormat="1" applyFont="1" applyFill="1" applyBorder="1" applyAlignment="1" applyProtection="1">
      <alignment vertical="top"/>
      <protection locked="0"/>
    </xf>
    <xf numFmtId="4" fontId="10" fillId="5" borderId="2" xfId="2" applyNumberFormat="1" applyFont="1" applyFill="1" applyBorder="1"/>
    <xf numFmtId="4" fontId="5" fillId="3" borderId="2" xfId="0" applyNumberFormat="1" applyFont="1" applyFill="1" applyBorder="1"/>
    <xf numFmtId="4" fontId="6" fillId="0" borderId="0" xfId="0" applyNumberFormat="1" applyFont="1" applyAlignment="1">
      <alignment wrapText="1"/>
    </xf>
    <xf numFmtId="4" fontId="6" fillId="9" borderId="2" xfId="0" applyNumberFormat="1" applyFont="1" applyFill="1" applyBorder="1" applyAlignment="1" applyProtection="1">
      <alignment vertical="top" wrapText="1"/>
      <protection locked="0"/>
    </xf>
    <xf numFmtId="4" fontId="6" fillId="0" borderId="34" xfId="0" applyNumberFormat="1" applyFont="1" applyBorder="1" applyAlignment="1">
      <alignment vertical="top" wrapText="1"/>
    </xf>
    <xf numFmtId="3" fontId="11" fillId="0" borderId="0" xfId="0" applyNumberFormat="1" applyFont="1" applyAlignment="1">
      <alignment horizontal="left" vertical="top"/>
    </xf>
    <xf numFmtId="49" fontId="11" fillId="0" borderId="2" xfId="0" applyNumberFormat="1" applyFont="1" applyBorder="1" applyAlignment="1">
      <alignment vertical="top"/>
    </xf>
    <xf numFmtId="0" fontId="11" fillId="0" borderId="2" xfId="0" applyFont="1" applyBorder="1" applyAlignment="1">
      <alignment vertical="top" wrapText="1"/>
    </xf>
    <xf numFmtId="0" fontId="0" fillId="5" borderId="2" xfId="0" applyFill="1" applyBorder="1" applyAlignment="1">
      <alignment vertical="top" wrapText="1"/>
    </xf>
    <xf numFmtId="0" fontId="0" fillId="5" borderId="2" xfId="0" applyFill="1" applyBorder="1" applyAlignment="1">
      <alignment horizontal="left" vertical="center" wrapText="1"/>
    </xf>
    <xf numFmtId="4" fontId="0" fillId="5" borderId="34" xfId="0" applyNumberFormat="1" applyFill="1" applyBorder="1" applyAlignment="1">
      <alignment vertical="top" wrapText="1"/>
    </xf>
    <xf numFmtId="0" fontId="11" fillId="0" borderId="2" xfId="0" applyFont="1" applyBorder="1" applyAlignment="1">
      <alignment horizontal="left" vertical="center" wrapText="1"/>
    </xf>
    <xf numFmtId="4" fontId="11" fillId="0" borderId="2" xfId="0" applyNumberFormat="1" applyFont="1" applyBorder="1" applyAlignment="1">
      <alignment vertical="top" wrapText="1"/>
    </xf>
    <xf numFmtId="4" fontId="0" fillId="5" borderId="2" xfId="0" applyNumberFormat="1" applyFill="1" applyBorder="1" applyAlignment="1">
      <alignment vertical="top" wrapText="1"/>
    </xf>
    <xf numFmtId="0" fontId="6" fillId="2" borderId="34" xfId="0" applyFont="1" applyFill="1" applyBorder="1" applyAlignment="1">
      <alignment vertical="top"/>
    </xf>
    <xf numFmtId="0" fontId="10" fillId="2" borderId="34" xfId="0" applyFont="1" applyFill="1" applyBorder="1" applyAlignment="1">
      <alignment vertical="top"/>
    </xf>
    <xf numFmtId="0" fontId="6" fillId="4" borderId="34" xfId="0" applyFont="1" applyFill="1" applyBorder="1" applyAlignment="1">
      <alignment vertical="top"/>
    </xf>
    <xf numFmtId="0" fontId="11" fillId="0" borderId="34" xfId="0" applyFont="1" applyBorder="1" applyAlignment="1">
      <alignment vertical="top" wrapText="1"/>
    </xf>
    <xf numFmtId="49" fontId="14" fillId="0" borderId="28" xfId="1" applyNumberFormat="1" applyFont="1" applyBorder="1" applyAlignment="1">
      <alignment vertical="center" wrapText="1"/>
    </xf>
    <xf numFmtId="49" fontId="14" fillId="0" borderId="29" xfId="1" applyNumberFormat="1" applyFont="1" applyBorder="1" applyAlignment="1">
      <alignment vertical="center" wrapText="1"/>
    </xf>
    <xf numFmtId="0" fontId="16" fillId="0" borderId="19" xfId="1" applyFont="1" applyBorder="1" applyAlignment="1">
      <alignment horizontal="center" vertical="center" wrapText="1"/>
    </xf>
    <xf numFmtId="0" fontId="16" fillId="0" borderId="0" xfId="1" applyFont="1" applyAlignment="1">
      <alignment horizontal="center" vertical="center" wrapText="1"/>
    </xf>
    <xf numFmtId="0" fontId="16" fillId="0" borderId="1" xfId="1" applyFont="1" applyBorder="1" applyAlignment="1">
      <alignment horizontal="center" vertical="center" wrapText="1"/>
    </xf>
    <xf numFmtId="0" fontId="1" fillId="0" borderId="19" xfId="1" applyBorder="1" applyAlignment="1">
      <alignment horizontal="center" wrapText="1"/>
    </xf>
    <xf numFmtId="4" fontId="19" fillId="0" borderId="16" xfId="1" applyNumberFormat="1" applyFont="1" applyBorder="1" applyAlignment="1">
      <alignment horizontal="right" vertical="center"/>
    </xf>
    <xf numFmtId="4" fontId="19" fillId="0" borderId="13" xfId="1" applyNumberFormat="1" applyFont="1" applyBorder="1" applyAlignment="1">
      <alignment horizontal="right" vertical="center"/>
    </xf>
    <xf numFmtId="4" fontId="19" fillId="0" borderId="16" xfId="1" applyNumberFormat="1" applyFont="1" applyBorder="1" applyAlignment="1">
      <alignment vertical="center"/>
    </xf>
    <xf numFmtId="4" fontId="19" fillId="0" borderId="13" xfId="1" applyNumberFormat="1" applyFont="1" applyBorder="1" applyAlignment="1">
      <alignment vertical="center"/>
    </xf>
    <xf numFmtId="4" fontId="21" fillId="0" borderId="16" xfId="1" applyNumberFormat="1" applyFont="1" applyBorder="1" applyAlignment="1">
      <alignment horizontal="right" vertical="center" indent="1"/>
    </xf>
    <xf numFmtId="4" fontId="21" fillId="0" borderId="21" xfId="1" applyNumberFormat="1" applyFont="1" applyBorder="1" applyAlignment="1">
      <alignment horizontal="right" vertical="center" indent="1"/>
    </xf>
    <xf numFmtId="4" fontId="20" fillId="6" borderId="8" xfId="1" applyNumberFormat="1" applyFont="1" applyFill="1" applyBorder="1" applyAlignment="1">
      <alignment horizontal="right" vertical="center"/>
    </xf>
    <xf numFmtId="2" fontId="20" fillId="6" borderId="8" xfId="1" applyNumberFormat="1" applyFont="1" applyFill="1" applyBorder="1" applyAlignment="1">
      <alignment horizontal="right" vertical="center"/>
    </xf>
    <xf numFmtId="0" fontId="1" fillId="0" borderId="1" xfId="1" applyBorder="1" applyAlignment="1">
      <alignment horizontal="center" vertical="center" wrapText="1"/>
    </xf>
    <xf numFmtId="0" fontId="16" fillId="0" borderId="1" xfId="1" applyFont="1" applyBorder="1" applyAlignment="1">
      <alignment horizontal="center" vertical="center"/>
    </xf>
    <xf numFmtId="0" fontId="1" fillId="0" borderId="1" xfId="1" applyBorder="1" applyAlignment="1">
      <alignment horizontal="center" vertical="center"/>
    </xf>
    <xf numFmtId="0" fontId="16" fillId="0" borderId="19" xfId="1" applyFont="1" applyBorder="1" applyAlignment="1">
      <alignment horizontal="left" vertical="center" wrapText="1"/>
    </xf>
    <xf numFmtId="0" fontId="1" fillId="0" borderId="19" xfId="1" applyBorder="1" applyAlignment="1">
      <alignment vertical="center" wrapText="1"/>
    </xf>
    <xf numFmtId="0" fontId="16" fillId="0" borderId="0" xfId="1" applyFont="1" applyAlignment="1">
      <alignment horizontal="left" vertical="center" wrapText="1"/>
    </xf>
    <xf numFmtId="0" fontId="1" fillId="0" borderId="0" xfId="1" applyAlignment="1">
      <alignment vertical="center" wrapText="1"/>
    </xf>
    <xf numFmtId="0" fontId="16" fillId="0" borderId="1" xfId="1" applyFont="1" applyBorder="1" applyAlignment="1">
      <alignment vertical="center" wrapText="1"/>
    </xf>
    <xf numFmtId="0" fontId="1" fillId="0" borderId="1" xfId="1" applyBorder="1" applyAlignment="1">
      <alignment vertical="center" wrapText="1"/>
    </xf>
    <xf numFmtId="4" fontId="1" fillId="0" borderId="29" xfId="1" applyNumberFormat="1" applyBorder="1" applyAlignment="1">
      <alignment vertical="center" wrapText="1"/>
    </xf>
    <xf numFmtId="4" fontId="1" fillId="6" borderId="31" xfId="1" applyNumberFormat="1" applyFill="1" applyBorder="1" applyAlignment="1">
      <alignment vertical="center"/>
    </xf>
    <xf numFmtId="4" fontId="1" fillId="6" borderId="32" xfId="1" applyNumberFormat="1" applyFill="1" applyBorder="1" applyAlignment="1">
      <alignment vertical="center"/>
    </xf>
    <xf numFmtId="4" fontId="1" fillId="6" borderId="33" xfId="1" applyNumberFormat="1" applyFill="1" applyBorder="1" applyAlignment="1">
      <alignment vertical="center"/>
    </xf>
    <xf numFmtId="4" fontId="16" fillId="0" borderId="29" xfId="1" applyNumberFormat="1" applyFont="1" applyBorder="1" applyAlignment="1">
      <alignment vertical="center" wrapText="1"/>
    </xf>
    <xf numFmtId="0" fontId="16" fillId="7" borderId="1" xfId="1" applyFont="1" applyFill="1" applyBorder="1" applyAlignment="1" applyProtection="1">
      <alignment horizontal="left" vertical="center"/>
      <protection locked="0"/>
    </xf>
    <xf numFmtId="0" fontId="1" fillId="7" borderId="1" xfId="1" applyFill="1" applyBorder="1" applyAlignment="1" applyProtection="1">
      <alignment horizontal="left" vertical="center"/>
      <protection locked="0"/>
    </xf>
    <xf numFmtId="4" fontId="19" fillId="0" borderId="19" xfId="1" applyNumberFormat="1" applyFont="1" applyBorder="1" applyAlignment="1">
      <alignment horizontal="right"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24" xfId="1" applyFont="1" applyBorder="1" applyAlignment="1">
      <alignment horizontal="center" vertical="center"/>
    </xf>
    <xf numFmtId="4" fontId="19" fillId="0" borderId="11" xfId="1" applyNumberFormat="1" applyFont="1" applyBorder="1" applyAlignment="1">
      <alignment horizontal="right" vertical="center"/>
    </xf>
    <xf numFmtId="4" fontId="19" fillId="0" borderId="1" xfId="1" applyNumberFormat="1" applyFont="1" applyBorder="1" applyAlignment="1">
      <alignment horizontal="right" vertical="center"/>
    </xf>
    <xf numFmtId="49" fontId="15" fillId="6" borderId="19" xfId="1" applyNumberFormat="1" applyFont="1" applyFill="1" applyBorder="1" applyAlignment="1">
      <alignment horizontal="left" vertical="center" wrapText="1"/>
    </xf>
    <xf numFmtId="0" fontId="1" fillId="6" borderId="19" xfId="1" applyFill="1" applyBorder="1" applyAlignment="1">
      <alignment wrapText="1"/>
    </xf>
    <xf numFmtId="0" fontId="1" fillId="6" borderId="20" xfId="1" applyFill="1" applyBorder="1" applyAlignment="1">
      <alignment wrapText="1"/>
    </xf>
    <xf numFmtId="49" fontId="16" fillId="6" borderId="0" xfId="1" applyNumberFormat="1" applyFont="1" applyFill="1" applyAlignment="1">
      <alignment horizontal="left" vertical="center" wrapText="1"/>
    </xf>
    <xf numFmtId="0" fontId="1" fillId="6" borderId="0" xfId="1" applyFill="1" applyAlignment="1">
      <alignment wrapText="1"/>
    </xf>
    <xf numFmtId="0" fontId="1" fillId="6" borderId="4" xfId="1" applyFill="1" applyBorder="1" applyAlignment="1">
      <alignment wrapText="1"/>
    </xf>
    <xf numFmtId="1" fontId="1" fillId="0" borderId="1" xfId="1" applyNumberFormat="1" applyBorder="1" applyAlignment="1">
      <alignment horizontal="right" indent="1"/>
    </xf>
    <xf numFmtId="0" fontId="16" fillId="7" borderId="19" xfId="1" applyFont="1" applyFill="1" applyBorder="1" applyAlignment="1" applyProtection="1">
      <alignment horizontal="left" vertical="center"/>
      <protection locked="0"/>
    </xf>
    <xf numFmtId="0" fontId="1" fillId="0" borderId="1" xfId="1" applyBorder="1" applyAlignment="1">
      <alignment horizontal="right" indent="1"/>
    </xf>
    <xf numFmtId="0" fontId="1" fillId="0" borderId="9" xfId="1" applyBorder="1" applyAlignment="1">
      <alignment horizontal="right" indent="1"/>
    </xf>
    <xf numFmtId="4" fontId="19" fillId="0" borderId="16" xfId="1" applyNumberFormat="1" applyFont="1" applyBorder="1" applyAlignment="1">
      <alignment horizontal="right" vertical="center" indent="1"/>
    </xf>
    <xf numFmtId="4" fontId="19" fillId="0" borderId="21" xfId="1" applyNumberFormat="1" applyFont="1" applyBorder="1" applyAlignment="1">
      <alignment horizontal="right" vertical="center" indent="1"/>
    </xf>
    <xf numFmtId="0" fontId="16" fillId="7" borderId="0" xfId="1" applyFont="1" applyFill="1" applyAlignment="1" applyProtection="1">
      <alignment horizontal="left" vertical="center"/>
      <protection locked="0"/>
    </xf>
    <xf numFmtId="49" fontId="16" fillId="6" borderId="1" xfId="1" applyNumberFormat="1" applyFont="1" applyFill="1" applyBorder="1" applyAlignment="1">
      <alignment horizontal="left" vertical="center" wrapText="1"/>
    </xf>
    <xf numFmtId="0" fontId="16" fillId="6" borderId="1" xfId="1" applyFont="1" applyFill="1" applyBorder="1" applyAlignment="1">
      <alignment horizontal="left" vertical="center" wrapText="1"/>
    </xf>
    <xf numFmtId="0" fontId="16" fillId="6" borderId="9" xfId="1" applyFont="1" applyFill="1" applyBorder="1" applyAlignment="1">
      <alignment horizontal="left" vertical="center" wrapText="1"/>
    </xf>
  </cellXfs>
  <cellStyles count="15">
    <cellStyle name="Čárka 2" xfId="6"/>
    <cellStyle name="Čárka 2 2" xfId="10"/>
    <cellStyle name="Čárka 3" xfId="4"/>
    <cellStyle name="Excel Built-in Normal" xfId="14"/>
    <cellStyle name="Hypertextový odkaz" xfId="2" builtinId="8"/>
    <cellStyle name="Normální" xfId="0" builtinId="0"/>
    <cellStyle name="Normální 2" xfId="3"/>
    <cellStyle name="Normální 2 2" xfId="8"/>
    <cellStyle name="Normální 2 3" xfId="5"/>
    <cellStyle name="normální 2 4" xfId="13"/>
    <cellStyle name="Normální 3" xfId="1"/>
    <cellStyle name="Normální 4" xfId="7"/>
    <cellStyle name="Normální 4 2" xfId="11"/>
    <cellStyle name="Normální 5" xfId="9"/>
    <cellStyle name="Normální 6" xfId="12"/>
  </cellStyles>
  <dxfs count="0"/>
  <tableStyles count="0" defaultTableStyle="TableStyleMedium2" defaultPivotStyle="PivotStyleLight16"/>
  <colors>
    <mruColors>
      <color rgb="FF478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abSelected="1" zoomScaleNormal="100" workbookViewId="0">
      <selection activeCell="B15" sqref="B15"/>
    </sheetView>
  </sheetViews>
  <sheetFormatPr defaultRowHeight="14.5" x14ac:dyDescent="0.35"/>
  <cols>
    <col min="2" max="2" width="25.90625" customWidth="1"/>
    <col min="6" max="6" width="25.453125" customWidth="1"/>
    <col min="8" max="8" width="14.90625" customWidth="1"/>
  </cols>
  <sheetData>
    <row r="1" spans="1:14" ht="18" x14ac:dyDescent="0.35">
      <c r="A1" s="249" t="s">
        <v>222</v>
      </c>
      <c r="B1" s="250"/>
      <c r="C1" s="250"/>
      <c r="D1" s="250"/>
      <c r="E1" s="250"/>
      <c r="F1" s="250"/>
      <c r="G1" s="250"/>
      <c r="H1" s="250"/>
      <c r="I1" s="251"/>
      <c r="J1" s="60"/>
      <c r="K1" s="60"/>
      <c r="L1" s="60"/>
      <c r="M1" s="60"/>
      <c r="N1" s="60"/>
    </row>
    <row r="2" spans="1:14" ht="15.5" x14ac:dyDescent="0.35">
      <c r="A2" s="125" t="s">
        <v>223</v>
      </c>
      <c r="B2" s="126"/>
      <c r="C2" s="127" t="s">
        <v>224</v>
      </c>
      <c r="D2" s="254" t="s">
        <v>225</v>
      </c>
      <c r="E2" s="255"/>
      <c r="F2" s="255"/>
      <c r="G2" s="255"/>
      <c r="H2" s="255"/>
      <c r="I2" s="256"/>
      <c r="J2" s="60"/>
      <c r="K2" s="60"/>
      <c r="L2" s="60"/>
      <c r="M2" s="60"/>
      <c r="N2" s="61"/>
    </row>
    <row r="3" spans="1:14" x14ac:dyDescent="0.35">
      <c r="A3" s="128" t="s">
        <v>226</v>
      </c>
      <c r="B3" s="126"/>
      <c r="C3" s="129" t="s">
        <v>224</v>
      </c>
      <c r="D3" s="257" t="s">
        <v>227</v>
      </c>
      <c r="E3" s="258"/>
      <c r="F3" s="258"/>
      <c r="G3" s="258"/>
      <c r="H3" s="258"/>
      <c r="I3" s="259"/>
      <c r="J3" s="60"/>
      <c r="K3" s="60"/>
      <c r="L3" s="60"/>
      <c r="M3" s="60"/>
      <c r="N3" s="60"/>
    </row>
    <row r="4" spans="1:14" x14ac:dyDescent="0.35">
      <c r="A4" s="130" t="s">
        <v>228</v>
      </c>
      <c r="B4" s="131"/>
      <c r="C4" s="132" t="s">
        <v>224</v>
      </c>
      <c r="D4" s="267" t="s">
        <v>227</v>
      </c>
      <c r="E4" s="268"/>
      <c r="F4" s="268"/>
      <c r="G4" s="268"/>
      <c r="H4" s="268"/>
      <c r="I4" s="269"/>
      <c r="J4" s="60"/>
      <c r="K4" s="60"/>
      <c r="L4" s="60"/>
      <c r="M4" s="60"/>
      <c r="N4" s="60"/>
    </row>
    <row r="5" spans="1:14" x14ac:dyDescent="0.35">
      <c r="A5" s="86" t="s">
        <v>229</v>
      </c>
      <c r="B5" s="60"/>
      <c r="C5" s="235"/>
      <c r="D5" s="236"/>
      <c r="E5" s="236"/>
      <c r="F5" s="236"/>
      <c r="G5" s="73" t="s">
        <v>230</v>
      </c>
      <c r="H5" s="77"/>
      <c r="I5" s="63"/>
      <c r="J5" s="60"/>
      <c r="K5" s="60"/>
      <c r="L5" s="60"/>
      <c r="M5" s="60"/>
      <c r="N5" s="60"/>
    </row>
    <row r="6" spans="1:14" x14ac:dyDescent="0.35">
      <c r="A6" s="83"/>
      <c r="B6" s="105"/>
      <c r="C6" s="237"/>
      <c r="D6" s="238"/>
      <c r="E6" s="238"/>
      <c r="F6" s="238"/>
      <c r="G6" s="73" t="s">
        <v>231</v>
      </c>
      <c r="H6" s="77"/>
      <c r="I6" s="63"/>
      <c r="J6" s="60"/>
      <c r="K6" s="60"/>
      <c r="L6" s="60"/>
      <c r="M6" s="60"/>
      <c r="N6" s="60"/>
    </row>
    <row r="7" spans="1:14" x14ac:dyDescent="0.35">
      <c r="A7" s="84"/>
      <c r="B7" s="106"/>
      <c r="C7" s="103"/>
      <c r="D7" s="239"/>
      <c r="E7" s="240"/>
      <c r="F7" s="240"/>
      <c r="G7" s="79"/>
      <c r="H7" s="78"/>
      <c r="I7" s="89"/>
      <c r="J7" s="60"/>
      <c r="K7" s="60"/>
      <c r="L7" s="60"/>
      <c r="M7" s="60"/>
      <c r="N7" s="60"/>
    </row>
    <row r="8" spans="1:14" x14ac:dyDescent="0.35">
      <c r="A8" s="86" t="s">
        <v>232</v>
      </c>
      <c r="B8" s="60"/>
      <c r="C8" s="220" t="s">
        <v>267</v>
      </c>
      <c r="D8" s="220"/>
      <c r="E8" s="220"/>
      <c r="F8" s="220"/>
      <c r="G8" s="73" t="s">
        <v>230</v>
      </c>
      <c r="H8" s="77"/>
      <c r="I8" s="63"/>
      <c r="J8" s="60"/>
      <c r="K8" s="60"/>
      <c r="L8" s="60"/>
      <c r="M8" s="60"/>
      <c r="N8" s="60"/>
    </row>
    <row r="9" spans="1:14" x14ac:dyDescent="0.35">
      <c r="A9" s="62"/>
      <c r="B9" s="60"/>
      <c r="C9" s="221"/>
      <c r="D9" s="221"/>
      <c r="E9" s="221"/>
      <c r="F9" s="221"/>
      <c r="G9" s="73" t="s">
        <v>231</v>
      </c>
      <c r="H9" s="77"/>
      <c r="I9" s="63"/>
      <c r="J9" s="60"/>
      <c r="K9" s="60"/>
      <c r="L9" s="60"/>
      <c r="M9" s="60"/>
      <c r="N9" s="60"/>
    </row>
    <row r="10" spans="1:14" x14ac:dyDescent="0.35">
      <c r="A10" s="90"/>
      <c r="B10" s="106"/>
      <c r="C10" s="222"/>
      <c r="D10" s="222"/>
      <c r="E10" s="222"/>
      <c r="F10" s="222"/>
      <c r="G10" s="69"/>
      <c r="H10" s="91"/>
      <c r="I10" s="89"/>
      <c r="J10" s="60"/>
      <c r="K10" s="60"/>
      <c r="L10" s="60"/>
      <c r="M10" s="60"/>
      <c r="N10" s="60"/>
    </row>
    <row r="11" spans="1:14" x14ac:dyDescent="0.35">
      <c r="A11" s="86" t="s">
        <v>233</v>
      </c>
      <c r="B11" s="60"/>
      <c r="C11" s="261"/>
      <c r="D11" s="261"/>
      <c r="E11" s="261"/>
      <c r="F11" s="261"/>
      <c r="G11" s="73" t="s">
        <v>230</v>
      </c>
      <c r="H11" s="133"/>
      <c r="I11" s="63"/>
      <c r="J11" s="60"/>
      <c r="K11" s="60"/>
      <c r="L11" s="60"/>
      <c r="M11" s="60"/>
      <c r="N11" s="60"/>
    </row>
    <row r="12" spans="1:14" x14ac:dyDescent="0.35">
      <c r="A12" s="83"/>
      <c r="B12" s="105"/>
      <c r="C12" s="266"/>
      <c r="D12" s="266"/>
      <c r="E12" s="266"/>
      <c r="F12" s="266"/>
      <c r="G12" s="73" t="s">
        <v>231</v>
      </c>
      <c r="H12" s="133"/>
      <c r="I12" s="63"/>
      <c r="J12" s="60"/>
      <c r="K12" s="60"/>
      <c r="L12" s="60"/>
      <c r="M12" s="60"/>
      <c r="N12" s="60"/>
    </row>
    <row r="13" spans="1:14" x14ac:dyDescent="0.35">
      <c r="A13" s="84"/>
      <c r="B13" s="106"/>
      <c r="C13" s="134"/>
      <c r="D13" s="246"/>
      <c r="E13" s="247"/>
      <c r="F13" s="247"/>
      <c r="G13" s="74"/>
      <c r="H13" s="78"/>
      <c r="I13" s="89"/>
      <c r="J13" s="60"/>
      <c r="K13" s="60"/>
      <c r="L13" s="60"/>
      <c r="M13" s="60"/>
      <c r="N13" s="60"/>
    </row>
    <row r="14" spans="1:14" x14ac:dyDescent="0.35">
      <c r="A14" s="98" t="s">
        <v>234</v>
      </c>
      <c r="B14" s="107"/>
      <c r="C14" s="108"/>
      <c r="D14" s="109"/>
      <c r="E14" s="99"/>
      <c r="F14" s="99"/>
      <c r="G14" s="100"/>
      <c r="H14" s="99"/>
      <c r="I14" s="101"/>
      <c r="J14" s="60"/>
      <c r="K14" s="60"/>
      <c r="L14" s="60"/>
      <c r="M14" s="60"/>
      <c r="N14" s="60"/>
    </row>
    <row r="15" spans="1:14" x14ac:dyDescent="0.35">
      <c r="A15" s="90" t="s">
        <v>235</v>
      </c>
      <c r="B15" s="110"/>
      <c r="C15" s="104"/>
      <c r="D15" s="260"/>
      <c r="E15" s="260"/>
      <c r="F15" s="262"/>
      <c r="G15" s="262"/>
      <c r="H15" s="262" t="s">
        <v>236</v>
      </c>
      <c r="I15" s="263"/>
      <c r="J15" s="60"/>
      <c r="K15" s="60"/>
      <c r="L15" s="60"/>
      <c r="M15" s="60"/>
      <c r="N15" s="60"/>
    </row>
    <row r="16" spans="1:14" x14ac:dyDescent="0.35">
      <c r="A16" s="93" t="s">
        <v>237</v>
      </c>
      <c r="B16" s="111"/>
      <c r="C16" s="112"/>
      <c r="D16" s="228"/>
      <c r="E16" s="229"/>
      <c r="F16" s="228"/>
      <c r="G16" s="229"/>
      <c r="H16" s="181">
        <v>0</v>
      </c>
      <c r="I16" s="182"/>
      <c r="J16" s="60"/>
      <c r="K16" s="60"/>
      <c r="L16" s="60"/>
      <c r="M16" s="60"/>
      <c r="N16" s="60"/>
    </row>
    <row r="17" spans="1:9" x14ac:dyDescent="0.35">
      <c r="A17" s="93" t="s">
        <v>238</v>
      </c>
      <c r="B17" s="111"/>
      <c r="C17" s="112"/>
      <c r="D17" s="228"/>
      <c r="E17" s="229"/>
      <c r="F17" s="228"/>
      <c r="G17" s="229"/>
      <c r="H17" s="181">
        <v>0</v>
      </c>
      <c r="I17" s="182"/>
    </row>
    <row r="18" spans="1:9" x14ac:dyDescent="0.35">
      <c r="A18" s="93" t="s">
        <v>239</v>
      </c>
      <c r="B18" s="111"/>
      <c r="C18" s="112"/>
      <c r="D18" s="228"/>
      <c r="E18" s="229"/>
      <c r="F18" s="228"/>
      <c r="G18" s="229"/>
      <c r="H18" s="181">
        <f>Rekapitulace!C12</f>
        <v>0</v>
      </c>
      <c r="I18" s="182"/>
    </row>
    <row r="19" spans="1:9" x14ac:dyDescent="0.35">
      <c r="A19" s="93" t="s">
        <v>240</v>
      </c>
      <c r="B19" s="111"/>
      <c r="C19" s="112"/>
      <c r="D19" s="228"/>
      <c r="E19" s="229"/>
      <c r="F19" s="228"/>
      <c r="G19" s="229"/>
      <c r="H19" s="181">
        <v>0</v>
      </c>
      <c r="I19" s="182"/>
    </row>
    <row r="20" spans="1:9" x14ac:dyDescent="0.35">
      <c r="A20" s="93" t="s">
        <v>241</v>
      </c>
      <c r="B20" s="111"/>
      <c r="C20" s="112"/>
      <c r="D20" s="228"/>
      <c r="E20" s="229"/>
      <c r="F20" s="228"/>
      <c r="G20" s="229"/>
      <c r="H20" s="181">
        <v>0</v>
      </c>
      <c r="I20" s="182"/>
    </row>
    <row r="21" spans="1:9" x14ac:dyDescent="0.35">
      <c r="A21" s="102" t="s">
        <v>236</v>
      </c>
      <c r="B21" s="113"/>
      <c r="C21" s="114"/>
      <c r="D21" s="264"/>
      <c r="E21" s="265"/>
      <c r="F21" s="264"/>
      <c r="G21" s="265"/>
      <c r="H21" s="179">
        <f>H18</f>
        <v>0</v>
      </c>
      <c r="I21" s="180"/>
    </row>
    <row r="22" spans="1:9" x14ac:dyDescent="0.35">
      <c r="A22" s="97" t="s">
        <v>242</v>
      </c>
      <c r="B22" s="111"/>
      <c r="C22" s="112"/>
      <c r="D22" s="115"/>
      <c r="E22" s="94"/>
      <c r="F22" s="88"/>
      <c r="G22" s="88"/>
      <c r="H22" s="88"/>
      <c r="I22" s="95"/>
    </row>
    <row r="23" spans="1:9" x14ac:dyDescent="0.35">
      <c r="A23" s="93" t="s">
        <v>243</v>
      </c>
      <c r="B23" s="111"/>
      <c r="C23" s="112"/>
      <c r="D23" s="116">
        <v>15</v>
      </c>
      <c r="E23" s="94" t="s">
        <v>244</v>
      </c>
      <c r="F23" s="226">
        <v>0</v>
      </c>
      <c r="G23" s="227"/>
      <c r="H23" s="227"/>
      <c r="I23" s="95" t="s">
        <v>245</v>
      </c>
    </row>
    <row r="24" spans="1:9" x14ac:dyDescent="0.35">
      <c r="A24" s="93" t="s">
        <v>246</v>
      </c>
      <c r="B24" s="111"/>
      <c r="C24" s="112"/>
      <c r="D24" s="116">
        <v>15</v>
      </c>
      <c r="E24" s="94" t="s">
        <v>244</v>
      </c>
      <c r="F24" s="224">
        <v>0</v>
      </c>
      <c r="G24" s="225"/>
      <c r="H24" s="225"/>
      <c r="I24" s="95" t="s">
        <v>245</v>
      </c>
    </row>
    <row r="25" spans="1:9" x14ac:dyDescent="0.35">
      <c r="A25" s="93" t="s">
        <v>247</v>
      </c>
      <c r="B25" s="111"/>
      <c r="C25" s="112"/>
      <c r="D25" s="116">
        <v>21</v>
      </c>
      <c r="E25" s="94" t="s">
        <v>244</v>
      </c>
      <c r="F25" s="226">
        <f>F41</f>
        <v>0</v>
      </c>
      <c r="G25" s="227"/>
      <c r="H25" s="227"/>
      <c r="I25" s="95" t="s">
        <v>245</v>
      </c>
    </row>
    <row r="26" spans="1:9" x14ac:dyDescent="0.35">
      <c r="A26" s="87" t="s">
        <v>248</v>
      </c>
      <c r="B26" s="117"/>
      <c r="C26" s="104"/>
      <c r="D26" s="118">
        <v>21</v>
      </c>
      <c r="E26" s="85" t="s">
        <v>244</v>
      </c>
      <c r="F26" s="252">
        <f>G41</f>
        <v>0</v>
      </c>
      <c r="G26" s="253"/>
      <c r="H26" s="253"/>
      <c r="I26" s="92" t="s">
        <v>245</v>
      </c>
    </row>
    <row r="27" spans="1:9" ht="15" thickBot="1" x14ac:dyDescent="0.4">
      <c r="A27" s="86" t="s">
        <v>249</v>
      </c>
      <c r="B27" s="119"/>
      <c r="C27" s="120"/>
      <c r="D27" s="119"/>
      <c r="E27" s="71"/>
      <c r="F27" s="248">
        <v>0</v>
      </c>
      <c r="G27" s="248"/>
      <c r="H27" s="248"/>
      <c r="I27" s="96" t="s">
        <v>245</v>
      </c>
    </row>
    <row r="28" spans="1:9" ht="17" thickBot="1" x14ac:dyDescent="0.4">
      <c r="A28" s="156" t="s">
        <v>250</v>
      </c>
      <c r="B28" s="157"/>
      <c r="C28" s="157"/>
      <c r="D28" s="158"/>
      <c r="E28" s="159"/>
      <c r="F28" s="230">
        <f>F25</f>
        <v>0</v>
      </c>
      <c r="G28" s="231"/>
      <c r="H28" s="231"/>
      <c r="I28" s="160" t="s">
        <v>245</v>
      </c>
    </row>
    <row r="29" spans="1:9" ht="17" thickBot="1" x14ac:dyDescent="0.4">
      <c r="A29" s="156" t="s">
        <v>251</v>
      </c>
      <c r="B29" s="161"/>
      <c r="C29" s="161"/>
      <c r="D29" s="161"/>
      <c r="E29" s="162"/>
      <c r="F29" s="230">
        <f>F28+F26</f>
        <v>0</v>
      </c>
      <c r="G29" s="230"/>
      <c r="H29" s="230"/>
      <c r="I29" s="163" t="s">
        <v>245</v>
      </c>
    </row>
    <row r="30" spans="1:9" x14ac:dyDescent="0.35">
      <c r="A30" s="62"/>
      <c r="B30" s="60"/>
      <c r="C30" s="60"/>
      <c r="D30" s="60"/>
      <c r="E30" s="60"/>
      <c r="F30" s="60"/>
      <c r="G30" s="60"/>
      <c r="H30" s="60"/>
      <c r="I30" s="64"/>
    </row>
    <row r="31" spans="1:9" x14ac:dyDescent="0.35">
      <c r="A31" s="62"/>
      <c r="B31" s="60"/>
      <c r="C31" s="60"/>
      <c r="D31" s="60"/>
      <c r="E31" s="60"/>
      <c r="F31" s="60"/>
      <c r="G31" s="60"/>
      <c r="H31" s="60"/>
      <c r="I31" s="64"/>
    </row>
    <row r="32" spans="1:9" x14ac:dyDescent="0.35">
      <c r="A32" s="72"/>
      <c r="B32" s="121" t="s">
        <v>252</v>
      </c>
      <c r="C32" s="122"/>
      <c r="D32" s="122"/>
      <c r="E32" s="70" t="s">
        <v>253</v>
      </c>
      <c r="F32" s="81"/>
      <c r="G32" s="82"/>
      <c r="H32" s="81"/>
      <c r="I32" s="64"/>
    </row>
    <row r="33" spans="1:9" x14ac:dyDescent="0.35">
      <c r="A33" s="62"/>
      <c r="B33" s="60"/>
      <c r="C33" s="60"/>
      <c r="D33" s="60"/>
      <c r="E33" s="60"/>
      <c r="F33" s="60"/>
      <c r="G33" s="60"/>
      <c r="H33" s="60"/>
      <c r="I33" s="64"/>
    </row>
    <row r="34" spans="1:9" x14ac:dyDescent="0.35">
      <c r="A34" s="75"/>
      <c r="B34" s="123"/>
      <c r="C34" s="222"/>
      <c r="D34" s="232"/>
      <c r="E34" s="76"/>
      <c r="F34" s="233"/>
      <c r="G34" s="234"/>
      <c r="H34" s="234"/>
      <c r="I34" s="80"/>
    </row>
    <row r="35" spans="1:9" x14ac:dyDescent="0.35">
      <c r="A35" s="62"/>
      <c r="B35" s="60"/>
      <c r="C35" s="223" t="s">
        <v>254</v>
      </c>
      <c r="D35" s="223"/>
      <c r="E35" s="60"/>
      <c r="F35" s="60"/>
      <c r="G35" s="65" t="s">
        <v>255</v>
      </c>
      <c r="H35" s="60"/>
      <c r="I35" s="64"/>
    </row>
    <row r="36" spans="1:9" ht="15" thickBot="1" x14ac:dyDescent="0.4">
      <c r="A36" s="66"/>
      <c r="B36" s="124"/>
      <c r="C36" s="124"/>
      <c r="D36" s="124"/>
      <c r="E36" s="67"/>
      <c r="F36" s="67"/>
      <c r="G36" s="67"/>
      <c r="H36" s="67"/>
      <c r="I36" s="68"/>
    </row>
    <row r="37" spans="1:9" ht="18" x14ac:dyDescent="0.35">
      <c r="A37" s="136" t="s">
        <v>256</v>
      </c>
      <c r="B37" s="137"/>
      <c r="C37" s="137"/>
      <c r="D37" s="137"/>
      <c r="E37" s="138"/>
      <c r="F37" s="138"/>
      <c r="G37" s="138"/>
      <c r="H37" s="138"/>
      <c r="I37" s="139"/>
    </row>
    <row r="38" spans="1:9" ht="27" x14ac:dyDescent="0.35">
      <c r="A38" s="140" t="s">
        <v>257</v>
      </c>
      <c r="B38" s="141" t="s">
        <v>258</v>
      </c>
      <c r="C38" s="141"/>
      <c r="D38" s="141"/>
      <c r="E38" s="142" t="s">
        <v>243</v>
      </c>
      <c r="F38" s="142" t="s">
        <v>247</v>
      </c>
      <c r="G38" s="143" t="s">
        <v>259</v>
      </c>
      <c r="H38" s="143" t="s">
        <v>260</v>
      </c>
      <c r="I38" s="144" t="s">
        <v>244</v>
      </c>
    </row>
    <row r="39" spans="1:9" x14ac:dyDescent="0.35">
      <c r="A39" s="147" t="s">
        <v>224</v>
      </c>
      <c r="B39" s="245" t="s">
        <v>227</v>
      </c>
      <c r="C39" s="245"/>
      <c r="D39" s="245"/>
      <c r="E39" s="148">
        <v>0</v>
      </c>
      <c r="F39" s="149">
        <f>F40</f>
        <v>0</v>
      </c>
      <c r="G39" s="149">
        <f>G40</f>
        <v>0</v>
      </c>
      <c r="H39" s="149">
        <f>G39+F39</f>
        <v>0</v>
      </c>
      <c r="I39" s="150">
        <v>100</v>
      </c>
    </row>
    <row r="40" spans="1:9" x14ac:dyDescent="0.35">
      <c r="A40" s="151" t="s">
        <v>224</v>
      </c>
      <c r="B40" s="241" t="s">
        <v>227</v>
      </c>
      <c r="C40" s="241"/>
      <c r="D40" s="241"/>
      <c r="E40" s="152">
        <v>0</v>
      </c>
      <c r="F40" s="145">
        <f>Rekapitulace!C12</f>
        <v>0</v>
      </c>
      <c r="G40" s="145">
        <f>F40*21/100</f>
        <v>0</v>
      </c>
      <c r="H40" s="145">
        <f>G40+F40</f>
        <v>0</v>
      </c>
      <c r="I40" s="146">
        <v>100</v>
      </c>
    </row>
    <row r="41" spans="1:9" x14ac:dyDescent="0.35">
      <c r="A41" s="242" t="s">
        <v>261</v>
      </c>
      <c r="B41" s="243"/>
      <c r="C41" s="243"/>
      <c r="D41" s="244"/>
      <c r="E41" s="153">
        <v>0</v>
      </c>
      <c r="F41" s="154">
        <f>F40</f>
        <v>0</v>
      </c>
      <c r="G41" s="154">
        <f>G40</f>
        <v>0</v>
      </c>
      <c r="H41" s="154">
        <f>H40</f>
        <v>0</v>
      </c>
      <c r="I41" s="155">
        <v>100</v>
      </c>
    </row>
    <row r="43" spans="1:9" x14ac:dyDescent="0.35">
      <c r="A43" s="60" t="s">
        <v>262</v>
      </c>
      <c r="B43" s="60"/>
      <c r="C43" s="60"/>
      <c r="D43" s="60"/>
      <c r="E43" s="60"/>
      <c r="F43" s="60"/>
      <c r="G43" s="60"/>
      <c r="H43" s="60"/>
      <c r="I43" s="60"/>
    </row>
    <row r="44" spans="1:9" x14ac:dyDescent="0.35">
      <c r="A44" s="60" t="s">
        <v>263</v>
      </c>
      <c r="B44" s="60"/>
      <c r="C44" s="60"/>
      <c r="D44" s="60"/>
      <c r="E44" s="60"/>
      <c r="F44" s="60"/>
      <c r="G44" s="60"/>
      <c r="H44" s="60"/>
      <c r="I44" s="60"/>
    </row>
    <row r="45" spans="1:9" x14ac:dyDescent="0.35">
      <c r="A45" s="60" t="s">
        <v>264</v>
      </c>
      <c r="B45" s="60"/>
      <c r="C45" s="60"/>
      <c r="D45" s="60"/>
      <c r="E45" s="60"/>
      <c r="F45" s="60"/>
      <c r="G45" s="60"/>
      <c r="H45" s="60"/>
      <c r="I45" s="60"/>
    </row>
    <row r="48" spans="1:9" ht="15.5" x14ac:dyDescent="0.35">
      <c r="A48" s="164" t="s">
        <v>265</v>
      </c>
      <c r="B48" s="60"/>
      <c r="C48" s="60"/>
      <c r="D48" s="60"/>
      <c r="E48" s="60"/>
      <c r="F48" s="60"/>
      <c r="G48" s="60"/>
      <c r="H48" s="60"/>
      <c r="I48" s="60"/>
    </row>
    <row r="50" spans="1:9" x14ac:dyDescent="0.35">
      <c r="A50" s="165" t="s">
        <v>257</v>
      </c>
      <c r="B50" s="165" t="s">
        <v>258</v>
      </c>
      <c r="C50" s="166"/>
      <c r="D50" s="166"/>
      <c r="E50" s="167" t="s">
        <v>266</v>
      </c>
      <c r="F50" s="167"/>
      <c r="G50" s="167"/>
      <c r="H50" s="167" t="s">
        <v>236</v>
      </c>
      <c r="I50" s="167" t="s">
        <v>244</v>
      </c>
    </row>
    <row r="51" spans="1:9" x14ac:dyDescent="0.35">
      <c r="A51" s="168" t="s">
        <v>224</v>
      </c>
      <c r="B51" s="218" t="s">
        <v>227</v>
      </c>
      <c r="C51" s="219"/>
      <c r="D51" s="219"/>
      <c r="E51" s="177" t="s">
        <v>239</v>
      </c>
      <c r="F51" s="169"/>
      <c r="G51" s="169"/>
      <c r="H51" s="169">
        <f>F41</f>
        <v>0</v>
      </c>
      <c r="I51" s="174">
        <v>100</v>
      </c>
    </row>
    <row r="52" spans="1:9" x14ac:dyDescent="0.35">
      <c r="A52" s="170" t="s">
        <v>260</v>
      </c>
      <c r="B52" s="171"/>
      <c r="C52" s="172"/>
      <c r="D52" s="172"/>
      <c r="E52" s="178"/>
      <c r="F52" s="173"/>
      <c r="G52" s="173"/>
      <c r="H52" s="173">
        <f>H51</f>
        <v>0</v>
      </c>
      <c r="I52" s="175">
        <v>100</v>
      </c>
    </row>
    <row r="53" spans="1:9" x14ac:dyDescent="0.35">
      <c r="A53" s="60"/>
      <c r="B53" s="60"/>
      <c r="C53" s="60"/>
      <c r="D53" s="60"/>
      <c r="E53" s="135"/>
      <c r="F53" s="135"/>
      <c r="G53" s="135"/>
      <c r="H53" s="135"/>
      <c r="I53" s="176"/>
    </row>
    <row r="54" spans="1:9" x14ac:dyDescent="0.35">
      <c r="A54" s="60"/>
      <c r="B54" s="60"/>
      <c r="C54" s="60"/>
      <c r="D54" s="60"/>
      <c r="E54" s="135"/>
      <c r="F54" s="135"/>
      <c r="G54" s="135"/>
      <c r="H54" s="135"/>
      <c r="I54" s="176"/>
    </row>
    <row r="55" spans="1:9" x14ac:dyDescent="0.35">
      <c r="A55" s="60"/>
      <c r="B55" s="60"/>
      <c r="C55" s="60"/>
      <c r="D55" s="60"/>
      <c r="E55" s="135"/>
      <c r="F55" s="135"/>
      <c r="G55" s="135"/>
      <c r="H55" s="135"/>
      <c r="I55" s="176"/>
    </row>
  </sheetData>
  <sheetProtection algorithmName="SHA-512" hashValue="oNeqRbUXT1Lj8qFlPsYbiAY73sTQEnu+XynKA+h3ou347MqNaPndTT30NUh0IEtLkDxwlyTziOz8qtkryPQMlw==" saltValue="07B2uRKiwbqdAfNAaPxR6Q==" spinCount="100000" sheet="1" objects="1" scenarios="1"/>
  <mergeCells count="40">
    <mergeCell ref="A1:I1"/>
    <mergeCell ref="F26:H26"/>
    <mergeCell ref="F18:G18"/>
    <mergeCell ref="D18:E18"/>
    <mergeCell ref="D2:I2"/>
    <mergeCell ref="D3:I3"/>
    <mergeCell ref="D15:E15"/>
    <mergeCell ref="C11:F11"/>
    <mergeCell ref="F15:G15"/>
    <mergeCell ref="H15:I15"/>
    <mergeCell ref="D21:E21"/>
    <mergeCell ref="F21:G21"/>
    <mergeCell ref="C12:F12"/>
    <mergeCell ref="D17:E17"/>
    <mergeCell ref="D4:I4"/>
    <mergeCell ref="F16:G16"/>
    <mergeCell ref="C5:F5"/>
    <mergeCell ref="C6:F6"/>
    <mergeCell ref="D7:F7"/>
    <mergeCell ref="B40:D40"/>
    <mergeCell ref="A41:D41"/>
    <mergeCell ref="B39:D39"/>
    <mergeCell ref="F17:G17"/>
    <mergeCell ref="D16:E16"/>
    <mergeCell ref="D13:F13"/>
    <mergeCell ref="F27:H27"/>
    <mergeCell ref="B51:D51"/>
    <mergeCell ref="C8:F10"/>
    <mergeCell ref="C35:D35"/>
    <mergeCell ref="F24:H24"/>
    <mergeCell ref="F23:H23"/>
    <mergeCell ref="D19:E19"/>
    <mergeCell ref="D20:E20"/>
    <mergeCell ref="F19:G19"/>
    <mergeCell ref="F20:G20"/>
    <mergeCell ref="F29:H29"/>
    <mergeCell ref="F25:H25"/>
    <mergeCell ref="F28:H28"/>
    <mergeCell ref="C34:D34"/>
    <mergeCell ref="F34:H34"/>
  </mergeCells>
  <pageMargins left="0.7" right="0.7" top="0.78740157499999996" bottom="0.78740157499999996" header="0.3" footer="0.3"/>
  <pageSetup paperSize="9" scale="73"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9"/>
  <sheetViews>
    <sheetView zoomScaleNormal="100" zoomScaleSheetLayoutView="100" workbookViewId="0">
      <selection activeCell="B9" sqref="B9"/>
    </sheetView>
  </sheetViews>
  <sheetFormatPr defaultColWidth="9.08984375" defaultRowHeight="14" x14ac:dyDescent="0.3"/>
  <cols>
    <col min="1" max="1" width="2.36328125" style="25" customWidth="1"/>
    <col min="2" max="2" width="75.36328125" style="48" customWidth="1"/>
    <col min="3" max="3" width="29" style="48" customWidth="1"/>
    <col min="4" max="4" width="13.453125" style="25" customWidth="1"/>
    <col min="5" max="16384" width="9.08984375" style="25"/>
  </cols>
  <sheetData>
    <row r="1" spans="2:10" x14ac:dyDescent="0.3">
      <c r="B1" s="15" t="s">
        <v>167</v>
      </c>
      <c r="C1" s="49">
        <v>45209</v>
      </c>
      <c r="D1" s="49"/>
    </row>
    <row r="4" spans="2:10" x14ac:dyDescent="0.3">
      <c r="B4" s="50"/>
      <c r="C4" s="51" t="s">
        <v>204</v>
      </c>
    </row>
    <row r="5" spans="2:10" x14ac:dyDescent="0.3">
      <c r="B5" s="52" t="s">
        <v>168</v>
      </c>
      <c r="C5" s="200">
        <f>'Víceúčelový bazén'!F9</f>
        <v>0</v>
      </c>
    </row>
    <row r="6" spans="2:10" x14ac:dyDescent="0.3">
      <c r="B6" s="52" t="s">
        <v>211</v>
      </c>
      <c r="C6" s="200">
        <f>'Plavecký bazén'!F9</f>
        <v>0</v>
      </c>
    </row>
    <row r="7" spans="2:10" x14ac:dyDescent="0.3">
      <c r="B7" s="52" t="s">
        <v>212</v>
      </c>
      <c r="C7" s="200">
        <f>'Neplavecký bazén'!F9</f>
        <v>0</v>
      </c>
    </row>
    <row r="8" spans="2:10" x14ac:dyDescent="0.3">
      <c r="B8" s="52" t="s">
        <v>191</v>
      </c>
      <c r="C8" s="200">
        <f>'Dětský bazén'!F9</f>
        <v>0</v>
      </c>
    </row>
    <row r="9" spans="2:10" x14ac:dyDescent="0.3">
      <c r="B9" s="52" t="s">
        <v>197</v>
      </c>
      <c r="C9" s="200">
        <f>'Brodítka a sprchy'!F9</f>
        <v>0</v>
      </c>
    </row>
    <row r="10" spans="2:10" x14ac:dyDescent="0.3">
      <c r="B10" s="52" t="s">
        <v>201</v>
      </c>
      <c r="C10" s="200">
        <f>Skluzavky!F9</f>
        <v>0</v>
      </c>
    </row>
    <row r="11" spans="2:10" x14ac:dyDescent="0.3">
      <c r="B11" s="52" t="s">
        <v>268</v>
      </c>
      <c r="C11" s="200">
        <f>'Skokanské prkno'!F9</f>
        <v>0</v>
      </c>
    </row>
    <row r="12" spans="2:10" x14ac:dyDescent="0.3">
      <c r="B12" s="53" t="s">
        <v>205</v>
      </c>
      <c r="C12" s="201">
        <f>SUM(C5:C11)</f>
        <v>0</v>
      </c>
    </row>
    <row r="15" spans="2:10" ht="14.4" customHeight="1" x14ac:dyDescent="0.35">
      <c r="B15" s="191" t="s">
        <v>276</v>
      </c>
      <c r="C15" s="192"/>
      <c r="D15" s="193"/>
      <c r="E15" s="194"/>
      <c r="F15" s="191"/>
      <c r="G15" s="195"/>
      <c r="H15" s="195"/>
      <c r="I15" s="195"/>
      <c r="J15" s="196"/>
    </row>
    <row r="16" spans="2:10" ht="51" customHeight="1" x14ac:dyDescent="0.3">
      <c r="B16" s="191" t="s">
        <v>274</v>
      </c>
      <c r="C16" s="191"/>
      <c r="D16" s="191"/>
      <c r="E16" s="191"/>
      <c r="F16" s="191"/>
      <c r="G16" s="191"/>
      <c r="H16" s="191"/>
      <c r="I16" s="191"/>
      <c r="J16" s="191"/>
    </row>
    <row r="17" spans="2:10" ht="41.4" customHeight="1" x14ac:dyDescent="0.3">
      <c r="B17" s="197" t="s">
        <v>275</v>
      </c>
      <c r="C17" s="197"/>
      <c r="D17" s="197"/>
      <c r="E17" s="197"/>
      <c r="F17" s="197"/>
      <c r="G17" s="197"/>
      <c r="H17" s="197"/>
      <c r="I17" s="197"/>
      <c r="J17" s="197"/>
    </row>
    <row r="18" spans="2:10" ht="35.4" customHeight="1" x14ac:dyDescent="0.3">
      <c r="B18" s="197" t="s">
        <v>272</v>
      </c>
      <c r="C18" s="197"/>
      <c r="D18" s="197"/>
      <c r="E18" s="197"/>
      <c r="F18" s="197"/>
      <c r="G18" s="197"/>
      <c r="H18" s="197"/>
      <c r="I18" s="197"/>
      <c r="J18" s="197"/>
    </row>
    <row r="19" spans="2:10" ht="38.4" customHeight="1" x14ac:dyDescent="0.3">
      <c r="B19" s="197" t="s">
        <v>273</v>
      </c>
      <c r="C19" s="197"/>
      <c r="D19" s="197"/>
      <c r="E19" s="197"/>
      <c r="F19" s="197"/>
      <c r="G19" s="197"/>
      <c r="H19" s="197"/>
      <c r="I19" s="197"/>
      <c r="J19" s="197"/>
    </row>
  </sheetData>
  <sheetProtection algorithmName="SHA-512" hashValue="SQ2NPiQrsY3QlFn6hTdeCrWjh80MAm9Pc6USXKyxaFvdFMPBEQYLGifUGoRKJ9LtkvTgNbTZEajYe9+nQAHNVQ==" saltValue="lndCajt42fytzp2u7icSbg==" spinCount="100000" sheet="1" objects="1" scenarios="1"/>
  <hyperlinks>
    <hyperlink ref="C5" location="'Víceúčelový bazén'!F9" display="='Víceúčelový bazén'!F9"/>
    <hyperlink ref="C6" location="'Plavecký bazén'!F9" display="='Plavecký bazén'!F9"/>
    <hyperlink ref="C7" location="'Neplavecký bazén'!F9" display="='Neplavecký bazén'!F9"/>
    <hyperlink ref="C8" location="'Dětský bazén'!F9" display="='Dětský bazén'!F9"/>
    <hyperlink ref="C9" location="'Brodítka a sprchy'!F9" display="='Brodítka a sprchy'!F9"/>
    <hyperlink ref="C10" location="Skluzavky!F9" display="=Skluzavky!F9"/>
    <hyperlink ref="C11" location="'Lezecká stěna a prkno'!F9" display="='Lezecká stěna a prkno'!F9"/>
  </hyperlinks>
  <pageMargins left="0.7" right="0.7" top="0.78740157499999996" bottom="0.78740157499999996" header="0.3" footer="0.3"/>
  <pageSetup paperSize="9" scale="8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4"/>
  <sheetViews>
    <sheetView topLeftCell="A3" zoomScaleNormal="100" zoomScaleSheetLayoutView="100" workbookViewId="0">
      <selection activeCell="B12" sqref="B12"/>
    </sheetView>
  </sheetViews>
  <sheetFormatPr defaultColWidth="9.08984375" defaultRowHeight="14" outlineLevelRow="1" x14ac:dyDescent="0.3"/>
  <cols>
    <col min="1" max="1" width="9.08984375" style="1"/>
    <col min="2" max="2" width="92.453125" style="1" customWidth="1"/>
    <col min="3" max="3" width="8.54296875" style="2" customWidth="1"/>
    <col min="4" max="4" width="9.08984375" style="1"/>
    <col min="5" max="5" width="17.90625" style="23" customWidth="1"/>
    <col min="6" max="7" width="18.08984375" style="24" customWidth="1"/>
    <col min="8" max="9" width="9.08984375" style="1"/>
    <col min="10" max="16384" width="9.08984375" style="25"/>
  </cols>
  <sheetData>
    <row r="1" spans="1:9" x14ac:dyDescent="0.3">
      <c r="B1" s="15" t="s">
        <v>167</v>
      </c>
      <c r="D1" s="37" t="s">
        <v>4</v>
      </c>
      <c r="E1" s="23" t="s">
        <v>5</v>
      </c>
      <c r="F1" s="24" t="s">
        <v>119</v>
      </c>
    </row>
    <row r="2" spans="1:9" x14ac:dyDescent="0.3">
      <c r="E2" s="23" t="s">
        <v>6</v>
      </c>
      <c r="F2" s="24" t="s">
        <v>7</v>
      </c>
    </row>
    <row r="3" spans="1:9" x14ac:dyDescent="0.3">
      <c r="B3" s="1" t="s">
        <v>3</v>
      </c>
      <c r="E3" s="23" t="s">
        <v>8</v>
      </c>
      <c r="F3" s="24" t="s">
        <v>120</v>
      </c>
    </row>
    <row r="4" spans="1:9" x14ac:dyDescent="0.3">
      <c r="B4" s="15" t="s">
        <v>168</v>
      </c>
      <c r="E4" s="23" t="s">
        <v>10</v>
      </c>
      <c r="F4" s="26">
        <v>330</v>
      </c>
    </row>
    <row r="5" spans="1:9" x14ac:dyDescent="0.3">
      <c r="E5" s="38" t="s">
        <v>11</v>
      </c>
      <c r="F5" s="26">
        <v>30</v>
      </c>
    </row>
    <row r="6" spans="1:9" s="27" customFormat="1" x14ac:dyDescent="0.3">
      <c r="A6" s="1"/>
      <c r="B6" s="1"/>
      <c r="C6" s="2"/>
      <c r="D6" s="1"/>
      <c r="E6" s="23"/>
      <c r="F6" s="24"/>
      <c r="G6" s="24"/>
      <c r="H6" s="1"/>
      <c r="I6" s="1"/>
    </row>
    <row r="8" spans="1:9" s="28" customFormat="1" ht="20" x14ac:dyDescent="0.35">
      <c r="A8" s="4" t="s">
        <v>12</v>
      </c>
      <c r="B8" s="5" t="s">
        <v>13</v>
      </c>
      <c r="C8" s="6" t="s">
        <v>14</v>
      </c>
      <c r="D8" s="5" t="s">
        <v>15</v>
      </c>
      <c r="E8" s="7" t="s">
        <v>16</v>
      </c>
      <c r="F8" s="8" t="s">
        <v>17</v>
      </c>
      <c r="G8" s="3"/>
    </row>
    <row r="9" spans="1:9" s="30" customFormat="1" x14ac:dyDescent="0.3">
      <c r="A9" s="16" t="s">
        <v>18</v>
      </c>
      <c r="B9" s="17" t="s">
        <v>19</v>
      </c>
      <c r="C9" s="18" t="s">
        <v>20</v>
      </c>
      <c r="D9" s="19"/>
      <c r="E9" s="19"/>
      <c r="F9" s="19">
        <f>F104</f>
        <v>0</v>
      </c>
      <c r="G9" s="29"/>
      <c r="H9" s="15"/>
      <c r="I9" s="15"/>
    </row>
    <row r="10" spans="1:9" x14ac:dyDescent="0.3">
      <c r="A10" s="20">
        <v>1</v>
      </c>
      <c r="B10" s="216" t="s">
        <v>21</v>
      </c>
      <c r="C10" s="21" t="s">
        <v>20</v>
      </c>
      <c r="D10" s="22"/>
      <c r="E10" s="22"/>
      <c r="F10" s="22">
        <f>SUM(F11:F15)</f>
        <v>0</v>
      </c>
    </row>
    <row r="11" spans="1:9" x14ac:dyDescent="0.3">
      <c r="A11" s="9" t="s">
        <v>22</v>
      </c>
      <c r="B11" s="214" t="s">
        <v>277</v>
      </c>
      <c r="C11" s="10" t="s">
        <v>165</v>
      </c>
      <c r="D11" s="11">
        <v>1</v>
      </c>
      <c r="E11" s="198"/>
      <c r="F11" s="11">
        <f>E11*D11</f>
        <v>0</v>
      </c>
    </row>
    <row r="12" spans="1:9" s="27" customFormat="1" ht="159.75" customHeight="1" outlineLevel="1" x14ac:dyDescent="0.3">
      <c r="A12" s="31"/>
      <c r="B12" s="183" t="s">
        <v>296</v>
      </c>
      <c r="C12" s="32"/>
      <c r="D12" s="33"/>
      <c r="E12" s="33"/>
      <c r="F12" s="11"/>
      <c r="G12" s="34"/>
      <c r="H12" s="35"/>
      <c r="I12" s="35"/>
    </row>
    <row r="13" spans="1:9" x14ac:dyDescent="0.3">
      <c r="A13" s="9" t="s">
        <v>23</v>
      </c>
      <c r="B13" s="215" t="s">
        <v>166</v>
      </c>
      <c r="C13" s="10" t="s">
        <v>24</v>
      </c>
      <c r="D13" s="11">
        <v>493</v>
      </c>
      <c r="E13" s="198"/>
      <c r="F13" s="11">
        <f t="shared" ref="F13:F15" si="0">E13*D13</f>
        <v>0</v>
      </c>
    </row>
    <row r="14" spans="1:9" s="27" customFormat="1" ht="46" outlineLevel="1" x14ac:dyDescent="0.3">
      <c r="A14" s="31"/>
      <c r="B14" s="183" t="s">
        <v>297</v>
      </c>
      <c r="C14" s="32"/>
      <c r="D14" s="33"/>
      <c r="E14" s="33"/>
      <c r="F14" s="11"/>
      <c r="G14" s="34"/>
      <c r="H14" s="35"/>
      <c r="I14" s="35"/>
    </row>
    <row r="15" spans="1:9" ht="15" customHeight="1" x14ac:dyDescent="0.3">
      <c r="A15" s="9" t="s">
        <v>25</v>
      </c>
      <c r="B15" s="214" t="s">
        <v>26</v>
      </c>
      <c r="C15" s="10" t="s">
        <v>27</v>
      </c>
      <c r="D15" s="11">
        <v>18</v>
      </c>
      <c r="E15" s="198"/>
      <c r="F15" s="11">
        <f t="shared" si="0"/>
        <v>0</v>
      </c>
    </row>
    <row r="16" spans="1:9" s="27" customFormat="1" ht="25.5" customHeight="1" outlineLevel="1" x14ac:dyDescent="0.3">
      <c r="A16" s="31"/>
      <c r="B16" s="183" t="s">
        <v>28</v>
      </c>
      <c r="C16" s="32"/>
      <c r="D16" s="33"/>
      <c r="E16" s="33"/>
      <c r="F16" s="33"/>
      <c r="G16" s="34"/>
      <c r="H16" s="35"/>
      <c r="I16" s="35"/>
    </row>
    <row r="17" spans="1:9" s="27" customFormat="1" ht="15" customHeight="1" x14ac:dyDescent="0.3">
      <c r="A17" s="20">
        <v>2</v>
      </c>
      <c r="B17" s="216" t="s">
        <v>29</v>
      </c>
      <c r="C17" s="21" t="s">
        <v>20</v>
      </c>
      <c r="D17" s="22"/>
      <c r="E17" s="22"/>
      <c r="F17" s="22">
        <f>SUM(F18:F36)</f>
        <v>0</v>
      </c>
      <c r="G17" s="24"/>
      <c r="H17" s="1"/>
      <c r="I17" s="1"/>
    </row>
    <row r="18" spans="1:9" ht="15" customHeight="1" x14ac:dyDescent="0.3">
      <c r="A18" s="12" t="s">
        <v>30</v>
      </c>
      <c r="B18" s="185" t="s">
        <v>170</v>
      </c>
      <c r="C18" s="13" t="s">
        <v>33</v>
      </c>
      <c r="D18" s="14">
        <v>1</v>
      </c>
      <c r="E18" s="198"/>
      <c r="F18" s="14">
        <f>E18*D18</f>
        <v>0</v>
      </c>
    </row>
    <row r="19" spans="1:9" s="27" customFormat="1" ht="130.5" customHeight="1" outlineLevel="1" x14ac:dyDescent="0.3">
      <c r="A19" s="31"/>
      <c r="B19" s="183" t="s">
        <v>298</v>
      </c>
      <c r="C19" s="32"/>
      <c r="D19" s="33"/>
      <c r="E19" s="33"/>
      <c r="F19" s="14"/>
      <c r="G19" s="34"/>
      <c r="H19" s="35"/>
      <c r="I19" s="35"/>
    </row>
    <row r="20" spans="1:9" ht="15" customHeight="1" x14ac:dyDescent="0.3">
      <c r="A20" s="12" t="s">
        <v>31</v>
      </c>
      <c r="B20" s="185" t="s">
        <v>169</v>
      </c>
      <c r="C20" s="13" t="s">
        <v>33</v>
      </c>
      <c r="D20" s="14">
        <v>2</v>
      </c>
      <c r="E20" s="198"/>
      <c r="F20" s="14">
        <f t="shared" ref="F20:F36" si="1">E20*D20</f>
        <v>0</v>
      </c>
    </row>
    <row r="21" spans="1:9" s="27" customFormat="1" ht="126.5" outlineLevel="1" x14ac:dyDescent="0.3">
      <c r="A21" s="31"/>
      <c r="B21" s="183" t="s">
        <v>298</v>
      </c>
      <c r="C21" s="32"/>
      <c r="D21" s="33"/>
      <c r="E21" s="33"/>
      <c r="F21" s="14"/>
      <c r="G21" s="34"/>
      <c r="H21" s="35"/>
      <c r="I21" s="35"/>
    </row>
    <row r="22" spans="1:9" ht="15" customHeight="1" x14ac:dyDescent="0.3">
      <c r="A22" s="12" t="s">
        <v>34</v>
      </c>
      <c r="B22" s="185" t="s">
        <v>32</v>
      </c>
      <c r="C22" s="13" t="s">
        <v>33</v>
      </c>
      <c r="D22" s="14">
        <v>1</v>
      </c>
      <c r="E22" s="198"/>
      <c r="F22" s="14">
        <f t="shared" si="1"/>
        <v>0</v>
      </c>
    </row>
    <row r="23" spans="1:9" s="27" customFormat="1" ht="46" outlineLevel="1" x14ac:dyDescent="0.3">
      <c r="A23" s="31"/>
      <c r="B23" s="183" t="s">
        <v>299</v>
      </c>
      <c r="C23" s="32"/>
      <c r="D23" s="33"/>
      <c r="E23" s="33"/>
      <c r="F23" s="14"/>
      <c r="G23" s="34"/>
      <c r="H23" s="35"/>
      <c r="I23" s="35"/>
    </row>
    <row r="24" spans="1:9" s="27" customFormat="1" ht="15" customHeight="1" x14ac:dyDescent="0.3">
      <c r="A24" s="12" t="s">
        <v>38</v>
      </c>
      <c r="B24" s="185" t="s">
        <v>35</v>
      </c>
      <c r="C24" s="13" t="s">
        <v>36</v>
      </c>
      <c r="D24" s="14">
        <v>1</v>
      </c>
      <c r="E24" s="198"/>
      <c r="F24" s="14">
        <f t="shared" si="1"/>
        <v>0</v>
      </c>
      <c r="G24" s="24"/>
      <c r="H24" s="1"/>
      <c r="I24" s="1"/>
    </row>
    <row r="25" spans="1:9" s="27" customFormat="1" ht="34.5" outlineLevel="1" x14ac:dyDescent="0.3">
      <c r="A25" s="31"/>
      <c r="B25" s="183" t="s">
        <v>37</v>
      </c>
      <c r="C25" s="32"/>
      <c r="D25" s="33"/>
      <c r="E25" s="33"/>
      <c r="F25" s="14"/>
      <c r="G25" s="34"/>
      <c r="H25" s="35"/>
      <c r="I25" s="35"/>
    </row>
    <row r="26" spans="1:9" s="27" customFormat="1" ht="15" customHeight="1" x14ac:dyDescent="0.3">
      <c r="A26" s="12" t="s">
        <v>39</v>
      </c>
      <c r="B26" s="185" t="s">
        <v>278</v>
      </c>
      <c r="C26" s="13" t="s">
        <v>33</v>
      </c>
      <c r="D26" s="14">
        <v>2</v>
      </c>
      <c r="E26" s="198"/>
      <c r="F26" s="14">
        <f t="shared" si="1"/>
        <v>0</v>
      </c>
      <c r="G26" s="24"/>
      <c r="H26" s="1"/>
      <c r="I26" s="1"/>
    </row>
    <row r="27" spans="1:9" s="27" customFormat="1" ht="46" outlineLevel="1" x14ac:dyDescent="0.3">
      <c r="A27" s="31"/>
      <c r="B27" s="183" t="s">
        <v>279</v>
      </c>
      <c r="C27" s="32"/>
      <c r="D27" s="33"/>
      <c r="E27" s="33"/>
      <c r="F27" s="14"/>
      <c r="G27" s="34"/>
      <c r="H27" s="35"/>
      <c r="I27" s="35"/>
    </row>
    <row r="28" spans="1:9" x14ac:dyDescent="0.3">
      <c r="A28" s="12" t="s">
        <v>40</v>
      </c>
      <c r="B28" s="185" t="s">
        <v>280</v>
      </c>
      <c r="C28" s="13" t="s">
        <v>33</v>
      </c>
      <c r="D28" s="14">
        <v>2</v>
      </c>
      <c r="E28" s="198"/>
      <c r="F28" s="14">
        <f t="shared" si="1"/>
        <v>0</v>
      </c>
    </row>
    <row r="29" spans="1:9" s="27" customFormat="1" ht="46" outlineLevel="1" x14ac:dyDescent="0.3">
      <c r="A29" s="31"/>
      <c r="B29" s="183" t="s">
        <v>300</v>
      </c>
      <c r="C29" s="32"/>
      <c r="D29" s="33"/>
      <c r="E29" s="33"/>
      <c r="F29" s="14"/>
      <c r="G29" s="34"/>
      <c r="H29" s="35"/>
      <c r="I29" s="35"/>
    </row>
    <row r="30" spans="1:9" s="27" customFormat="1" outlineLevel="1" x14ac:dyDescent="0.3">
      <c r="A30" s="184" t="s">
        <v>42</v>
      </c>
      <c r="B30" s="185" t="s">
        <v>269</v>
      </c>
      <c r="C30" s="186" t="s">
        <v>33</v>
      </c>
      <c r="D30" s="187">
        <v>2</v>
      </c>
      <c r="E30" s="199"/>
      <c r="F30" s="187">
        <f>ROUND(D30*E30,0)</f>
        <v>0</v>
      </c>
      <c r="G30" s="34"/>
      <c r="H30" s="35"/>
      <c r="I30" s="35"/>
    </row>
    <row r="31" spans="1:9" s="27" customFormat="1" ht="50.5" customHeight="1" outlineLevel="1" x14ac:dyDescent="0.3">
      <c r="A31" s="188"/>
      <c r="B31" s="183" t="s">
        <v>301</v>
      </c>
      <c r="C31" s="189"/>
      <c r="D31" s="190"/>
      <c r="E31" s="190"/>
      <c r="F31" s="190"/>
      <c r="G31" s="34"/>
      <c r="H31" s="35"/>
      <c r="I31" s="35"/>
    </row>
    <row r="32" spans="1:9" s="27" customFormat="1" ht="15" customHeight="1" x14ac:dyDescent="0.3">
      <c r="A32" s="12" t="s">
        <v>43</v>
      </c>
      <c r="B32" s="185" t="s">
        <v>171</v>
      </c>
      <c r="C32" s="13" t="s">
        <v>27</v>
      </c>
      <c r="D32" s="14">
        <v>16</v>
      </c>
      <c r="E32" s="198"/>
      <c r="F32" s="14">
        <f t="shared" si="1"/>
        <v>0</v>
      </c>
      <c r="G32" s="24"/>
      <c r="H32" s="1"/>
      <c r="I32" s="1"/>
    </row>
    <row r="33" spans="1:9" s="27" customFormat="1" ht="34.5" outlineLevel="1" x14ac:dyDescent="0.3">
      <c r="A33" s="31"/>
      <c r="B33" s="183" t="s">
        <v>41</v>
      </c>
      <c r="C33" s="32"/>
      <c r="D33" s="33"/>
      <c r="E33" s="33"/>
      <c r="F33" s="14"/>
      <c r="G33" s="34"/>
      <c r="H33" s="35"/>
      <c r="I33" s="35"/>
    </row>
    <row r="34" spans="1:9" x14ac:dyDescent="0.3">
      <c r="A34" s="12" t="s">
        <v>123</v>
      </c>
      <c r="B34" s="185" t="s">
        <v>121</v>
      </c>
      <c r="C34" s="13" t="s">
        <v>33</v>
      </c>
      <c r="D34" s="14">
        <v>2</v>
      </c>
      <c r="E34" s="198"/>
      <c r="F34" s="14">
        <f t="shared" si="1"/>
        <v>0</v>
      </c>
    </row>
    <row r="35" spans="1:9" s="27" customFormat="1" ht="34.5" outlineLevel="1" x14ac:dyDescent="0.3">
      <c r="A35" s="31"/>
      <c r="B35" s="183" t="s">
        <v>122</v>
      </c>
      <c r="C35" s="32"/>
      <c r="D35" s="33"/>
      <c r="E35" s="33"/>
      <c r="F35" s="14"/>
      <c r="G35" s="34"/>
      <c r="H35" s="35"/>
      <c r="I35" s="35"/>
    </row>
    <row r="36" spans="1:9" x14ac:dyDescent="0.3">
      <c r="A36" s="12" t="s">
        <v>270</v>
      </c>
      <c r="B36" s="185" t="s">
        <v>44</v>
      </c>
      <c r="C36" s="13" t="s">
        <v>24</v>
      </c>
      <c r="D36" s="14">
        <v>5</v>
      </c>
      <c r="E36" s="198"/>
      <c r="F36" s="14">
        <f t="shared" si="1"/>
        <v>0</v>
      </c>
    </row>
    <row r="37" spans="1:9" s="27" customFormat="1" ht="23" outlineLevel="1" x14ac:dyDescent="0.3">
      <c r="A37" s="31"/>
      <c r="B37" s="183" t="s">
        <v>45</v>
      </c>
      <c r="C37" s="32"/>
      <c r="D37" s="33"/>
      <c r="E37" s="33"/>
      <c r="F37" s="33"/>
      <c r="G37" s="34"/>
      <c r="H37" s="35"/>
      <c r="I37" s="35"/>
    </row>
    <row r="38" spans="1:9" x14ac:dyDescent="0.3">
      <c r="A38" s="20">
        <v>3</v>
      </c>
      <c r="B38" s="216" t="s">
        <v>46</v>
      </c>
      <c r="C38" s="21" t="s">
        <v>20</v>
      </c>
      <c r="D38" s="22"/>
      <c r="E38" s="22"/>
      <c r="F38" s="22">
        <f>SUM(F39:F57)</f>
        <v>0</v>
      </c>
    </row>
    <row r="39" spans="1:9" x14ac:dyDescent="0.3">
      <c r="A39" s="12" t="s">
        <v>47</v>
      </c>
      <c r="B39" s="185" t="s">
        <v>48</v>
      </c>
      <c r="C39" s="13" t="s">
        <v>27</v>
      </c>
      <c r="D39" s="14">
        <v>65</v>
      </c>
      <c r="E39" s="198"/>
      <c r="F39" s="14">
        <f>E39*D39</f>
        <v>0</v>
      </c>
    </row>
    <row r="40" spans="1:9" s="27" customFormat="1" ht="141.5" customHeight="1" outlineLevel="1" x14ac:dyDescent="0.3">
      <c r="A40" s="31"/>
      <c r="B40" s="183" t="s">
        <v>302</v>
      </c>
      <c r="C40" s="32"/>
      <c r="D40" s="33"/>
      <c r="E40" s="33"/>
      <c r="F40" s="14"/>
      <c r="G40" s="34"/>
      <c r="H40" s="35"/>
      <c r="I40" s="35"/>
    </row>
    <row r="41" spans="1:9" x14ac:dyDescent="0.3">
      <c r="A41" s="12" t="s">
        <v>49</v>
      </c>
      <c r="B41" s="185" t="s">
        <v>50</v>
      </c>
      <c r="C41" s="13" t="s">
        <v>33</v>
      </c>
      <c r="D41" s="14">
        <v>7</v>
      </c>
      <c r="E41" s="198"/>
      <c r="F41" s="14">
        <f t="shared" ref="F41:F57" si="2">E41*D41</f>
        <v>0</v>
      </c>
    </row>
    <row r="42" spans="1:9" s="27" customFormat="1" ht="103.5" outlineLevel="1" x14ac:dyDescent="0.3">
      <c r="A42" s="31"/>
      <c r="B42" s="183" t="s">
        <v>51</v>
      </c>
      <c r="C42" s="32"/>
      <c r="D42" s="33"/>
      <c r="E42" s="33"/>
      <c r="F42" s="14"/>
      <c r="G42" s="34"/>
      <c r="H42" s="35"/>
      <c r="I42" s="35"/>
    </row>
    <row r="43" spans="1:9" x14ac:dyDescent="0.3">
      <c r="A43" s="12" t="s">
        <v>52</v>
      </c>
      <c r="B43" s="185" t="s">
        <v>124</v>
      </c>
      <c r="C43" s="13" t="s">
        <v>33</v>
      </c>
      <c r="D43" s="14">
        <v>4</v>
      </c>
      <c r="E43" s="198"/>
      <c r="F43" s="14">
        <f t="shared" si="2"/>
        <v>0</v>
      </c>
    </row>
    <row r="44" spans="1:9" s="27" customFormat="1" ht="115" outlineLevel="1" x14ac:dyDescent="0.3">
      <c r="A44" s="31"/>
      <c r="B44" s="183" t="s">
        <v>303</v>
      </c>
      <c r="C44" s="32"/>
      <c r="D44" s="33"/>
      <c r="E44" s="33"/>
      <c r="F44" s="14"/>
      <c r="G44" s="34"/>
      <c r="H44" s="35"/>
      <c r="I44" s="35"/>
    </row>
    <row r="45" spans="1:9" x14ac:dyDescent="0.3">
      <c r="A45" s="12" t="s">
        <v>53</v>
      </c>
      <c r="B45" s="185" t="s">
        <v>54</v>
      </c>
      <c r="C45" s="13" t="s">
        <v>33</v>
      </c>
      <c r="D45" s="14">
        <v>10</v>
      </c>
      <c r="E45" s="198"/>
      <c r="F45" s="14">
        <f t="shared" si="2"/>
        <v>0</v>
      </c>
    </row>
    <row r="46" spans="1:9" s="27" customFormat="1" ht="46" outlineLevel="1" x14ac:dyDescent="0.3">
      <c r="A46" s="31"/>
      <c r="B46" s="183" t="s">
        <v>304</v>
      </c>
      <c r="C46" s="32"/>
      <c r="D46" s="33"/>
      <c r="E46" s="33"/>
      <c r="F46" s="14"/>
      <c r="G46" s="34"/>
      <c r="H46" s="35"/>
      <c r="I46" s="35"/>
    </row>
    <row r="47" spans="1:9" x14ac:dyDescent="0.3">
      <c r="A47" s="12" t="s">
        <v>55</v>
      </c>
      <c r="B47" s="185" t="s">
        <v>56</v>
      </c>
      <c r="C47" s="13" t="s">
        <v>33</v>
      </c>
      <c r="D47" s="14">
        <v>10</v>
      </c>
      <c r="E47" s="198"/>
      <c r="F47" s="14">
        <f t="shared" si="2"/>
        <v>0</v>
      </c>
    </row>
    <row r="48" spans="1:9" s="27" customFormat="1" ht="23" outlineLevel="1" x14ac:dyDescent="0.3">
      <c r="A48" s="31"/>
      <c r="B48" s="183" t="s">
        <v>57</v>
      </c>
      <c r="C48" s="32"/>
      <c r="D48" s="33"/>
      <c r="E48" s="33"/>
      <c r="F48" s="14"/>
      <c r="G48" s="34"/>
      <c r="H48" s="35"/>
      <c r="I48" s="35"/>
    </row>
    <row r="49" spans="1:9" x14ac:dyDescent="0.3">
      <c r="A49" s="12" t="s">
        <v>58</v>
      </c>
      <c r="B49" s="185" t="s">
        <v>176</v>
      </c>
      <c r="C49" s="13" t="s">
        <v>33</v>
      </c>
      <c r="D49" s="14">
        <v>1</v>
      </c>
      <c r="E49" s="198"/>
      <c r="F49" s="14">
        <f t="shared" si="2"/>
        <v>0</v>
      </c>
    </row>
    <row r="50" spans="1:9" s="27" customFormat="1" ht="161" outlineLevel="1" x14ac:dyDescent="0.3">
      <c r="A50" s="31"/>
      <c r="B50" s="183" t="s">
        <v>305</v>
      </c>
      <c r="C50" s="32"/>
      <c r="D50" s="33"/>
      <c r="E50" s="33"/>
      <c r="F50" s="14"/>
      <c r="G50" s="34"/>
      <c r="H50" s="35"/>
      <c r="I50" s="35"/>
    </row>
    <row r="51" spans="1:9" x14ac:dyDescent="0.3">
      <c r="A51" s="12" t="s">
        <v>60</v>
      </c>
      <c r="B51" s="185" t="s">
        <v>175</v>
      </c>
      <c r="C51" s="13" t="s">
        <v>33</v>
      </c>
      <c r="D51" s="14">
        <v>2</v>
      </c>
      <c r="E51" s="198"/>
      <c r="F51" s="14">
        <f t="shared" si="2"/>
        <v>0</v>
      </c>
    </row>
    <row r="52" spans="1:9" s="27" customFormat="1" ht="161" outlineLevel="1" x14ac:dyDescent="0.3">
      <c r="A52" s="31"/>
      <c r="B52" s="183" t="s">
        <v>305</v>
      </c>
      <c r="C52" s="32"/>
      <c r="D52" s="33"/>
      <c r="E52" s="33"/>
      <c r="F52" s="14"/>
      <c r="G52" s="34"/>
      <c r="H52" s="35"/>
      <c r="I52" s="35"/>
    </row>
    <row r="53" spans="1:9" x14ac:dyDescent="0.3">
      <c r="A53" s="12" t="s">
        <v>62</v>
      </c>
      <c r="B53" s="185" t="s">
        <v>59</v>
      </c>
      <c r="C53" s="13" t="s">
        <v>33</v>
      </c>
      <c r="D53" s="14">
        <v>2</v>
      </c>
      <c r="E53" s="198"/>
      <c r="F53" s="14">
        <f t="shared" si="2"/>
        <v>0</v>
      </c>
    </row>
    <row r="54" spans="1:9" s="27" customFormat="1" ht="122.25" customHeight="1" outlineLevel="1" x14ac:dyDescent="0.3">
      <c r="A54" s="31"/>
      <c r="B54" s="183" t="s">
        <v>306</v>
      </c>
      <c r="C54" s="32"/>
      <c r="D54" s="33"/>
      <c r="E54" s="33"/>
      <c r="F54" s="14"/>
      <c r="G54" s="34"/>
      <c r="H54" s="35"/>
      <c r="I54" s="35"/>
    </row>
    <row r="55" spans="1:9" x14ac:dyDescent="0.3">
      <c r="A55" s="12" t="s">
        <v>63</v>
      </c>
      <c r="B55" s="185" t="s">
        <v>61</v>
      </c>
      <c r="C55" s="13" t="s">
        <v>33</v>
      </c>
      <c r="D55" s="14">
        <v>2</v>
      </c>
      <c r="E55" s="198"/>
      <c r="F55" s="14">
        <f t="shared" si="2"/>
        <v>0</v>
      </c>
    </row>
    <row r="56" spans="1:9" s="27" customFormat="1" ht="60.75" customHeight="1" outlineLevel="1" x14ac:dyDescent="0.3">
      <c r="A56" s="31"/>
      <c r="B56" s="183" t="s">
        <v>307</v>
      </c>
      <c r="C56" s="32"/>
      <c r="D56" s="33"/>
      <c r="E56" s="33"/>
      <c r="F56" s="14"/>
      <c r="G56" s="34"/>
      <c r="H56" s="35"/>
      <c r="I56" s="35"/>
    </row>
    <row r="57" spans="1:9" x14ac:dyDescent="0.3">
      <c r="A57" s="12" t="s">
        <v>64</v>
      </c>
      <c r="B57" s="185" t="s">
        <v>181</v>
      </c>
      <c r="C57" s="13" t="s">
        <v>165</v>
      </c>
      <c r="D57" s="14">
        <v>1</v>
      </c>
      <c r="E57" s="198"/>
      <c r="F57" s="14">
        <f t="shared" si="2"/>
        <v>0</v>
      </c>
    </row>
    <row r="58" spans="1:9" s="27" customFormat="1" outlineLevel="1" x14ac:dyDescent="0.3">
      <c r="A58" s="31"/>
      <c r="B58" s="183" t="s">
        <v>308</v>
      </c>
      <c r="C58" s="32"/>
      <c r="D58" s="33"/>
      <c r="E58" s="33"/>
      <c r="F58" s="33"/>
      <c r="G58" s="34"/>
      <c r="H58" s="35"/>
      <c r="I58" s="35"/>
    </row>
    <row r="59" spans="1:9" x14ac:dyDescent="0.3">
      <c r="A59" s="20">
        <v>4</v>
      </c>
      <c r="B59" s="216" t="s">
        <v>65</v>
      </c>
      <c r="C59" s="21" t="s">
        <v>20</v>
      </c>
      <c r="D59" s="22"/>
      <c r="E59" s="22"/>
      <c r="F59" s="22">
        <f>SUM(F60:F70)</f>
        <v>0</v>
      </c>
    </row>
    <row r="60" spans="1:9" x14ac:dyDescent="0.3">
      <c r="A60" s="12" t="s">
        <v>66</v>
      </c>
      <c r="B60" s="185" t="s">
        <v>67</v>
      </c>
      <c r="C60" s="13" t="s">
        <v>27</v>
      </c>
      <c r="D60" s="14">
        <v>129</v>
      </c>
      <c r="E60" s="198"/>
      <c r="F60" s="14">
        <f>E60*D60</f>
        <v>0</v>
      </c>
    </row>
    <row r="61" spans="1:9" s="27" customFormat="1" ht="115" outlineLevel="1" x14ac:dyDescent="0.3">
      <c r="A61" s="31"/>
      <c r="B61" s="183" t="s">
        <v>309</v>
      </c>
      <c r="C61" s="32"/>
      <c r="D61" s="33"/>
      <c r="E61" s="33"/>
      <c r="F61" s="14"/>
      <c r="G61" s="34"/>
      <c r="H61" s="35"/>
      <c r="I61" s="35"/>
    </row>
    <row r="62" spans="1:9" x14ac:dyDescent="0.3">
      <c r="A62" s="12" t="s">
        <v>68</v>
      </c>
      <c r="B62" s="185" t="s">
        <v>69</v>
      </c>
      <c r="C62" s="13" t="s">
        <v>33</v>
      </c>
      <c r="D62" s="14">
        <v>10</v>
      </c>
      <c r="E62" s="198"/>
      <c r="F62" s="14">
        <f t="shared" ref="F62:F70" si="3">E62*D62</f>
        <v>0</v>
      </c>
    </row>
    <row r="63" spans="1:9" s="27" customFormat="1" ht="126.5" outlineLevel="1" x14ac:dyDescent="0.3">
      <c r="A63" s="31"/>
      <c r="B63" s="183" t="s">
        <v>310</v>
      </c>
      <c r="C63" s="32"/>
      <c r="D63" s="33"/>
      <c r="E63" s="33"/>
      <c r="F63" s="14"/>
      <c r="G63" s="34"/>
      <c r="H63" s="35"/>
      <c r="I63" s="35"/>
    </row>
    <row r="64" spans="1:9" x14ac:dyDescent="0.3">
      <c r="A64" s="12" t="s">
        <v>70</v>
      </c>
      <c r="B64" s="185" t="s">
        <v>71</v>
      </c>
      <c r="C64" s="13" t="s">
        <v>33</v>
      </c>
      <c r="D64" s="14">
        <v>20</v>
      </c>
      <c r="E64" s="198"/>
      <c r="F64" s="14">
        <f t="shared" si="3"/>
        <v>0</v>
      </c>
    </row>
    <row r="65" spans="1:9" s="27" customFormat="1" ht="34.5" outlineLevel="1" x14ac:dyDescent="0.3">
      <c r="A65" s="31"/>
      <c r="B65" s="183" t="s">
        <v>72</v>
      </c>
      <c r="C65" s="32"/>
      <c r="D65" s="33"/>
      <c r="E65" s="33"/>
      <c r="F65" s="14"/>
      <c r="G65" s="34"/>
      <c r="H65" s="35"/>
      <c r="I65" s="35"/>
    </row>
    <row r="66" spans="1:9" x14ac:dyDescent="0.3">
      <c r="A66" s="12" t="s">
        <v>73</v>
      </c>
      <c r="B66" s="185" t="s">
        <v>74</v>
      </c>
      <c r="C66" s="13" t="s">
        <v>33</v>
      </c>
      <c r="D66" s="14">
        <v>1</v>
      </c>
      <c r="E66" s="198"/>
      <c r="F66" s="14">
        <f t="shared" si="3"/>
        <v>0</v>
      </c>
    </row>
    <row r="67" spans="1:9" s="27" customFormat="1" ht="57.5" outlineLevel="1" x14ac:dyDescent="0.3">
      <c r="A67" s="31"/>
      <c r="B67" s="183" t="s">
        <v>311</v>
      </c>
      <c r="C67" s="32"/>
      <c r="D67" s="33"/>
      <c r="E67" s="33"/>
      <c r="F67" s="14"/>
      <c r="G67" s="34"/>
      <c r="H67" s="35"/>
      <c r="I67" s="35"/>
    </row>
    <row r="68" spans="1:9" x14ac:dyDescent="0.3">
      <c r="A68" s="12" t="s">
        <v>75</v>
      </c>
      <c r="B68" s="185" t="s">
        <v>76</v>
      </c>
      <c r="C68" s="13" t="s">
        <v>33</v>
      </c>
      <c r="D68" s="14">
        <v>1</v>
      </c>
      <c r="E68" s="198"/>
      <c r="F68" s="14">
        <f t="shared" si="3"/>
        <v>0</v>
      </c>
    </row>
    <row r="69" spans="1:9" s="27" customFormat="1" ht="23" outlineLevel="1" x14ac:dyDescent="0.3">
      <c r="A69" s="31"/>
      <c r="B69" s="183" t="s">
        <v>77</v>
      </c>
      <c r="C69" s="32"/>
      <c r="D69" s="33"/>
      <c r="E69" s="33"/>
      <c r="F69" s="14"/>
      <c r="G69" s="34"/>
      <c r="H69" s="35"/>
      <c r="I69" s="35"/>
    </row>
    <row r="70" spans="1:9" x14ac:dyDescent="0.3">
      <c r="A70" s="12" t="s">
        <v>78</v>
      </c>
      <c r="B70" s="185" t="s">
        <v>172</v>
      </c>
      <c r="C70" s="13" t="s">
        <v>33</v>
      </c>
      <c r="D70" s="14">
        <v>1</v>
      </c>
      <c r="E70" s="198"/>
      <c r="F70" s="14">
        <f t="shared" si="3"/>
        <v>0</v>
      </c>
    </row>
    <row r="71" spans="1:9" s="27" customFormat="1" ht="51" customHeight="1" outlineLevel="1" x14ac:dyDescent="0.3">
      <c r="A71" s="31"/>
      <c r="B71" s="183" t="s">
        <v>282</v>
      </c>
      <c r="C71" s="32"/>
      <c r="D71" s="33"/>
      <c r="E71" s="33"/>
      <c r="F71" s="33"/>
      <c r="G71" s="34"/>
      <c r="H71" s="35"/>
      <c r="I71" s="35"/>
    </row>
    <row r="72" spans="1:9" x14ac:dyDescent="0.3">
      <c r="A72" s="20">
        <v>5</v>
      </c>
      <c r="B72" s="216" t="s">
        <v>79</v>
      </c>
      <c r="C72" s="21" t="s">
        <v>20</v>
      </c>
      <c r="D72" s="22"/>
      <c r="E72" s="22"/>
      <c r="F72" s="22">
        <f>SUM(F73:F99)</f>
        <v>0</v>
      </c>
    </row>
    <row r="73" spans="1:9" x14ac:dyDescent="0.3">
      <c r="A73" s="12" t="s">
        <v>86</v>
      </c>
      <c r="B73" s="185" t="s">
        <v>126</v>
      </c>
      <c r="C73" s="13" t="s">
        <v>33</v>
      </c>
      <c r="D73" s="14">
        <v>2</v>
      </c>
      <c r="E73" s="198"/>
      <c r="F73" s="14">
        <f>E73*D73</f>
        <v>0</v>
      </c>
    </row>
    <row r="74" spans="1:9" s="27" customFormat="1" ht="80.5" outlineLevel="1" x14ac:dyDescent="0.3">
      <c r="A74" s="31"/>
      <c r="B74" s="183" t="s">
        <v>312</v>
      </c>
      <c r="C74" s="32"/>
      <c r="D74" s="33"/>
      <c r="E74" s="33"/>
      <c r="F74" s="14"/>
      <c r="G74" s="34"/>
      <c r="H74" s="35"/>
      <c r="I74" s="35"/>
    </row>
    <row r="75" spans="1:9" x14ac:dyDescent="0.3">
      <c r="A75" s="12" t="s">
        <v>87</v>
      </c>
      <c r="B75" s="185" t="s">
        <v>127</v>
      </c>
      <c r="C75" s="13" t="s">
        <v>33</v>
      </c>
      <c r="D75" s="14">
        <v>2</v>
      </c>
      <c r="E75" s="198"/>
      <c r="F75" s="14">
        <f t="shared" ref="F75:F99" si="4">E75*D75</f>
        <v>0</v>
      </c>
    </row>
    <row r="76" spans="1:9" s="27" customFormat="1" ht="23" outlineLevel="1" x14ac:dyDescent="0.3">
      <c r="A76" s="31"/>
      <c r="B76" s="183" t="s">
        <v>88</v>
      </c>
      <c r="C76" s="32"/>
      <c r="D76" s="33"/>
      <c r="E76" s="33"/>
      <c r="F76" s="14"/>
      <c r="G76" s="34"/>
      <c r="H76" s="35"/>
      <c r="I76" s="35"/>
    </row>
    <row r="77" spans="1:9" x14ac:dyDescent="0.3">
      <c r="A77" s="12" t="s">
        <v>89</v>
      </c>
      <c r="B77" s="185" t="s">
        <v>128</v>
      </c>
      <c r="C77" s="13" t="s">
        <v>33</v>
      </c>
      <c r="D77" s="14">
        <v>5</v>
      </c>
      <c r="E77" s="198"/>
      <c r="F77" s="14">
        <f t="shared" si="4"/>
        <v>0</v>
      </c>
    </row>
    <row r="78" spans="1:9" s="27" customFormat="1" ht="69" outlineLevel="1" x14ac:dyDescent="0.3">
      <c r="A78" s="31"/>
      <c r="B78" s="183" t="s">
        <v>313</v>
      </c>
      <c r="C78" s="32"/>
      <c r="D78" s="33"/>
      <c r="E78" s="33"/>
      <c r="F78" s="14"/>
      <c r="G78" s="34"/>
      <c r="H78" s="35"/>
      <c r="I78" s="35"/>
    </row>
    <row r="79" spans="1:9" x14ac:dyDescent="0.3">
      <c r="A79" s="12" t="s">
        <v>90</v>
      </c>
      <c r="B79" s="185" t="s">
        <v>129</v>
      </c>
      <c r="C79" s="13" t="s">
        <v>33</v>
      </c>
      <c r="D79" s="14">
        <v>4</v>
      </c>
      <c r="E79" s="198"/>
      <c r="F79" s="14">
        <f t="shared" si="4"/>
        <v>0</v>
      </c>
    </row>
    <row r="80" spans="1:9" s="27" customFormat="1" ht="34.5" outlineLevel="1" x14ac:dyDescent="0.3">
      <c r="A80" s="31"/>
      <c r="B80" s="183" t="s">
        <v>130</v>
      </c>
      <c r="C80" s="32"/>
      <c r="D80" s="33"/>
      <c r="E80" s="33"/>
      <c r="F80" s="14"/>
      <c r="G80" s="34"/>
      <c r="H80" s="35"/>
      <c r="I80" s="35"/>
    </row>
    <row r="81" spans="1:9" x14ac:dyDescent="0.3">
      <c r="A81" s="12" t="s">
        <v>91</v>
      </c>
      <c r="B81" s="185" t="s">
        <v>131</v>
      </c>
      <c r="C81" s="13" t="s">
        <v>36</v>
      </c>
      <c r="D81" s="14">
        <v>3</v>
      </c>
      <c r="E81" s="198"/>
      <c r="F81" s="14">
        <f t="shared" si="4"/>
        <v>0</v>
      </c>
    </row>
    <row r="82" spans="1:9" s="27" customFormat="1" ht="138" outlineLevel="1" x14ac:dyDescent="0.3">
      <c r="A82" s="31"/>
      <c r="B82" s="183" t="s">
        <v>314</v>
      </c>
      <c r="C82" s="32"/>
      <c r="D82" s="33"/>
      <c r="E82" s="33"/>
      <c r="F82" s="14"/>
      <c r="G82" s="34"/>
      <c r="H82" s="35"/>
      <c r="I82" s="35"/>
    </row>
    <row r="83" spans="1:9" x14ac:dyDescent="0.3">
      <c r="A83" s="12" t="s">
        <v>92</v>
      </c>
      <c r="B83" s="185" t="s">
        <v>132</v>
      </c>
      <c r="C83" s="13" t="s">
        <v>33</v>
      </c>
      <c r="D83" s="14">
        <v>2</v>
      </c>
      <c r="E83" s="198"/>
      <c r="F83" s="14">
        <f t="shared" si="4"/>
        <v>0</v>
      </c>
    </row>
    <row r="84" spans="1:9" s="27" customFormat="1" ht="138" outlineLevel="1" x14ac:dyDescent="0.3">
      <c r="A84" s="31"/>
      <c r="B84" s="183" t="s">
        <v>315</v>
      </c>
      <c r="C84" s="32"/>
      <c r="D84" s="33"/>
      <c r="E84" s="33"/>
      <c r="F84" s="14"/>
      <c r="G84" s="34"/>
      <c r="H84" s="35"/>
      <c r="I84" s="35"/>
    </row>
    <row r="85" spans="1:9" x14ac:dyDescent="0.3">
      <c r="A85" s="12" t="s">
        <v>93</v>
      </c>
      <c r="B85" s="185" t="s">
        <v>133</v>
      </c>
      <c r="C85" s="13" t="s">
        <v>33</v>
      </c>
      <c r="D85" s="14">
        <v>7</v>
      </c>
      <c r="E85" s="198"/>
      <c r="F85" s="14">
        <f t="shared" si="4"/>
        <v>0</v>
      </c>
    </row>
    <row r="86" spans="1:9" s="27" customFormat="1" ht="23" outlineLevel="1" x14ac:dyDescent="0.3">
      <c r="A86" s="31"/>
      <c r="B86" s="183" t="s">
        <v>96</v>
      </c>
      <c r="C86" s="32"/>
      <c r="D86" s="33"/>
      <c r="E86" s="33"/>
      <c r="F86" s="14"/>
      <c r="G86" s="34"/>
      <c r="H86" s="35"/>
      <c r="I86" s="35"/>
    </row>
    <row r="87" spans="1:9" x14ac:dyDescent="0.3">
      <c r="A87" s="12" t="s">
        <v>94</v>
      </c>
      <c r="B87" s="185" t="s">
        <v>134</v>
      </c>
      <c r="C87" s="13" t="s">
        <v>33</v>
      </c>
      <c r="D87" s="14">
        <v>2</v>
      </c>
      <c r="E87" s="198"/>
      <c r="F87" s="14">
        <f t="shared" si="4"/>
        <v>0</v>
      </c>
    </row>
    <row r="88" spans="1:9" s="27" customFormat="1" ht="46" outlineLevel="1" x14ac:dyDescent="0.3">
      <c r="A88" s="31"/>
      <c r="B88" s="183" t="s">
        <v>316</v>
      </c>
      <c r="C88" s="32"/>
      <c r="D88" s="33"/>
      <c r="E88" s="33"/>
      <c r="F88" s="14"/>
      <c r="G88" s="34"/>
      <c r="H88" s="35"/>
      <c r="I88" s="35"/>
    </row>
    <row r="89" spans="1:9" x14ac:dyDescent="0.3">
      <c r="A89" s="12" t="s">
        <v>95</v>
      </c>
      <c r="B89" s="185" t="s">
        <v>283</v>
      </c>
      <c r="C89" s="13" t="s">
        <v>165</v>
      </c>
      <c r="D89" s="14">
        <v>2</v>
      </c>
      <c r="E89" s="198"/>
      <c r="F89" s="14">
        <f t="shared" si="4"/>
        <v>0</v>
      </c>
    </row>
    <row r="90" spans="1:9" s="27" customFormat="1" ht="69" outlineLevel="1" x14ac:dyDescent="0.3">
      <c r="A90" s="31"/>
      <c r="B90" s="183" t="s">
        <v>317</v>
      </c>
      <c r="C90" s="32"/>
      <c r="D90" s="33"/>
      <c r="E90" s="33"/>
      <c r="F90" s="14"/>
      <c r="G90" s="34"/>
      <c r="H90" s="35"/>
      <c r="I90" s="35"/>
    </row>
    <row r="91" spans="1:9" x14ac:dyDescent="0.3">
      <c r="A91" s="12" t="s">
        <v>97</v>
      </c>
      <c r="B91" s="185" t="s">
        <v>135</v>
      </c>
      <c r="C91" s="13" t="s">
        <v>33</v>
      </c>
      <c r="D91" s="14">
        <v>1</v>
      </c>
      <c r="E91" s="198"/>
      <c r="F91" s="14">
        <f t="shared" si="4"/>
        <v>0</v>
      </c>
    </row>
    <row r="92" spans="1:9" s="27" customFormat="1" ht="23" outlineLevel="1" x14ac:dyDescent="0.3">
      <c r="A92" s="31"/>
      <c r="B92" s="183" t="s">
        <v>102</v>
      </c>
      <c r="C92" s="32"/>
      <c r="D92" s="33"/>
      <c r="E92" s="33"/>
      <c r="F92" s="14"/>
      <c r="G92" s="34"/>
      <c r="H92" s="35"/>
      <c r="I92" s="35"/>
    </row>
    <row r="93" spans="1:9" x14ac:dyDescent="0.3">
      <c r="A93" s="12" t="s">
        <v>98</v>
      </c>
      <c r="B93" s="185" t="s">
        <v>136</v>
      </c>
      <c r="C93" s="13" t="s">
        <v>33</v>
      </c>
      <c r="D93" s="14">
        <v>3</v>
      </c>
      <c r="E93" s="198"/>
      <c r="F93" s="14">
        <f t="shared" si="4"/>
        <v>0</v>
      </c>
    </row>
    <row r="94" spans="1:9" s="27" customFormat="1" ht="97.5" customHeight="1" outlineLevel="1" x14ac:dyDescent="0.3">
      <c r="A94" s="31"/>
      <c r="B94" s="183" t="s">
        <v>318</v>
      </c>
      <c r="C94" s="32"/>
      <c r="D94" s="33"/>
      <c r="E94" s="33"/>
      <c r="F94" s="14"/>
      <c r="G94" s="34"/>
      <c r="H94" s="35"/>
      <c r="I94" s="35"/>
    </row>
    <row r="95" spans="1:9" x14ac:dyDescent="0.3">
      <c r="A95" s="12" t="s">
        <v>99</v>
      </c>
      <c r="B95" s="185" t="s">
        <v>137</v>
      </c>
      <c r="C95" s="13" t="s">
        <v>33</v>
      </c>
      <c r="D95" s="14">
        <v>2</v>
      </c>
      <c r="E95" s="198"/>
      <c r="F95" s="14">
        <f t="shared" si="4"/>
        <v>0</v>
      </c>
    </row>
    <row r="96" spans="1:9" s="27" customFormat="1" ht="46" outlineLevel="1" x14ac:dyDescent="0.3">
      <c r="A96" s="31"/>
      <c r="B96" s="183" t="s">
        <v>319</v>
      </c>
      <c r="C96" s="32"/>
      <c r="D96" s="33"/>
      <c r="E96" s="33"/>
      <c r="F96" s="14"/>
      <c r="G96" s="34"/>
      <c r="H96" s="35"/>
      <c r="I96" s="35"/>
    </row>
    <row r="97" spans="1:9" x14ac:dyDescent="0.3">
      <c r="A97" s="12" t="s">
        <v>100</v>
      </c>
      <c r="B97" s="185" t="s">
        <v>173</v>
      </c>
      <c r="C97" s="13" t="s">
        <v>165</v>
      </c>
      <c r="D97" s="14">
        <v>2</v>
      </c>
      <c r="E97" s="198"/>
      <c r="F97" s="14">
        <f t="shared" si="4"/>
        <v>0</v>
      </c>
    </row>
    <row r="98" spans="1:9" s="27" customFormat="1" ht="48" customHeight="1" outlineLevel="1" x14ac:dyDescent="0.3">
      <c r="A98" s="31"/>
      <c r="B98" s="183" t="s">
        <v>106</v>
      </c>
      <c r="C98" s="32"/>
      <c r="D98" s="33"/>
      <c r="E98" s="33"/>
      <c r="F98" s="14"/>
      <c r="G98" s="34"/>
      <c r="H98" s="35"/>
      <c r="I98" s="35"/>
    </row>
    <row r="99" spans="1:9" x14ac:dyDescent="0.3">
      <c r="A99" s="12" t="s">
        <v>101</v>
      </c>
      <c r="B99" s="185" t="s">
        <v>174</v>
      </c>
      <c r="C99" s="13" t="s">
        <v>33</v>
      </c>
      <c r="D99" s="14">
        <v>1</v>
      </c>
      <c r="E99" s="198"/>
      <c r="F99" s="14">
        <f t="shared" si="4"/>
        <v>0</v>
      </c>
    </row>
    <row r="100" spans="1:9" s="27" customFormat="1" ht="92" outlineLevel="1" x14ac:dyDescent="0.3">
      <c r="A100" s="31"/>
      <c r="B100" s="183" t="s">
        <v>320</v>
      </c>
      <c r="C100" s="32"/>
      <c r="D100" s="33"/>
      <c r="E100" s="33"/>
      <c r="F100" s="33"/>
      <c r="G100" s="34"/>
      <c r="H100" s="35"/>
      <c r="I100" s="35"/>
    </row>
    <row r="101" spans="1:9" x14ac:dyDescent="0.3">
      <c r="A101" s="20">
        <v>6</v>
      </c>
      <c r="B101" s="216" t="s">
        <v>138</v>
      </c>
      <c r="C101" s="21" t="s">
        <v>20</v>
      </c>
      <c r="D101" s="22"/>
      <c r="E101" s="22"/>
      <c r="F101" s="22">
        <f>SUM(F102)</f>
        <v>0</v>
      </c>
    </row>
    <row r="102" spans="1:9" x14ac:dyDescent="0.3">
      <c r="A102" s="12" t="s">
        <v>139</v>
      </c>
      <c r="B102" s="185" t="s">
        <v>284</v>
      </c>
      <c r="C102" s="13" t="s">
        <v>33</v>
      </c>
      <c r="D102" s="14">
        <v>1</v>
      </c>
      <c r="E102" s="198"/>
      <c r="F102" s="14">
        <f>E102*D102</f>
        <v>0</v>
      </c>
    </row>
    <row r="103" spans="1:9" s="27" customFormat="1" ht="46" outlineLevel="1" x14ac:dyDescent="0.3">
      <c r="A103" s="31"/>
      <c r="B103" s="183" t="s">
        <v>285</v>
      </c>
      <c r="C103" s="32"/>
      <c r="D103" s="33"/>
      <c r="E103" s="33"/>
      <c r="F103" s="33"/>
      <c r="G103" s="34"/>
      <c r="H103" s="35"/>
      <c r="I103" s="35"/>
    </row>
    <row r="104" spans="1:9" s="30" customFormat="1" x14ac:dyDescent="0.3">
      <c r="A104" s="16"/>
      <c r="B104" s="17" t="s">
        <v>19</v>
      </c>
      <c r="C104" s="18" t="s">
        <v>20</v>
      </c>
      <c r="D104" s="19"/>
      <c r="E104" s="19"/>
      <c r="F104" s="19">
        <f>F101+F72+F59+F38+F17+F10</f>
        <v>0</v>
      </c>
      <c r="G104" s="29"/>
      <c r="H104" s="15"/>
      <c r="I104" s="15"/>
    </row>
  </sheetData>
  <sheetProtection algorithmName="SHA-512" hashValue="Oc5gTmXIke+7E0fs3KXJcR+e5bqKKVRqbQlYhPx7CV8D8tvsxLBKuO/XxCTfUhT8TfAHo5/t6M3ir9Eu4xVDfw==" saltValue="9B8125DswU44hds5ErQ1zg=="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9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topLeftCell="A54" zoomScaleNormal="100" zoomScaleSheetLayoutView="100" workbookViewId="0">
      <selection activeCell="B55" sqref="B55"/>
    </sheetView>
  </sheetViews>
  <sheetFormatPr defaultColWidth="9.08984375" defaultRowHeight="14" outlineLevelRow="1" x14ac:dyDescent="0.3"/>
  <cols>
    <col min="1" max="1" width="9.08984375" style="1"/>
    <col min="2" max="2" width="92.453125" style="1" customWidth="1"/>
    <col min="3" max="3" width="8.54296875" style="2" customWidth="1"/>
    <col min="4" max="4" width="9.08984375" style="1"/>
    <col min="5" max="5" width="17.90625" style="23" customWidth="1"/>
    <col min="6" max="7" width="18.08984375" style="24" customWidth="1"/>
    <col min="8" max="9" width="9.08984375" style="1"/>
    <col min="10" max="16384" width="9.08984375" style="25"/>
  </cols>
  <sheetData>
    <row r="1" spans="1:9" x14ac:dyDescent="0.3">
      <c r="B1" s="15" t="s">
        <v>167</v>
      </c>
      <c r="D1" s="37" t="s">
        <v>4</v>
      </c>
      <c r="E1" s="23" t="s">
        <v>5</v>
      </c>
      <c r="F1" s="24" t="s">
        <v>119</v>
      </c>
    </row>
    <row r="2" spans="1:9" x14ac:dyDescent="0.3">
      <c r="E2" s="23" t="s">
        <v>6</v>
      </c>
      <c r="F2" s="24" t="s">
        <v>7</v>
      </c>
    </row>
    <row r="3" spans="1:9" x14ac:dyDescent="0.3">
      <c r="B3" s="1" t="s">
        <v>3</v>
      </c>
      <c r="E3" s="23" t="s">
        <v>8</v>
      </c>
      <c r="F3" s="24" t="s">
        <v>9</v>
      </c>
    </row>
    <row r="4" spans="1:9" x14ac:dyDescent="0.3">
      <c r="B4" s="15" t="s">
        <v>177</v>
      </c>
      <c r="E4" s="23" t="s">
        <v>10</v>
      </c>
      <c r="F4" s="26">
        <v>330</v>
      </c>
    </row>
    <row r="5" spans="1:9" x14ac:dyDescent="0.3">
      <c r="E5" s="38" t="s">
        <v>11</v>
      </c>
      <c r="F5" s="26">
        <v>30</v>
      </c>
    </row>
    <row r="6" spans="1:9" s="27" customFormat="1" x14ac:dyDescent="0.3">
      <c r="A6" s="1"/>
      <c r="B6" s="1"/>
      <c r="C6" s="2"/>
      <c r="D6" s="1"/>
      <c r="E6" s="23"/>
      <c r="F6" s="24"/>
      <c r="G6" s="24"/>
      <c r="H6" s="1"/>
      <c r="I6" s="1"/>
    </row>
    <row r="8" spans="1:9" s="28" customFormat="1" ht="20" x14ac:dyDescent="0.35">
      <c r="A8" s="4" t="s">
        <v>12</v>
      </c>
      <c r="B8" s="5" t="s">
        <v>13</v>
      </c>
      <c r="C8" s="6" t="s">
        <v>14</v>
      </c>
      <c r="D8" s="5" t="s">
        <v>15</v>
      </c>
      <c r="E8" s="7" t="s">
        <v>16</v>
      </c>
      <c r="F8" s="8" t="s">
        <v>17</v>
      </c>
      <c r="G8" s="3"/>
    </row>
    <row r="9" spans="1:9" s="30" customFormat="1" x14ac:dyDescent="0.3">
      <c r="A9" s="16" t="s">
        <v>18</v>
      </c>
      <c r="B9" s="17" t="s">
        <v>19</v>
      </c>
      <c r="C9" s="18" t="s">
        <v>20</v>
      </c>
      <c r="D9" s="19"/>
      <c r="E9" s="19"/>
      <c r="F9" s="19">
        <f>F73</f>
        <v>0</v>
      </c>
      <c r="G9" s="29"/>
      <c r="H9" s="15"/>
      <c r="I9" s="15"/>
    </row>
    <row r="10" spans="1:9" x14ac:dyDescent="0.3">
      <c r="A10" s="20">
        <v>1</v>
      </c>
      <c r="B10" s="216" t="s">
        <v>21</v>
      </c>
      <c r="C10" s="21" t="s">
        <v>20</v>
      </c>
      <c r="D10" s="22"/>
      <c r="E10" s="22"/>
      <c r="F10" s="22">
        <f>SUM(F11:F15)</f>
        <v>0</v>
      </c>
    </row>
    <row r="11" spans="1:9" x14ac:dyDescent="0.3">
      <c r="A11" s="9" t="s">
        <v>22</v>
      </c>
      <c r="B11" s="214" t="s">
        <v>277</v>
      </c>
      <c r="C11" s="10" t="s">
        <v>165</v>
      </c>
      <c r="D11" s="11">
        <v>1</v>
      </c>
      <c r="E11" s="199"/>
      <c r="F11" s="11">
        <f>E11*D11</f>
        <v>0</v>
      </c>
    </row>
    <row r="12" spans="1:9" s="27" customFormat="1" ht="162" customHeight="1" outlineLevel="1" x14ac:dyDescent="0.3">
      <c r="A12" s="31"/>
      <c r="B12" s="183" t="s">
        <v>296</v>
      </c>
      <c r="C12" s="32"/>
      <c r="D12" s="33"/>
      <c r="E12" s="190"/>
      <c r="F12" s="11"/>
      <c r="G12" s="34"/>
      <c r="H12" s="35"/>
      <c r="I12" s="35"/>
    </row>
    <row r="13" spans="1:9" x14ac:dyDescent="0.3">
      <c r="A13" s="9" t="s">
        <v>23</v>
      </c>
      <c r="B13" s="215" t="s">
        <v>166</v>
      </c>
      <c r="C13" s="10" t="s">
        <v>24</v>
      </c>
      <c r="D13" s="11">
        <v>467</v>
      </c>
      <c r="E13" s="199"/>
      <c r="F13" s="11">
        <f t="shared" ref="F13:F15" si="0">E13*D13</f>
        <v>0</v>
      </c>
    </row>
    <row r="14" spans="1:9" s="27" customFormat="1" ht="46" outlineLevel="1" x14ac:dyDescent="0.3">
      <c r="A14" s="31"/>
      <c r="B14" s="183" t="s">
        <v>297</v>
      </c>
      <c r="C14" s="32"/>
      <c r="D14" s="33"/>
      <c r="E14" s="190"/>
      <c r="F14" s="11"/>
      <c r="G14" s="34"/>
      <c r="H14" s="35"/>
      <c r="I14" s="35"/>
    </row>
    <row r="15" spans="1:9" ht="15" customHeight="1" x14ac:dyDescent="0.3">
      <c r="A15" s="9" t="s">
        <v>25</v>
      </c>
      <c r="B15" s="214" t="s">
        <v>26</v>
      </c>
      <c r="C15" s="10" t="s">
        <v>27</v>
      </c>
      <c r="D15" s="11">
        <v>16</v>
      </c>
      <c r="E15" s="199"/>
      <c r="F15" s="11">
        <f t="shared" si="0"/>
        <v>0</v>
      </c>
    </row>
    <row r="16" spans="1:9" s="27" customFormat="1" ht="26.25" customHeight="1" outlineLevel="1" x14ac:dyDescent="0.3">
      <c r="A16" s="31"/>
      <c r="B16" s="183" t="s">
        <v>28</v>
      </c>
      <c r="C16" s="32"/>
      <c r="D16" s="33"/>
      <c r="E16" s="33"/>
      <c r="F16" s="33"/>
      <c r="G16" s="34"/>
      <c r="H16" s="35"/>
      <c r="I16" s="35"/>
    </row>
    <row r="17" spans="1:9" s="27" customFormat="1" ht="15" customHeight="1" x14ac:dyDescent="0.3">
      <c r="A17" s="20">
        <v>2</v>
      </c>
      <c r="B17" s="216" t="s">
        <v>29</v>
      </c>
      <c r="C17" s="21" t="s">
        <v>20</v>
      </c>
      <c r="D17" s="22"/>
      <c r="E17" s="22"/>
      <c r="F17" s="22">
        <f>SUM(F18:F32)</f>
        <v>0</v>
      </c>
      <c r="G17" s="24"/>
      <c r="H17" s="1"/>
      <c r="I17" s="1"/>
    </row>
    <row r="18" spans="1:9" ht="15" customHeight="1" x14ac:dyDescent="0.3">
      <c r="A18" s="12" t="s">
        <v>30</v>
      </c>
      <c r="B18" s="185" t="s">
        <v>179</v>
      </c>
      <c r="C18" s="13" t="s">
        <v>33</v>
      </c>
      <c r="D18" s="14">
        <v>1</v>
      </c>
      <c r="E18" s="198"/>
      <c r="F18" s="14">
        <f>E18*D18</f>
        <v>0</v>
      </c>
    </row>
    <row r="19" spans="1:9" s="27" customFormat="1" ht="126.5" outlineLevel="1" x14ac:dyDescent="0.3">
      <c r="A19" s="31"/>
      <c r="B19" s="183" t="s">
        <v>298</v>
      </c>
      <c r="C19" s="32"/>
      <c r="D19" s="33"/>
      <c r="E19" s="33"/>
      <c r="F19" s="14"/>
      <c r="G19" s="34"/>
      <c r="H19" s="35"/>
      <c r="I19" s="35"/>
    </row>
    <row r="20" spans="1:9" ht="15" customHeight="1" x14ac:dyDescent="0.3">
      <c r="A20" s="12" t="s">
        <v>31</v>
      </c>
      <c r="B20" s="185" t="s">
        <v>178</v>
      </c>
      <c r="C20" s="13" t="s">
        <v>33</v>
      </c>
      <c r="D20" s="14">
        <v>1</v>
      </c>
      <c r="E20" s="198"/>
      <c r="F20" s="14">
        <f t="shared" ref="F20:F32" si="1">E20*D20</f>
        <v>0</v>
      </c>
    </row>
    <row r="21" spans="1:9" s="27" customFormat="1" ht="126.5" outlineLevel="1" x14ac:dyDescent="0.3">
      <c r="A21" s="31"/>
      <c r="B21" s="183" t="s">
        <v>298</v>
      </c>
      <c r="C21" s="32"/>
      <c r="D21" s="33"/>
      <c r="E21" s="202"/>
      <c r="F21" s="14"/>
      <c r="G21" s="34"/>
      <c r="H21" s="35"/>
      <c r="I21" s="35"/>
    </row>
    <row r="22" spans="1:9" ht="15" customHeight="1" x14ac:dyDescent="0.3">
      <c r="A22" s="12" t="s">
        <v>34</v>
      </c>
      <c r="B22" s="185" t="s">
        <v>32</v>
      </c>
      <c r="C22" s="13" t="s">
        <v>33</v>
      </c>
      <c r="D22" s="14">
        <v>3</v>
      </c>
      <c r="E22" s="203"/>
      <c r="F22" s="14">
        <f t="shared" si="1"/>
        <v>0</v>
      </c>
    </row>
    <row r="23" spans="1:9" s="27" customFormat="1" ht="46" outlineLevel="1" x14ac:dyDescent="0.3">
      <c r="A23" s="31"/>
      <c r="B23" s="183" t="s">
        <v>299</v>
      </c>
      <c r="C23" s="32"/>
      <c r="D23" s="33"/>
      <c r="E23" s="33"/>
      <c r="F23" s="14"/>
      <c r="G23" s="34"/>
      <c r="H23" s="35"/>
      <c r="I23" s="35"/>
    </row>
    <row r="24" spans="1:9" s="27" customFormat="1" ht="15" customHeight="1" x14ac:dyDescent="0.3">
      <c r="A24" s="12" t="s">
        <v>38</v>
      </c>
      <c r="B24" s="185" t="s">
        <v>35</v>
      </c>
      <c r="C24" s="13" t="s">
        <v>36</v>
      </c>
      <c r="D24" s="14">
        <v>3</v>
      </c>
      <c r="E24" s="198"/>
      <c r="F24" s="14">
        <f t="shared" si="1"/>
        <v>0</v>
      </c>
      <c r="G24" s="24"/>
      <c r="H24" s="1"/>
      <c r="I24" s="1"/>
    </row>
    <row r="25" spans="1:9" s="27" customFormat="1" ht="34.5" outlineLevel="1" x14ac:dyDescent="0.3">
      <c r="A25" s="31"/>
      <c r="B25" s="183" t="s">
        <v>37</v>
      </c>
      <c r="C25" s="32"/>
      <c r="D25" s="33"/>
      <c r="E25" s="33"/>
      <c r="F25" s="14"/>
      <c r="G25" s="34"/>
      <c r="H25" s="35"/>
      <c r="I25" s="35"/>
    </row>
    <row r="26" spans="1:9" s="27" customFormat="1" ht="15" customHeight="1" x14ac:dyDescent="0.3">
      <c r="A26" s="12" t="s">
        <v>39</v>
      </c>
      <c r="B26" s="185" t="s">
        <v>286</v>
      </c>
      <c r="C26" s="13" t="s">
        <v>33</v>
      </c>
      <c r="D26" s="14">
        <v>1</v>
      </c>
      <c r="E26" s="198"/>
      <c r="F26" s="14">
        <f t="shared" si="1"/>
        <v>0</v>
      </c>
      <c r="G26" s="24"/>
      <c r="H26" s="1"/>
      <c r="I26" s="1"/>
    </row>
    <row r="27" spans="1:9" s="27" customFormat="1" ht="46" outlineLevel="1" x14ac:dyDescent="0.3">
      <c r="A27" s="31"/>
      <c r="B27" s="183" t="s">
        <v>279</v>
      </c>
      <c r="C27" s="32"/>
      <c r="D27" s="33"/>
      <c r="E27" s="33"/>
      <c r="F27" s="14"/>
      <c r="G27" s="34"/>
      <c r="H27" s="35"/>
      <c r="I27" s="35"/>
    </row>
    <row r="28" spans="1:9" x14ac:dyDescent="0.3">
      <c r="A28" s="12" t="s">
        <v>40</v>
      </c>
      <c r="B28" s="185" t="s">
        <v>287</v>
      </c>
      <c r="C28" s="13" t="s">
        <v>33</v>
      </c>
      <c r="D28" s="14">
        <v>2</v>
      </c>
      <c r="E28" s="198"/>
      <c r="F28" s="14">
        <f t="shared" si="1"/>
        <v>0</v>
      </c>
    </row>
    <row r="29" spans="1:9" s="27" customFormat="1" ht="46" outlineLevel="1" x14ac:dyDescent="0.3">
      <c r="A29" s="31"/>
      <c r="B29" s="183" t="s">
        <v>300</v>
      </c>
      <c r="C29" s="32"/>
      <c r="D29" s="33"/>
      <c r="E29" s="33"/>
      <c r="F29" s="14"/>
      <c r="G29" s="34"/>
      <c r="H29" s="35"/>
      <c r="I29" s="35"/>
    </row>
    <row r="30" spans="1:9" s="27" customFormat="1" outlineLevel="1" x14ac:dyDescent="0.3">
      <c r="A30" s="184" t="s">
        <v>42</v>
      </c>
      <c r="B30" s="185" t="s">
        <v>271</v>
      </c>
      <c r="C30" s="186" t="s">
        <v>33</v>
      </c>
      <c r="D30" s="187">
        <v>1</v>
      </c>
      <c r="E30" s="199"/>
      <c r="F30" s="14">
        <f t="shared" si="1"/>
        <v>0</v>
      </c>
      <c r="G30" s="34"/>
      <c r="H30" s="35"/>
      <c r="I30" s="35"/>
    </row>
    <row r="31" spans="1:9" s="27" customFormat="1" ht="46" outlineLevel="1" x14ac:dyDescent="0.3">
      <c r="A31" s="188"/>
      <c r="B31" s="183" t="s">
        <v>301</v>
      </c>
      <c r="C31" s="189"/>
      <c r="D31" s="190"/>
      <c r="E31" s="190"/>
      <c r="F31" s="14"/>
      <c r="G31" s="34"/>
      <c r="H31" s="35"/>
      <c r="I31" s="35"/>
    </row>
    <row r="32" spans="1:9" s="27" customFormat="1" ht="15" customHeight="1" x14ac:dyDescent="0.3">
      <c r="A32" s="12" t="s">
        <v>43</v>
      </c>
      <c r="B32" s="185" t="s">
        <v>171</v>
      </c>
      <c r="C32" s="13" t="s">
        <v>27</v>
      </c>
      <c r="D32" s="14">
        <v>2.5</v>
      </c>
      <c r="E32" s="198"/>
      <c r="F32" s="14">
        <f t="shared" si="1"/>
        <v>0</v>
      </c>
      <c r="G32" s="24"/>
      <c r="H32" s="1"/>
      <c r="I32" s="1"/>
    </row>
    <row r="33" spans="1:9" s="27" customFormat="1" ht="34.5" outlineLevel="1" x14ac:dyDescent="0.3">
      <c r="A33" s="31"/>
      <c r="B33" s="183" t="s">
        <v>41</v>
      </c>
      <c r="C33" s="32"/>
      <c r="D33" s="33"/>
      <c r="E33" s="33"/>
      <c r="F33" s="33"/>
      <c r="G33" s="34"/>
      <c r="H33" s="35"/>
      <c r="I33" s="35"/>
    </row>
    <row r="34" spans="1:9" x14ac:dyDescent="0.3">
      <c r="A34" s="20">
        <v>3</v>
      </c>
      <c r="B34" s="216" t="s">
        <v>46</v>
      </c>
      <c r="C34" s="21" t="s">
        <v>20</v>
      </c>
      <c r="D34" s="22"/>
      <c r="E34" s="22"/>
      <c r="F34" s="22">
        <f>SUM(F35:F49)</f>
        <v>0</v>
      </c>
    </row>
    <row r="35" spans="1:9" s="27" customFormat="1" x14ac:dyDescent="0.3">
      <c r="A35" s="12" t="s">
        <v>47</v>
      </c>
      <c r="B35" s="185" t="s">
        <v>48</v>
      </c>
      <c r="C35" s="13" t="s">
        <v>27</v>
      </c>
      <c r="D35" s="14">
        <v>75</v>
      </c>
      <c r="E35" s="199"/>
      <c r="F35" s="14">
        <f>E35*D35</f>
        <v>0</v>
      </c>
      <c r="G35" s="24"/>
      <c r="H35" s="1"/>
      <c r="I35" s="1"/>
    </row>
    <row r="36" spans="1:9" s="27" customFormat="1" ht="157.5" customHeight="1" outlineLevel="1" x14ac:dyDescent="0.3">
      <c r="A36" s="31"/>
      <c r="B36" s="183" t="s">
        <v>302</v>
      </c>
      <c r="C36" s="32"/>
      <c r="D36" s="33"/>
      <c r="E36" s="190"/>
      <c r="F36" s="14"/>
      <c r="G36" s="34"/>
      <c r="H36" s="35"/>
      <c r="I36" s="35"/>
    </row>
    <row r="37" spans="1:9" x14ac:dyDescent="0.3">
      <c r="A37" s="12" t="s">
        <v>49</v>
      </c>
      <c r="B37" s="185" t="s">
        <v>50</v>
      </c>
      <c r="C37" s="13" t="s">
        <v>33</v>
      </c>
      <c r="D37" s="14">
        <v>5</v>
      </c>
      <c r="E37" s="199"/>
      <c r="F37" s="14">
        <f t="shared" ref="F37:F49" si="2">E37*D37</f>
        <v>0</v>
      </c>
    </row>
    <row r="38" spans="1:9" s="27" customFormat="1" ht="103.5" outlineLevel="1" x14ac:dyDescent="0.3">
      <c r="A38" s="31"/>
      <c r="B38" s="183" t="s">
        <v>51</v>
      </c>
      <c r="C38" s="32"/>
      <c r="D38" s="33"/>
      <c r="E38" s="190"/>
      <c r="F38" s="14"/>
      <c r="G38" s="34"/>
      <c r="H38" s="35"/>
      <c r="I38" s="35"/>
    </row>
    <row r="39" spans="1:9" x14ac:dyDescent="0.3">
      <c r="A39" s="12" t="s">
        <v>52</v>
      </c>
      <c r="B39" s="185" t="s">
        <v>124</v>
      </c>
      <c r="C39" s="13" t="s">
        <v>33</v>
      </c>
      <c r="D39" s="14">
        <v>1</v>
      </c>
      <c r="E39" s="199"/>
      <c r="F39" s="14">
        <f t="shared" si="2"/>
        <v>0</v>
      </c>
    </row>
    <row r="40" spans="1:9" s="27" customFormat="1" ht="115" outlineLevel="1" x14ac:dyDescent="0.3">
      <c r="A40" s="31"/>
      <c r="B40" s="183" t="s">
        <v>303</v>
      </c>
      <c r="C40" s="32"/>
      <c r="D40" s="33"/>
      <c r="E40" s="190"/>
      <c r="F40" s="14"/>
      <c r="G40" s="34"/>
      <c r="H40" s="35"/>
      <c r="I40" s="35"/>
    </row>
    <row r="41" spans="1:9" x14ac:dyDescent="0.3">
      <c r="A41" s="12" t="s">
        <v>53</v>
      </c>
      <c r="B41" s="185" t="s">
        <v>54</v>
      </c>
      <c r="C41" s="13" t="s">
        <v>33</v>
      </c>
      <c r="D41" s="14">
        <v>8</v>
      </c>
      <c r="E41" s="199"/>
      <c r="F41" s="14">
        <f t="shared" si="2"/>
        <v>0</v>
      </c>
    </row>
    <row r="42" spans="1:9" s="27" customFormat="1" ht="46" outlineLevel="1" x14ac:dyDescent="0.3">
      <c r="A42" s="31"/>
      <c r="B42" s="183" t="s">
        <v>281</v>
      </c>
      <c r="C42" s="32"/>
      <c r="D42" s="33"/>
      <c r="E42" s="190"/>
      <c r="F42" s="14"/>
      <c r="G42" s="34"/>
      <c r="H42" s="35"/>
      <c r="I42" s="35"/>
    </row>
    <row r="43" spans="1:9" x14ac:dyDescent="0.3">
      <c r="A43" s="12" t="s">
        <v>55</v>
      </c>
      <c r="B43" s="185" t="s">
        <v>56</v>
      </c>
      <c r="C43" s="13" t="s">
        <v>33</v>
      </c>
      <c r="D43" s="14">
        <v>8</v>
      </c>
      <c r="E43" s="199"/>
      <c r="F43" s="14">
        <f t="shared" si="2"/>
        <v>0</v>
      </c>
    </row>
    <row r="44" spans="1:9" s="27" customFormat="1" ht="23" outlineLevel="1" x14ac:dyDescent="0.3">
      <c r="A44" s="31"/>
      <c r="B44" s="183" t="s">
        <v>57</v>
      </c>
      <c r="C44" s="32"/>
      <c r="D44" s="33"/>
      <c r="E44" s="190"/>
      <c r="F44" s="14"/>
      <c r="G44" s="34"/>
      <c r="H44" s="35"/>
      <c r="I44" s="35"/>
    </row>
    <row r="45" spans="1:9" x14ac:dyDescent="0.3">
      <c r="A45" s="12" t="s">
        <v>58</v>
      </c>
      <c r="B45" s="185" t="s">
        <v>59</v>
      </c>
      <c r="C45" s="13" t="s">
        <v>33</v>
      </c>
      <c r="D45" s="14">
        <v>2</v>
      </c>
      <c r="E45" s="199"/>
      <c r="F45" s="14">
        <f t="shared" si="2"/>
        <v>0</v>
      </c>
    </row>
    <row r="46" spans="1:9" s="27" customFormat="1" ht="122.25" customHeight="1" outlineLevel="1" x14ac:dyDescent="0.3">
      <c r="A46" s="31"/>
      <c r="B46" s="183" t="s">
        <v>321</v>
      </c>
      <c r="C46" s="32"/>
      <c r="D46" s="33"/>
      <c r="E46" s="190"/>
      <c r="F46" s="14"/>
      <c r="G46" s="34"/>
      <c r="H46" s="35"/>
      <c r="I46" s="35"/>
    </row>
    <row r="47" spans="1:9" x14ac:dyDescent="0.3">
      <c r="A47" s="12" t="s">
        <v>60</v>
      </c>
      <c r="B47" s="185" t="s">
        <v>61</v>
      </c>
      <c r="C47" s="13" t="s">
        <v>33</v>
      </c>
      <c r="D47" s="14">
        <v>2</v>
      </c>
      <c r="E47" s="199"/>
      <c r="F47" s="14">
        <f t="shared" si="2"/>
        <v>0</v>
      </c>
    </row>
    <row r="48" spans="1:9" s="27" customFormat="1" ht="60" customHeight="1" outlineLevel="1" x14ac:dyDescent="0.3">
      <c r="A48" s="31"/>
      <c r="B48" s="183" t="s">
        <v>307</v>
      </c>
      <c r="C48" s="32"/>
      <c r="D48" s="33"/>
      <c r="E48" s="190"/>
      <c r="F48" s="14"/>
      <c r="G48" s="34"/>
      <c r="H48" s="35"/>
      <c r="I48" s="35"/>
    </row>
    <row r="49" spans="1:9" x14ac:dyDescent="0.3">
      <c r="A49" s="12" t="s">
        <v>62</v>
      </c>
      <c r="B49" s="185" t="s">
        <v>164</v>
      </c>
      <c r="C49" s="13" t="s">
        <v>165</v>
      </c>
      <c r="D49" s="14">
        <v>1</v>
      </c>
      <c r="E49" s="199"/>
      <c r="F49" s="14">
        <f t="shared" si="2"/>
        <v>0</v>
      </c>
    </row>
    <row r="50" spans="1:9" s="27" customFormat="1" outlineLevel="1" x14ac:dyDescent="0.3">
      <c r="A50" s="31"/>
      <c r="B50" s="183" t="s">
        <v>308</v>
      </c>
      <c r="C50" s="32"/>
      <c r="D50" s="33"/>
      <c r="E50" s="33"/>
      <c r="F50" s="33"/>
      <c r="G50" s="34"/>
      <c r="H50" s="35"/>
      <c r="I50" s="35"/>
    </row>
    <row r="51" spans="1:9" x14ac:dyDescent="0.3">
      <c r="A51" s="20">
        <v>4</v>
      </c>
      <c r="B51" s="216" t="s">
        <v>65</v>
      </c>
      <c r="C51" s="21" t="s">
        <v>20</v>
      </c>
      <c r="D51" s="22"/>
      <c r="E51" s="22"/>
      <c r="F51" s="22">
        <f>SUM(F52:F70)</f>
        <v>0</v>
      </c>
    </row>
    <row r="52" spans="1:9" x14ac:dyDescent="0.3">
      <c r="A52" s="12" t="s">
        <v>66</v>
      </c>
      <c r="B52" s="185" t="s">
        <v>67</v>
      </c>
      <c r="C52" s="13" t="s">
        <v>27</v>
      </c>
      <c r="D52" s="14">
        <v>129</v>
      </c>
      <c r="E52" s="199"/>
      <c r="F52" s="14">
        <f>E52*D52</f>
        <v>0</v>
      </c>
    </row>
    <row r="53" spans="1:9" s="27" customFormat="1" ht="109.25" customHeight="1" outlineLevel="1" x14ac:dyDescent="0.3">
      <c r="A53" s="31"/>
      <c r="B53" s="183" t="s">
        <v>322</v>
      </c>
      <c r="C53" s="32"/>
      <c r="D53" s="33"/>
      <c r="E53" s="190"/>
      <c r="F53" s="14"/>
      <c r="G53" s="34"/>
      <c r="H53" s="35"/>
      <c r="I53" s="35"/>
    </row>
    <row r="54" spans="1:9" x14ac:dyDescent="0.3">
      <c r="A54" s="12" t="s">
        <v>68</v>
      </c>
      <c r="B54" s="185" t="s">
        <v>69</v>
      </c>
      <c r="C54" s="13" t="s">
        <v>33</v>
      </c>
      <c r="D54" s="14">
        <v>10</v>
      </c>
      <c r="E54" s="199"/>
      <c r="F54" s="14">
        <f t="shared" ref="F54:F70" si="3">E54*D54</f>
        <v>0</v>
      </c>
    </row>
    <row r="55" spans="1:9" s="27" customFormat="1" ht="126.5" outlineLevel="1" x14ac:dyDescent="0.3">
      <c r="A55" s="31"/>
      <c r="B55" s="183" t="s">
        <v>310</v>
      </c>
      <c r="C55" s="32"/>
      <c r="D55" s="33"/>
      <c r="E55" s="190"/>
      <c r="F55" s="14"/>
      <c r="G55" s="34"/>
      <c r="H55" s="35"/>
      <c r="I55" s="35"/>
    </row>
    <row r="56" spans="1:9" x14ac:dyDescent="0.3">
      <c r="A56" s="12" t="s">
        <v>70</v>
      </c>
      <c r="B56" s="185" t="s">
        <v>71</v>
      </c>
      <c r="C56" s="13" t="s">
        <v>33</v>
      </c>
      <c r="D56" s="14">
        <v>20</v>
      </c>
      <c r="E56" s="199"/>
      <c r="F56" s="14">
        <f t="shared" si="3"/>
        <v>0</v>
      </c>
    </row>
    <row r="57" spans="1:9" s="27" customFormat="1" ht="34.5" outlineLevel="1" x14ac:dyDescent="0.3">
      <c r="A57" s="31"/>
      <c r="B57" s="183" t="s">
        <v>72</v>
      </c>
      <c r="C57" s="32"/>
      <c r="D57" s="33"/>
      <c r="E57" s="190"/>
      <c r="F57" s="14"/>
      <c r="G57" s="34"/>
      <c r="H57" s="35"/>
      <c r="I57" s="35"/>
    </row>
    <row r="58" spans="1:9" x14ac:dyDescent="0.3">
      <c r="A58" s="12" t="s">
        <v>73</v>
      </c>
      <c r="B58" s="185" t="s">
        <v>140</v>
      </c>
      <c r="C58" s="13" t="s">
        <v>27</v>
      </c>
      <c r="D58" s="14">
        <v>224</v>
      </c>
      <c r="E58" s="199"/>
      <c r="F58" s="14">
        <f t="shared" si="3"/>
        <v>0</v>
      </c>
    </row>
    <row r="59" spans="1:9" s="27" customFormat="1" ht="97.5" customHeight="1" outlineLevel="1" x14ac:dyDescent="0.3">
      <c r="A59" s="31"/>
      <c r="B59" s="183" t="s">
        <v>141</v>
      </c>
      <c r="C59" s="32"/>
      <c r="D59" s="33"/>
      <c r="E59" s="190"/>
      <c r="F59" s="14"/>
      <c r="G59" s="34"/>
      <c r="H59" s="35"/>
      <c r="I59" s="35"/>
    </row>
    <row r="60" spans="1:9" x14ac:dyDescent="0.3">
      <c r="A60" s="12" t="s">
        <v>75</v>
      </c>
      <c r="B60" s="185" t="s">
        <v>142</v>
      </c>
      <c r="C60" s="13" t="s">
        <v>33</v>
      </c>
      <c r="D60" s="14">
        <v>6</v>
      </c>
      <c r="E60" s="199"/>
      <c r="F60" s="14">
        <f t="shared" si="3"/>
        <v>0</v>
      </c>
    </row>
    <row r="61" spans="1:9" s="27" customFormat="1" ht="138" outlineLevel="1" x14ac:dyDescent="0.3">
      <c r="A61" s="31"/>
      <c r="B61" s="183" t="s">
        <v>323</v>
      </c>
      <c r="C61" s="32"/>
      <c r="D61" s="33"/>
      <c r="E61" s="190"/>
      <c r="F61" s="14"/>
      <c r="G61" s="34"/>
      <c r="H61" s="35"/>
      <c r="I61" s="35"/>
    </row>
    <row r="62" spans="1:9" x14ac:dyDescent="0.3">
      <c r="A62" s="12" t="s">
        <v>78</v>
      </c>
      <c r="B62" s="185" t="s">
        <v>143</v>
      </c>
      <c r="C62" s="13" t="s">
        <v>33</v>
      </c>
      <c r="D62" s="14">
        <v>8</v>
      </c>
      <c r="E62" s="199"/>
      <c r="F62" s="14">
        <f t="shared" si="3"/>
        <v>0</v>
      </c>
    </row>
    <row r="63" spans="1:9" s="27" customFormat="1" ht="23" outlineLevel="1" x14ac:dyDescent="0.3">
      <c r="A63" s="31"/>
      <c r="B63" s="183" t="s">
        <v>82</v>
      </c>
      <c r="C63" s="32"/>
      <c r="D63" s="33"/>
      <c r="E63" s="190"/>
      <c r="F63" s="14"/>
      <c r="G63" s="34"/>
      <c r="H63" s="35"/>
      <c r="I63" s="35"/>
    </row>
    <row r="64" spans="1:9" x14ac:dyDescent="0.3">
      <c r="A64" s="12" t="s">
        <v>80</v>
      </c>
      <c r="B64" s="185" t="s">
        <v>182</v>
      </c>
      <c r="C64" s="13" t="s">
        <v>33</v>
      </c>
      <c r="D64" s="14">
        <v>2</v>
      </c>
      <c r="E64" s="199"/>
      <c r="F64" s="14">
        <f t="shared" si="3"/>
        <v>0</v>
      </c>
    </row>
    <row r="65" spans="1:9" s="27" customFormat="1" ht="23" outlineLevel="1" x14ac:dyDescent="0.3">
      <c r="A65" s="31"/>
      <c r="B65" s="183" t="s">
        <v>84</v>
      </c>
      <c r="C65" s="32"/>
      <c r="D65" s="33"/>
      <c r="E65" s="190"/>
      <c r="F65" s="14"/>
      <c r="G65" s="34"/>
      <c r="H65" s="35"/>
      <c r="I65" s="35"/>
    </row>
    <row r="66" spans="1:9" x14ac:dyDescent="0.3">
      <c r="A66" s="12" t="s">
        <v>81</v>
      </c>
      <c r="B66" s="185" t="s">
        <v>144</v>
      </c>
      <c r="C66" s="13" t="s">
        <v>33</v>
      </c>
      <c r="D66" s="14">
        <v>4</v>
      </c>
      <c r="E66" s="199"/>
      <c r="F66" s="14">
        <f t="shared" si="3"/>
        <v>0</v>
      </c>
    </row>
    <row r="67" spans="1:9" s="27" customFormat="1" ht="46" outlineLevel="1" x14ac:dyDescent="0.3">
      <c r="A67" s="31"/>
      <c r="B67" s="183" t="s">
        <v>324</v>
      </c>
      <c r="C67" s="32"/>
      <c r="D67" s="33"/>
      <c r="E67" s="190"/>
      <c r="F67" s="14"/>
      <c r="G67" s="34"/>
      <c r="H67" s="35"/>
      <c r="I67" s="35"/>
    </row>
    <row r="68" spans="1:9" x14ac:dyDescent="0.3">
      <c r="A68" s="12" t="s">
        <v>83</v>
      </c>
      <c r="B68" s="185" t="s">
        <v>145</v>
      </c>
      <c r="C68" s="13" t="s">
        <v>33</v>
      </c>
      <c r="D68" s="14">
        <v>1</v>
      </c>
      <c r="E68" s="199"/>
      <c r="F68" s="14">
        <f t="shared" si="3"/>
        <v>0</v>
      </c>
    </row>
    <row r="69" spans="1:9" s="27" customFormat="1" ht="59" customHeight="1" outlineLevel="1" x14ac:dyDescent="0.3">
      <c r="A69" s="31"/>
      <c r="B69" s="183" t="s">
        <v>324</v>
      </c>
      <c r="C69" s="32"/>
      <c r="D69" s="33"/>
      <c r="E69" s="190"/>
      <c r="F69" s="14"/>
      <c r="G69" s="34"/>
      <c r="H69" s="35"/>
      <c r="I69" s="35"/>
    </row>
    <row r="70" spans="1:9" x14ac:dyDescent="0.3">
      <c r="A70" s="12" t="s">
        <v>85</v>
      </c>
      <c r="B70" s="185" t="s">
        <v>146</v>
      </c>
      <c r="C70" s="13" t="s">
        <v>33</v>
      </c>
      <c r="D70" s="14">
        <v>2</v>
      </c>
      <c r="E70" s="199"/>
      <c r="F70" s="14">
        <f t="shared" si="3"/>
        <v>0</v>
      </c>
    </row>
    <row r="71" spans="1:9" s="27" customFormat="1" ht="115.25" customHeight="1" outlineLevel="1" x14ac:dyDescent="0.3">
      <c r="A71" s="31"/>
      <c r="B71" s="183" t="s">
        <v>325</v>
      </c>
      <c r="C71" s="32"/>
      <c r="D71" s="33"/>
      <c r="E71" s="33"/>
      <c r="F71" s="33"/>
      <c r="G71" s="34"/>
      <c r="H71" s="35"/>
      <c r="I71" s="35"/>
    </row>
    <row r="72" spans="1:9" s="30" customFormat="1" x14ac:dyDescent="0.3">
      <c r="A72" s="20">
        <v>5</v>
      </c>
      <c r="B72" s="216" t="s">
        <v>79</v>
      </c>
      <c r="C72" s="21" t="s">
        <v>20</v>
      </c>
      <c r="D72" s="22"/>
      <c r="E72" s="22"/>
      <c r="F72" s="22"/>
      <c r="G72" s="29"/>
      <c r="H72" s="15"/>
      <c r="I72" s="15"/>
    </row>
    <row r="73" spans="1:9" x14ac:dyDescent="0.3">
      <c r="A73" s="16"/>
      <c r="B73" s="17" t="s">
        <v>19</v>
      </c>
      <c r="C73" s="18" t="s">
        <v>20</v>
      </c>
      <c r="D73" s="19"/>
      <c r="E73" s="19"/>
      <c r="F73" s="19">
        <f>F51+F34+F17+F10</f>
        <v>0</v>
      </c>
    </row>
  </sheetData>
  <sheetProtection algorithmName="SHA-512" hashValue="3kFKDzu6O+Iv3Tkwjpd+AfQNgih4jtxt2mjGpnMl6m95roTNzmbaHpNJgQ5xOcDm9tY+Y3VAdKTGbl75b+xvDw==" saltValue="/ZuB56NOd0UGjrB/JItPLQ=="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2" manualBreakCount="2">
    <brk id="36" max="16383" man="1"/>
    <brk id="6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2"/>
  <sheetViews>
    <sheetView view="pageBreakPreview" topLeftCell="A4" zoomScaleNormal="100" zoomScaleSheetLayoutView="100" workbookViewId="0">
      <selection activeCell="B12" sqref="B12"/>
    </sheetView>
  </sheetViews>
  <sheetFormatPr defaultColWidth="9.08984375" defaultRowHeight="14" outlineLevelRow="1" x14ac:dyDescent="0.3"/>
  <cols>
    <col min="1" max="1" width="9.08984375" style="1"/>
    <col min="2" max="2" width="92.453125" style="1" customWidth="1"/>
    <col min="3" max="3" width="8.54296875" style="2" customWidth="1"/>
    <col min="4" max="4" width="9.08984375" style="1"/>
    <col min="5" max="5" width="17.90625" style="23" customWidth="1"/>
    <col min="6" max="7" width="18.08984375" style="24" customWidth="1"/>
    <col min="8" max="9" width="9.08984375" style="1"/>
    <col min="10" max="16384" width="9.08984375" style="25"/>
  </cols>
  <sheetData>
    <row r="1" spans="1:9" x14ac:dyDescent="0.3">
      <c r="B1" s="15" t="s">
        <v>167</v>
      </c>
      <c r="D1" s="37" t="s">
        <v>4</v>
      </c>
      <c r="E1" s="23" t="s">
        <v>5</v>
      </c>
      <c r="F1" s="24" t="s">
        <v>107</v>
      </c>
    </row>
    <row r="2" spans="1:9" x14ac:dyDescent="0.3">
      <c r="E2" s="23" t="s">
        <v>6</v>
      </c>
      <c r="F2" s="24" t="s">
        <v>108</v>
      </c>
    </row>
    <row r="3" spans="1:9" x14ac:dyDescent="0.3">
      <c r="B3" s="1" t="s">
        <v>3</v>
      </c>
      <c r="E3" s="23" t="s">
        <v>8</v>
      </c>
      <c r="F3" s="24" t="s">
        <v>147</v>
      </c>
    </row>
    <row r="4" spans="1:9" x14ac:dyDescent="0.3">
      <c r="B4" s="15" t="s">
        <v>183</v>
      </c>
      <c r="E4" s="23" t="s">
        <v>10</v>
      </c>
      <c r="F4" s="26">
        <v>330</v>
      </c>
    </row>
    <row r="5" spans="1:9" x14ac:dyDescent="0.3">
      <c r="E5" s="38" t="s">
        <v>11</v>
      </c>
      <c r="F5" s="26">
        <v>30</v>
      </c>
    </row>
    <row r="6" spans="1:9" s="27" customFormat="1" x14ac:dyDescent="0.3">
      <c r="A6" s="1"/>
      <c r="B6" s="1"/>
      <c r="C6" s="2"/>
      <c r="D6" s="1"/>
      <c r="E6" s="23"/>
      <c r="F6" s="24"/>
      <c r="G6" s="24"/>
      <c r="H6" s="1"/>
      <c r="I6" s="1"/>
    </row>
    <row r="8" spans="1:9" s="28" customFormat="1" ht="20" x14ac:dyDescent="0.35">
      <c r="A8" s="4" t="s">
        <v>12</v>
      </c>
      <c r="B8" s="5" t="s">
        <v>13</v>
      </c>
      <c r="C8" s="6" t="s">
        <v>14</v>
      </c>
      <c r="D8" s="5" t="s">
        <v>15</v>
      </c>
      <c r="E8" s="7" t="s">
        <v>16</v>
      </c>
      <c r="F8" s="8" t="s">
        <v>17</v>
      </c>
      <c r="G8" s="3"/>
    </row>
    <row r="9" spans="1:9" x14ac:dyDescent="0.3">
      <c r="A9" s="16" t="s">
        <v>18</v>
      </c>
      <c r="B9" s="17" t="s">
        <v>19</v>
      </c>
      <c r="C9" s="18" t="s">
        <v>20</v>
      </c>
      <c r="D9" s="19"/>
      <c r="E9" s="19"/>
      <c r="F9" s="19">
        <f>F102</f>
        <v>0</v>
      </c>
    </row>
    <row r="10" spans="1:9" x14ac:dyDescent="0.3">
      <c r="A10" s="20">
        <v>1</v>
      </c>
      <c r="B10" s="216" t="s">
        <v>21</v>
      </c>
      <c r="C10" s="21" t="s">
        <v>20</v>
      </c>
      <c r="D10" s="22"/>
      <c r="E10" s="22"/>
      <c r="F10" s="22">
        <f>SUM(F11:F15)</f>
        <v>0</v>
      </c>
    </row>
    <row r="11" spans="1:9" x14ac:dyDescent="0.3">
      <c r="A11" s="9" t="s">
        <v>22</v>
      </c>
      <c r="B11" s="214" t="s">
        <v>277</v>
      </c>
      <c r="C11" s="10" t="s">
        <v>165</v>
      </c>
      <c r="D11" s="11">
        <v>1</v>
      </c>
      <c r="E11" s="198"/>
      <c r="F11" s="11">
        <f>E11*D11</f>
        <v>0</v>
      </c>
    </row>
    <row r="12" spans="1:9" s="27" customFormat="1" ht="160.5" customHeight="1" outlineLevel="1" x14ac:dyDescent="0.3">
      <c r="A12" s="31"/>
      <c r="B12" s="183" t="s">
        <v>296</v>
      </c>
      <c r="C12" s="32"/>
      <c r="D12" s="33"/>
      <c r="E12" s="33"/>
      <c r="F12" s="11"/>
      <c r="G12" s="34"/>
      <c r="H12" s="35"/>
      <c r="I12" s="35"/>
    </row>
    <row r="13" spans="1:9" x14ac:dyDescent="0.3">
      <c r="A13" s="9" t="s">
        <v>23</v>
      </c>
      <c r="B13" s="215" t="s">
        <v>166</v>
      </c>
      <c r="C13" s="10" t="s">
        <v>24</v>
      </c>
      <c r="D13" s="11">
        <v>312.5</v>
      </c>
      <c r="E13" s="198"/>
      <c r="F13" s="11">
        <f t="shared" ref="F13:F15" si="0">E13*D13</f>
        <v>0</v>
      </c>
    </row>
    <row r="14" spans="1:9" s="27" customFormat="1" ht="46" outlineLevel="1" x14ac:dyDescent="0.3">
      <c r="A14" s="31"/>
      <c r="B14" s="183" t="s">
        <v>297</v>
      </c>
      <c r="C14" s="32"/>
      <c r="D14" s="33"/>
      <c r="E14" s="33"/>
      <c r="F14" s="11"/>
      <c r="G14" s="34"/>
      <c r="H14" s="35"/>
      <c r="I14" s="35"/>
    </row>
    <row r="15" spans="1:9" ht="15" customHeight="1" x14ac:dyDescent="0.3">
      <c r="A15" s="9" t="s">
        <v>25</v>
      </c>
      <c r="B15" s="214" t="s">
        <v>26</v>
      </c>
      <c r="C15" s="10" t="s">
        <v>27</v>
      </c>
      <c r="D15" s="11">
        <v>12</v>
      </c>
      <c r="E15" s="198"/>
      <c r="F15" s="11">
        <f t="shared" si="0"/>
        <v>0</v>
      </c>
    </row>
    <row r="16" spans="1:9" s="27" customFormat="1" ht="27" customHeight="1" outlineLevel="1" x14ac:dyDescent="0.3">
      <c r="A16" s="31"/>
      <c r="B16" s="183" t="s">
        <v>28</v>
      </c>
      <c r="C16" s="32"/>
      <c r="D16" s="33"/>
      <c r="E16" s="33"/>
      <c r="F16" s="33"/>
      <c r="G16" s="34"/>
      <c r="H16" s="35"/>
      <c r="I16" s="35"/>
    </row>
    <row r="17" spans="1:9" s="27" customFormat="1" ht="15" customHeight="1" x14ac:dyDescent="0.3">
      <c r="A17" s="20">
        <v>2</v>
      </c>
      <c r="B17" s="216" t="s">
        <v>29</v>
      </c>
      <c r="C17" s="21" t="s">
        <v>20</v>
      </c>
      <c r="D17" s="22"/>
      <c r="E17" s="22"/>
      <c r="F17" s="22">
        <f>SUM(F18:F30)</f>
        <v>0</v>
      </c>
      <c r="G17" s="24"/>
      <c r="H17" s="1"/>
      <c r="I17" s="1"/>
    </row>
    <row r="18" spans="1:9" ht="15" customHeight="1" x14ac:dyDescent="0.3">
      <c r="A18" s="12" t="s">
        <v>30</v>
      </c>
      <c r="B18" s="185" t="s">
        <v>185</v>
      </c>
      <c r="C18" s="13" t="s">
        <v>33</v>
      </c>
      <c r="D18" s="14">
        <v>2</v>
      </c>
      <c r="E18" s="198"/>
      <c r="F18" s="14">
        <f>E18*D18</f>
        <v>0</v>
      </c>
    </row>
    <row r="19" spans="1:9" s="27" customFormat="1" ht="126.5" outlineLevel="1" x14ac:dyDescent="0.3">
      <c r="A19" s="31"/>
      <c r="B19" s="183" t="s">
        <v>298</v>
      </c>
      <c r="C19" s="32"/>
      <c r="D19" s="33"/>
      <c r="E19" s="33"/>
      <c r="F19" s="14"/>
      <c r="G19" s="34"/>
      <c r="H19" s="35"/>
      <c r="I19" s="35"/>
    </row>
    <row r="20" spans="1:9" ht="15" customHeight="1" x14ac:dyDescent="0.3">
      <c r="A20" s="12" t="s">
        <v>31</v>
      </c>
      <c r="B20" s="185" t="s">
        <v>184</v>
      </c>
      <c r="C20" s="13" t="s">
        <v>33</v>
      </c>
      <c r="D20" s="14">
        <v>1</v>
      </c>
      <c r="E20" s="198"/>
      <c r="F20" s="14">
        <f t="shared" ref="F20:F30" si="1">E20*D20</f>
        <v>0</v>
      </c>
    </row>
    <row r="21" spans="1:9" s="27" customFormat="1" ht="126.5" outlineLevel="1" x14ac:dyDescent="0.3">
      <c r="A21" s="31"/>
      <c r="B21" s="183" t="s">
        <v>298</v>
      </c>
      <c r="C21" s="32"/>
      <c r="D21" s="33"/>
      <c r="E21" s="33"/>
      <c r="F21" s="14"/>
      <c r="G21" s="34"/>
      <c r="H21" s="35"/>
      <c r="I21" s="35"/>
    </row>
    <row r="22" spans="1:9" ht="15" customHeight="1" x14ac:dyDescent="0.3">
      <c r="A22" s="12" t="s">
        <v>34</v>
      </c>
      <c r="B22" s="185" t="s">
        <v>288</v>
      </c>
      <c r="C22" s="13" t="s">
        <v>33</v>
      </c>
      <c r="D22" s="14">
        <v>4</v>
      </c>
      <c r="E22" s="198"/>
      <c r="F22" s="14">
        <f t="shared" si="1"/>
        <v>0</v>
      </c>
    </row>
    <row r="23" spans="1:9" s="27" customFormat="1" ht="46" outlineLevel="1" x14ac:dyDescent="0.3">
      <c r="A23" s="31"/>
      <c r="B23" s="183" t="s">
        <v>300</v>
      </c>
      <c r="C23" s="32"/>
      <c r="D23" s="33"/>
      <c r="E23" s="33"/>
      <c r="F23" s="14"/>
      <c r="G23" s="34"/>
      <c r="H23" s="35"/>
      <c r="I23" s="35"/>
    </row>
    <row r="24" spans="1:9" s="27" customFormat="1" ht="15" customHeight="1" x14ac:dyDescent="0.3">
      <c r="A24" s="12" t="s">
        <v>38</v>
      </c>
      <c r="B24" s="185" t="s">
        <v>280</v>
      </c>
      <c r="C24" s="13" t="s">
        <v>33</v>
      </c>
      <c r="D24" s="14">
        <v>1</v>
      </c>
      <c r="E24" s="198"/>
      <c r="F24" s="14">
        <f t="shared" si="1"/>
        <v>0</v>
      </c>
      <c r="G24" s="24"/>
      <c r="H24" s="1"/>
      <c r="I24" s="1"/>
    </row>
    <row r="25" spans="1:9" s="27" customFormat="1" ht="46" outlineLevel="1" x14ac:dyDescent="0.3">
      <c r="A25" s="31"/>
      <c r="B25" s="183" t="s">
        <v>300</v>
      </c>
      <c r="C25" s="32"/>
      <c r="D25" s="33"/>
      <c r="E25" s="33"/>
      <c r="F25" s="14"/>
      <c r="G25" s="34"/>
      <c r="H25" s="35"/>
      <c r="I25" s="35"/>
    </row>
    <row r="26" spans="1:9" s="27" customFormat="1" outlineLevel="1" x14ac:dyDescent="0.3">
      <c r="A26" s="184" t="s">
        <v>39</v>
      </c>
      <c r="B26" s="185" t="s">
        <v>269</v>
      </c>
      <c r="C26" s="186" t="s">
        <v>33</v>
      </c>
      <c r="D26" s="187">
        <v>1</v>
      </c>
      <c r="E26" s="199"/>
      <c r="F26" s="14">
        <f t="shared" si="1"/>
        <v>0</v>
      </c>
      <c r="G26" s="34"/>
      <c r="H26" s="35"/>
      <c r="I26" s="35"/>
    </row>
    <row r="27" spans="1:9" s="27" customFormat="1" ht="46" outlineLevel="1" x14ac:dyDescent="0.3">
      <c r="A27" s="188"/>
      <c r="B27" s="183" t="s">
        <v>301</v>
      </c>
      <c r="C27" s="189"/>
      <c r="D27" s="190"/>
      <c r="E27" s="190"/>
      <c r="F27" s="14"/>
      <c r="G27" s="34"/>
      <c r="H27" s="35"/>
      <c r="I27" s="35"/>
    </row>
    <row r="28" spans="1:9" s="27" customFormat="1" ht="15" customHeight="1" x14ac:dyDescent="0.3">
      <c r="A28" s="12" t="s">
        <v>40</v>
      </c>
      <c r="B28" s="185" t="s">
        <v>109</v>
      </c>
      <c r="C28" s="13" t="s">
        <v>33</v>
      </c>
      <c r="D28" s="14">
        <v>1</v>
      </c>
      <c r="E28" s="198"/>
      <c r="F28" s="14">
        <f t="shared" si="1"/>
        <v>0</v>
      </c>
      <c r="G28" s="24"/>
      <c r="H28" s="1"/>
      <c r="I28" s="1"/>
    </row>
    <row r="29" spans="1:9" s="27" customFormat="1" ht="34.5" outlineLevel="1" x14ac:dyDescent="0.3">
      <c r="A29" s="31"/>
      <c r="B29" s="183" t="s">
        <v>326</v>
      </c>
      <c r="C29" s="32"/>
      <c r="D29" s="33"/>
      <c r="E29" s="33"/>
      <c r="F29" s="14"/>
      <c r="G29" s="34"/>
      <c r="H29" s="35"/>
      <c r="I29" s="35"/>
    </row>
    <row r="30" spans="1:9" x14ac:dyDescent="0.3">
      <c r="A30" s="12" t="s">
        <v>40</v>
      </c>
      <c r="B30" s="185" t="s">
        <v>180</v>
      </c>
      <c r="C30" s="13" t="s">
        <v>27</v>
      </c>
      <c r="D30" s="14">
        <v>8.5</v>
      </c>
      <c r="E30" s="198"/>
      <c r="F30" s="14">
        <f t="shared" si="1"/>
        <v>0</v>
      </c>
    </row>
    <row r="31" spans="1:9" s="27" customFormat="1" ht="34.5" outlineLevel="1" x14ac:dyDescent="0.3">
      <c r="A31" s="31"/>
      <c r="B31" s="183" t="s">
        <v>41</v>
      </c>
      <c r="C31" s="32"/>
      <c r="D31" s="33"/>
      <c r="E31" s="33"/>
      <c r="F31" s="33"/>
      <c r="G31" s="34"/>
      <c r="H31" s="35"/>
      <c r="I31" s="35"/>
    </row>
    <row r="32" spans="1:9" s="27" customFormat="1" ht="15" customHeight="1" x14ac:dyDescent="0.3">
      <c r="A32" s="20">
        <v>3</v>
      </c>
      <c r="B32" s="216" t="s">
        <v>46</v>
      </c>
      <c r="C32" s="21" t="s">
        <v>20</v>
      </c>
      <c r="D32" s="22"/>
      <c r="E32" s="22"/>
      <c r="F32" s="22">
        <f>SUM(F33:F51)</f>
        <v>0</v>
      </c>
      <c r="G32" s="24"/>
      <c r="H32" s="1"/>
      <c r="I32" s="1"/>
    </row>
    <row r="33" spans="1:9" x14ac:dyDescent="0.3">
      <c r="A33" s="12" t="s">
        <v>47</v>
      </c>
      <c r="B33" s="185" t="s">
        <v>48</v>
      </c>
      <c r="C33" s="13" t="s">
        <v>27</v>
      </c>
      <c r="D33" s="14">
        <v>48</v>
      </c>
      <c r="E33" s="198"/>
      <c r="F33" s="14">
        <f>E33*D33</f>
        <v>0</v>
      </c>
    </row>
    <row r="34" spans="1:9" s="27" customFormat="1" ht="159.75" customHeight="1" outlineLevel="1" x14ac:dyDescent="0.3">
      <c r="A34" s="31"/>
      <c r="B34" s="183" t="s">
        <v>302</v>
      </c>
      <c r="C34" s="32"/>
      <c r="D34" s="33"/>
      <c r="E34" s="33"/>
      <c r="F34" s="14"/>
      <c r="G34" s="34"/>
      <c r="H34" s="35"/>
      <c r="I34" s="35"/>
    </row>
    <row r="35" spans="1:9" s="27" customFormat="1" x14ac:dyDescent="0.3">
      <c r="A35" s="12" t="s">
        <v>49</v>
      </c>
      <c r="B35" s="185" t="s">
        <v>50</v>
      </c>
      <c r="C35" s="13" t="s">
        <v>33</v>
      </c>
      <c r="D35" s="14">
        <v>4</v>
      </c>
      <c r="E35" s="198"/>
      <c r="F35" s="14">
        <f t="shared" ref="F35:F51" si="2">E35*D35</f>
        <v>0</v>
      </c>
      <c r="G35" s="24"/>
      <c r="H35" s="1"/>
      <c r="I35" s="1"/>
    </row>
    <row r="36" spans="1:9" s="27" customFormat="1" ht="103.5" outlineLevel="1" x14ac:dyDescent="0.3">
      <c r="A36" s="31"/>
      <c r="B36" s="183" t="s">
        <v>51</v>
      </c>
      <c r="C36" s="32"/>
      <c r="D36" s="33"/>
      <c r="E36" s="33"/>
      <c r="F36" s="14"/>
      <c r="G36" s="34"/>
      <c r="H36" s="35"/>
      <c r="I36" s="35"/>
    </row>
    <row r="37" spans="1:9" x14ac:dyDescent="0.3">
      <c r="A37" s="12" t="s">
        <v>52</v>
      </c>
      <c r="B37" s="185" t="s">
        <v>110</v>
      </c>
      <c r="C37" s="13" t="s">
        <v>33</v>
      </c>
      <c r="D37" s="14">
        <v>2</v>
      </c>
      <c r="E37" s="198"/>
      <c r="F37" s="14">
        <f t="shared" si="2"/>
        <v>0</v>
      </c>
    </row>
    <row r="38" spans="1:9" s="27" customFormat="1" ht="87" customHeight="1" outlineLevel="1" x14ac:dyDescent="0.3">
      <c r="A38" s="31"/>
      <c r="B38" s="183" t="s">
        <v>327</v>
      </c>
      <c r="C38" s="32"/>
      <c r="D38" s="33"/>
      <c r="E38" s="33"/>
      <c r="F38" s="14"/>
      <c r="G38" s="34"/>
      <c r="H38" s="35"/>
      <c r="I38" s="35"/>
    </row>
    <row r="39" spans="1:9" x14ac:dyDescent="0.3">
      <c r="A39" s="12" t="s">
        <v>53</v>
      </c>
      <c r="B39" s="185" t="s">
        <v>54</v>
      </c>
      <c r="C39" s="13" t="s">
        <v>33</v>
      </c>
      <c r="D39" s="14">
        <v>6</v>
      </c>
      <c r="E39" s="198"/>
      <c r="F39" s="14">
        <f t="shared" si="2"/>
        <v>0</v>
      </c>
    </row>
    <row r="40" spans="1:9" s="27" customFormat="1" ht="46" outlineLevel="1" x14ac:dyDescent="0.3">
      <c r="A40" s="31"/>
      <c r="B40" s="183" t="s">
        <v>304</v>
      </c>
      <c r="C40" s="32"/>
      <c r="D40" s="33"/>
      <c r="E40" s="33"/>
      <c r="F40" s="14"/>
      <c r="G40" s="34"/>
      <c r="H40" s="35"/>
      <c r="I40" s="35"/>
    </row>
    <row r="41" spans="1:9" x14ac:dyDescent="0.3">
      <c r="A41" s="12" t="s">
        <v>55</v>
      </c>
      <c r="B41" s="185" t="s">
        <v>56</v>
      </c>
      <c r="C41" s="13" t="s">
        <v>33</v>
      </c>
      <c r="D41" s="14">
        <v>6</v>
      </c>
      <c r="E41" s="198"/>
      <c r="F41" s="14">
        <f t="shared" si="2"/>
        <v>0</v>
      </c>
    </row>
    <row r="42" spans="1:9" s="27" customFormat="1" ht="23" outlineLevel="1" x14ac:dyDescent="0.3">
      <c r="A42" s="31"/>
      <c r="B42" s="183" t="s">
        <v>57</v>
      </c>
      <c r="C42" s="32"/>
      <c r="D42" s="33"/>
      <c r="E42" s="33"/>
      <c r="F42" s="14"/>
      <c r="G42" s="34"/>
      <c r="H42" s="35"/>
      <c r="I42" s="35"/>
    </row>
    <row r="43" spans="1:9" x14ac:dyDescent="0.3">
      <c r="A43" s="12" t="s">
        <v>58</v>
      </c>
      <c r="B43" s="185" t="s">
        <v>125</v>
      </c>
      <c r="C43" s="13" t="s">
        <v>33</v>
      </c>
      <c r="D43" s="14">
        <v>1</v>
      </c>
      <c r="E43" s="198"/>
      <c r="F43" s="14">
        <f t="shared" si="2"/>
        <v>0</v>
      </c>
    </row>
    <row r="44" spans="1:9" s="27" customFormat="1" ht="161" outlineLevel="1" x14ac:dyDescent="0.3">
      <c r="A44" s="31"/>
      <c r="B44" s="183" t="s">
        <v>305</v>
      </c>
      <c r="C44" s="32"/>
      <c r="D44" s="33"/>
      <c r="E44" s="33"/>
      <c r="F44" s="14"/>
      <c r="G44" s="34"/>
      <c r="H44" s="35"/>
      <c r="I44" s="35"/>
    </row>
    <row r="45" spans="1:9" x14ac:dyDescent="0.3">
      <c r="A45" s="12" t="s">
        <v>60</v>
      </c>
      <c r="B45" s="185" t="s">
        <v>176</v>
      </c>
      <c r="C45" s="13" t="s">
        <v>33</v>
      </c>
      <c r="D45" s="14">
        <v>2</v>
      </c>
      <c r="E45" s="198"/>
      <c r="F45" s="14">
        <f t="shared" si="2"/>
        <v>0</v>
      </c>
    </row>
    <row r="46" spans="1:9" s="27" customFormat="1" ht="161" outlineLevel="1" x14ac:dyDescent="0.3">
      <c r="A46" s="31"/>
      <c r="B46" s="183" t="s">
        <v>305</v>
      </c>
      <c r="C46" s="32"/>
      <c r="D46" s="33"/>
      <c r="E46" s="33"/>
      <c r="F46" s="14"/>
      <c r="G46" s="34"/>
      <c r="H46" s="35"/>
      <c r="I46" s="35"/>
    </row>
    <row r="47" spans="1:9" x14ac:dyDescent="0.3">
      <c r="A47" s="12" t="s">
        <v>62</v>
      </c>
      <c r="B47" s="185" t="s">
        <v>59</v>
      </c>
      <c r="C47" s="13" t="s">
        <v>33</v>
      </c>
      <c r="D47" s="14">
        <v>1</v>
      </c>
      <c r="E47" s="198"/>
      <c r="F47" s="14">
        <f t="shared" si="2"/>
        <v>0</v>
      </c>
    </row>
    <row r="48" spans="1:9" s="27" customFormat="1" ht="121.5" customHeight="1" outlineLevel="1" x14ac:dyDescent="0.3">
      <c r="A48" s="31"/>
      <c r="B48" s="183" t="s">
        <v>306</v>
      </c>
      <c r="C48" s="32"/>
      <c r="D48" s="33"/>
      <c r="E48" s="33"/>
      <c r="F48" s="14"/>
      <c r="G48" s="34"/>
      <c r="H48" s="35"/>
      <c r="I48" s="35"/>
    </row>
    <row r="49" spans="1:9" x14ac:dyDescent="0.3">
      <c r="A49" s="12" t="s">
        <v>63</v>
      </c>
      <c r="B49" s="185" t="s">
        <v>61</v>
      </c>
      <c r="C49" s="13" t="s">
        <v>33</v>
      </c>
      <c r="D49" s="14">
        <v>1</v>
      </c>
      <c r="E49" s="198"/>
      <c r="F49" s="14">
        <f t="shared" si="2"/>
        <v>0</v>
      </c>
    </row>
    <row r="50" spans="1:9" s="27" customFormat="1" ht="60.75" customHeight="1" outlineLevel="1" x14ac:dyDescent="0.3">
      <c r="A50" s="31"/>
      <c r="B50" s="183" t="s">
        <v>307</v>
      </c>
      <c r="C50" s="32"/>
      <c r="D50" s="33"/>
      <c r="E50" s="33"/>
      <c r="F50" s="14"/>
      <c r="G50" s="34"/>
      <c r="H50" s="35"/>
      <c r="I50" s="35"/>
    </row>
    <row r="51" spans="1:9" x14ac:dyDescent="0.3">
      <c r="A51" s="12" t="s">
        <v>64</v>
      </c>
      <c r="B51" s="185" t="s">
        <v>181</v>
      </c>
      <c r="C51" s="13" t="s">
        <v>165</v>
      </c>
      <c r="D51" s="14">
        <v>1</v>
      </c>
      <c r="E51" s="198"/>
      <c r="F51" s="14">
        <f t="shared" si="2"/>
        <v>0</v>
      </c>
    </row>
    <row r="52" spans="1:9" s="27" customFormat="1" outlineLevel="1" x14ac:dyDescent="0.3">
      <c r="A52" s="31"/>
      <c r="B52" s="183" t="s">
        <v>308</v>
      </c>
      <c r="C52" s="32"/>
      <c r="D52" s="33"/>
      <c r="E52" s="33"/>
      <c r="F52" s="33"/>
      <c r="G52" s="34"/>
      <c r="H52" s="35"/>
      <c r="I52" s="35"/>
    </row>
    <row r="53" spans="1:9" x14ac:dyDescent="0.3">
      <c r="A53" s="20">
        <v>4</v>
      </c>
      <c r="B53" s="216" t="s">
        <v>65</v>
      </c>
      <c r="C53" s="21" t="s">
        <v>20</v>
      </c>
      <c r="D53" s="22"/>
      <c r="E53" s="22"/>
      <c r="F53" s="22">
        <f>SUM(F54:F60)</f>
        <v>0</v>
      </c>
    </row>
    <row r="54" spans="1:9" x14ac:dyDescent="0.3">
      <c r="A54" s="12" t="s">
        <v>66</v>
      </c>
      <c r="B54" s="185" t="s">
        <v>67</v>
      </c>
      <c r="C54" s="13" t="s">
        <v>27</v>
      </c>
      <c r="D54" s="14">
        <v>75</v>
      </c>
      <c r="E54" s="198"/>
      <c r="F54" s="14">
        <f>E54*D54</f>
        <v>0</v>
      </c>
    </row>
    <row r="55" spans="1:9" s="27" customFormat="1" ht="115" outlineLevel="1" x14ac:dyDescent="0.3">
      <c r="A55" s="31"/>
      <c r="B55" s="183" t="s">
        <v>322</v>
      </c>
      <c r="C55" s="32"/>
      <c r="D55" s="33"/>
      <c r="E55" s="33"/>
      <c r="F55" s="14"/>
      <c r="G55" s="34"/>
      <c r="H55" s="35"/>
      <c r="I55" s="35"/>
    </row>
    <row r="56" spans="1:9" x14ac:dyDescent="0.3">
      <c r="A56" s="12" t="s">
        <v>68</v>
      </c>
      <c r="B56" s="185" t="s">
        <v>69</v>
      </c>
      <c r="C56" s="13" t="s">
        <v>33</v>
      </c>
      <c r="D56" s="14">
        <v>4</v>
      </c>
      <c r="E56" s="198"/>
      <c r="F56" s="14">
        <f t="shared" ref="F56:F60" si="3">E56*D56</f>
        <v>0</v>
      </c>
    </row>
    <row r="57" spans="1:9" s="27" customFormat="1" ht="126.5" outlineLevel="1" x14ac:dyDescent="0.3">
      <c r="A57" s="31"/>
      <c r="B57" s="183" t="s">
        <v>310</v>
      </c>
      <c r="C57" s="32"/>
      <c r="D57" s="33"/>
      <c r="E57" s="33"/>
      <c r="F57" s="14"/>
      <c r="G57" s="34"/>
      <c r="H57" s="35"/>
      <c r="I57" s="35"/>
    </row>
    <row r="58" spans="1:9" x14ac:dyDescent="0.3">
      <c r="A58" s="12" t="s">
        <v>70</v>
      </c>
      <c r="B58" s="185" t="s">
        <v>71</v>
      </c>
      <c r="C58" s="13" t="s">
        <v>33</v>
      </c>
      <c r="D58" s="14">
        <v>12</v>
      </c>
      <c r="E58" s="198"/>
      <c r="F58" s="14">
        <f t="shared" si="3"/>
        <v>0</v>
      </c>
    </row>
    <row r="59" spans="1:9" s="27" customFormat="1" ht="34.5" outlineLevel="1" x14ac:dyDescent="0.3">
      <c r="A59" s="31"/>
      <c r="B59" s="183" t="s">
        <v>72</v>
      </c>
      <c r="C59" s="32"/>
      <c r="D59" s="33"/>
      <c r="E59" s="33"/>
      <c r="F59" s="14"/>
      <c r="G59" s="34"/>
      <c r="H59" s="35"/>
      <c r="I59" s="35"/>
    </row>
    <row r="60" spans="1:9" x14ac:dyDescent="0.3">
      <c r="A60" s="12" t="s">
        <v>73</v>
      </c>
      <c r="B60" s="185" t="s">
        <v>186</v>
      </c>
      <c r="C60" s="13" t="s">
        <v>27</v>
      </c>
      <c r="D60" s="14">
        <v>18</v>
      </c>
      <c r="E60" s="198"/>
      <c r="F60" s="14">
        <f t="shared" si="3"/>
        <v>0</v>
      </c>
    </row>
    <row r="61" spans="1:9" s="27" customFormat="1" ht="84.75" customHeight="1" outlineLevel="1" x14ac:dyDescent="0.3">
      <c r="A61" s="31"/>
      <c r="B61" s="183" t="s">
        <v>111</v>
      </c>
      <c r="C61" s="32"/>
      <c r="D61" s="33"/>
      <c r="E61" s="33"/>
      <c r="F61" s="33"/>
      <c r="G61" s="34"/>
      <c r="H61" s="35"/>
      <c r="I61" s="35"/>
    </row>
    <row r="62" spans="1:9" x14ac:dyDescent="0.3">
      <c r="A62" s="20">
        <v>5</v>
      </c>
      <c r="B62" s="216" t="s">
        <v>79</v>
      </c>
      <c r="C62" s="21" t="s">
        <v>20</v>
      </c>
      <c r="D62" s="22"/>
      <c r="E62" s="22"/>
      <c r="F62" s="22">
        <f>SUM(F63:F97)</f>
        <v>0</v>
      </c>
    </row>
    <row r="63" spans="1:9" x14ac:dyDescent="0.3">
      <c r="A63" s="12" t="s">
        <v>86</v>
      </c>
      <c r="B63" s="185" t="s">
        <v>148</v>
      </c>
      <c r="C63" s="13" t="s">
        <v>33</v>
      </c>
      <c r="D63" s="14">
        <v>1</v>
      </c>
      <c r="E63" s="198"/>
      <c r="F63" s="14">
        <f>E63*D63</f>
        <v>0</v>
      </c>
    </row>
    <row r="64" spans="1:9" s="27" customFormat="1" ht="138" outlineLevel="1" x14ac:dyDescent="0.3">
      <c r="A64" s="31"/>
      <c r="B64" s="183" t="s">
        <v>328</v>
      </c>
      <c r="C64" s="32"/>
      <c r="D64" s="33"/>
      <c r="E64" s="33"/>
      <c r="F64" s="14"/>
      <c r="G64" s="34"/>
      <c r="H64" s="35"/>
      <c r="I64" s="35"/>
    </row>
    <row r="65" spans="1:9" x14ac:dyDescent="0.3">
      <c r="A65" s="12" t="s">
        <v>87</v>
      </c>
      <c r="B65" s="185" t="s">
        <v>149</v>
      </c>
      <c r="C65" s="13" t="s">
        <v>33</v>
      </c>
      <c r="D65" s="14">
        <v>1</v>
      </c>
      <c r="E65" s="198"/>
      <c r="F65" s="14">
        <f t="shared" ref="F65:F97" si="4">E65*D65</f>
        <v>0</v>
      </c>
    </row>
    <row r="66" spans="1:9" s="27" customFormat="1" ht="143.25" customHeight="1" outlineLevel="1" x14ac:dyDescent="0.3">
      <c r="A66" s="31"/>
      <c r="B66" s="183" t="s">
        <v>112</v>
      </c>
      <c r="C66" s="32"/>
      <c r="D66" s="33"/>
      <c r="E66" s="33"/>
      <c r="F66" s="14"/>
      <c r="G66" s="34"/>
      <c r="H66" s="35"/>
      <c r="I66" s="35"/>
    </row>
    <row r="67" spans="1:9" x14ac:dyDescent="0.3">
      <c r="A67" s="12" t="s">
        <v>89</v>
      </c>
      <c r="B67" s="185" t="s">
        <v>150</v>
      </c>
      <c r="C67" s="13" t="s">
        <v>33</v>
      </c>
      <c r="D67" s="14">
        <v>2</v>
      </c>
      <c r="E67" s="198"/>
      <c r="F67" s="14">
        <f t="shared" si="4"/>
        <v>0</v>
      </c>
    </row>
    <row r="68" spans="1:9" s="27" customFormat="1" ht="143.25" customHeight="1" outlineLevel="1" x14ac:dyDescent="0.3">
      <c r="A68" s="31"/>
      <c r="B68" s="183" t="s">
        <v>113</v>
      </c>
      <c r="C68" s="32"/>
      <c r="D68" s="33"/>
      <c r="E68" s="33"/>
      <c r="F68" s="14"/>
      <c r="G68" s="34"/>
      <c r="H68" s="35"/>
      <c r="I68" s="35"/>
    </row>
    <row r="69" spans="1:9" x14ac:dyDescent="0.3">
      <c r="A69" s="12" t="s">
        <v>90</v>
      </c>
      <c r="B69" s="185" t="s">
        <v>151</v>
      </c>
      <c r="C69" s="13" t="s">
        <v>33</v>
      </c>
      <c r="D69" s="14">
        <v>1</v>
      </c>
      <c r="E69" s="198"/>
      <c r="F69" s="14">
        <f t="shared" si="4"/>
        <v>0</v>
      </c>
    </row>
    <row r="70" spans="1:9" s="27" customFormat="1" ht="143.25" customHeight="1" outlineLevel="1" x14ac:dyDescent="0.3">
      <c r="A70" s="31"/>
      <c r="B70" s="183" t="s">
        <v>114</v>
      </c>
      <c r="C70" s="32"/>
      <c r="D70" s="33"/>
      <c r="E70" s="33"/>
      <c r="F70" s="14"/>
      <c r="G70" s="34"/>
      <c r="H70" s="35"/>
      <c r="I70" s="35"/>
    </row>
    <row r="71" spans="1:9" x14ac:dyDescent="0.3">
      <c r="A71" s="12" t="s">
        <v>91</v>
      </c>
      <c r="B71" s="185" t="s">
        <v>152</v>
      </c>
      <c r="C71" s="13" t="s">
        <v>33</v>
      </c>
      <c r="D71" s="14">
        <v>1</v>
      </c>
      <c r="E71" s="198"/>
      <c r="F71" s="14">
        <f t="shared" si="4"/>
        <v>0</v>
      </c>
    </row>
    <row r="72" spans="1:9" s="27" customFormat="1" ht="109.5" customHeight="1" outlineLevel="1" x14ac:dyDescent="0.3">
      <c r="A72" s="31"/>
      <c r="B72" s="183" t="s">
        <v>329</v>
      </c>
      <c r="C72" s="32"/>
      <c r="D72" s="33"/>
      <c r="E72" s="33"/>
      <c r="F72" s="14"/>
      <c r="G72" s="34"/>
      <c r="H72" s="35"/>
      <c r="I72" s="35"/>
    </row>
    <row r="73" spans="1:9" x14ac:dyDescent="0.3">
      <c r="A73" s="12" t="s">
        <v>92</v>
      </c>
      <c r="B73" s="185" t="s">
        <v>187</v>
      </c>
      <c r="C73" s="13" t="s">
        <v>27</v>
      </c>
      <c r="D73" s="14">
        <v>7</v>
      </c>
      <c r="E73" s="198"/>
      <c r="F73" s="14">
        <f t="shared" si="4"/>
        <v>0</v>
      </c>
    </row>
    <row r="74" spans="1:9" s="27" customFormat="1" ht="34.5" outlineLevel="1" x14ac:dyDescent="0.3">
      <c r="A74" s="31"/>
      <c r="B74" s="183" t="s">
        <v>41</v>
      </c>
      <c r="C74" s="32"/>
      <c r="D74" s="33"/>
      <c r="E74" s="33"/>
      <c r="F74" s="14"/>
      <c r="G74" s="34"/>
      <c r="H74" s="35"/>
      <c r="I74" s="35"/>
    </row>
    <row r="75" spans="1:9" x14ac:dyDescent="0.3">
      <c r="A75" s="12" t="s">
        <v>93</v>
      </c>
      <c r="B75" s="185" t="s">
        <v>153</v>
      </c>
      <c r="C75" s="13" t="s">
        <v>27</v>
      </c>
      <c r="D75" s="14">
        <v>5</v>
      </c>
      <c r="E75" s="198"/>
      <c r="F75" s="14">
        <f t="shared" si="4"/>
        <v>0</v>
      </c>
    </row>
    <row r="76" spans="1:9" s="27" customFormat="1" ht="23" outlineLevel="1" x14ac:dyDescent="0.3">
      <c r="A76" s="31"/>
      <c r="B76" s="183" t="s">
        <v>115</v>
      </c>
      <c r="C76" s="32"/>
      <c r="D76" s="33"/>
      <c r="E76" s="33"/>
      <c r="F76" s="14"/>
      <c r="G76" s="34"/>
      <c r="H76" s="35"/>
      <c r="I76" s="35"/>
    </row>
    <row r="77" spans="1:9" x14ac:dyDescent="0.3">
      <c r="A77" s="12" t="s">
        <v>94</v>
      </c>
      <c r="B77" s="185" t="s">
        <v>154</v>
      </c>
      <c r="C77" s="13" t="s">
        <v>33</v>
      </c>
      <c r="D77" s="14">
        <v>2</v>
      </c>
      <c r="E77" s="198"/>
      <c r="F77" s="14">
        <f t="shared" si="4"/>
        <v>0</v>
      </c>
    </row>
    <row r="78" spans="1:9" s="27" customFormat="1" ht="50.25" customHeight="1" outlineLevel="1" x14ac:dyDescent="0.3">
      <c r="A78" s="31"/>
      <c r="B78" s="183" t="s">
        <v>116</v>
      </c>
      <c r="C78" s="32"/>
      <c r="D78" s="33"/>
      <c r="E78" s="33"/>
      <c r="F78" s="14"/>
      <c r="G78" s="34"/>
      <c r="H78" s="35"/>
      <c r="I78" s="35"/>
    </row>
    <row r="79" spans="1:9" x14ac:dyDescent="0.3">
      <c r="A79" s="12" t="s">
        <v>95</v>
      </c>
      <c r="B79" s="185" t="s">
        <v>188</v>
      </c>
      <c r="C79" s="13" t="s">
        <v>165</v>
      </c>
      <c r="D79" s="14">
        <v>1</v>
      </c>
      <c r="E79" s="198"/>
      <c r="F79" s="14">
        <f t="shared" si="4"/>
        <v>0</v>
      </c>
    </row>
    <row r="80" spans="1:9" s="27" customFormat="1" ht="46" outlineLevel="1" x14ac:dyDescent="0.3">
      <c r="A80" s="31"/>
      <c r="B80" s="183" t="s">
        <v>330</v>
      </c>
      <c r="C80" s="32"/>
      <c r="D80" s="33"/>
      <c r="E80" s="33"/>
      <c r="F80" s="14"/>
      <c r="G80" s="34"/>
      <c r="H80" s="35"/>
      <c r="I80" s="35"/>
    </row>
    <row r="81" spans="1:9" x14ac:dyDescent="0.3">
      <c r="A81" s="12" t="s">
        <v>97</v>
      </c>
      <c r="B81" s="185" t="s">
        <v>155</v>
      </c>
      <c r="C81" s="13" t="s">
        <v>33</v>
      </c>
      <c r="D81" s="14">
        <v>1</v>
      </c>
      <c r="E81" s="198"/>
      <c r="F81" s="14">
        <f t="shared" si="4"/>
        <v>0</v>
      </c>
    </row>
    <row r="82" spans="1:9" s="27" customFormat="1" ht="69" outlineLevel="1" x14ac:dyDescent="0.3">
      <c r="A82" s="31"/>
      <c r="B82" s="183" t="s">
        <v>331</v>
      </c>
      <c r="C82" s="32"/>
      <c r="D82" s="33"/>
      <c r="E82" s="33"/>
      <c r="F82" s="14"/>
      <c r="G82" s="34"/>
      <c r="H82" s="35"/>
      <c r="I82" s="35"/>
    </row>
    <row r="83" spans="1:9" x14ac:dyDescent="0.3">
      <c r="A83" s="12" t="s">
        <v>98</v>
      </c>
      <c r="B83" s="185" t="s">
        <v>156</v>
      </c>
      <c r="C83" s="13" t="s">
        <v>33</v>
      </c>
      <c r="D83" s="14">
        <v>1</v>
      </c>
      <c r="E83" s="198"/>
      <c r="F83" s="14">
        <f t="shared" si="4"/>
        <v>0</v>
      </c>
    </row>
    <row r="84" spans="1:9" s="27" customFormat="1" ht="115" outlineLevel="1" x14ac:dyDescent="0.3">
      <c r="A84" s="31"/>
      <c r="B84" s="183" t="s">
        <v>332</v>
      </c>
      <c r="C84" s="32"/>
      <c r="D84" s="33"/>
      <c r="E84" s="33"/>
      <c r="F84" s="14"/>
      <c r="G84" s="34"/>
      <c r="H84" s="35"/>
      <c r="I84" s="35"/>
    </row>
    <row r="85" spans="1:9" x14ac:dyDescent="0.3">
      <c r="A85" s="12" t="s">
        <v>99</v>
      </c>
      <c r="B85" s="185" t="s">
        <v>157</v>
      </c>
      <c r="C85" s="13" t="s">
        <v>33</v>
      </c>
      <c r="D85" s="14">
        <v>1</v>
      </c>
      <c r="E85" s="198"/>
      <c r="F85" s="14">
        <f t="shared" si="4"/>
        <v>0</v>
      </c>
    </row>
    <row r="86" spans="1:9" s="27" customFormat="1" ht="115" outlineLevel="1" x14ac:dyDescent="0.3">
      <c r="A86" s="31"/>
      <c r="B86" s="183" t="s">
        <v>333</v>
      </c>
      <c r="C86" s="32"/>
      <c r="D86" s="33"/>
      <c r="E86" s="33"/>
      <c r="F86" s="14"/>
      <c r="G86" s="34"/>
      <c r="H86" s="35"/>
      <c r="I86" s="35"/>
    </row>
    <row r="87" spans="1:9" x14ac:dyDescent="0.3">
      <c r="A87" s="12" t="s">
        <v>100</v>
      </c>
      <c r="B87" s="185" t="s">
        <v>158</v>
      </c>
      <c r="C87" s="13" t="s">
        <v>33</v>
      </c>
      <c r="D87" s="14">
        <v>1</v>
      </c>
      <c r="E87" s="198"/>
      <c r="F87" s="14">
        <f t="shared" si="4"/>
        <v>0</v>
      </c>
    </row>
    <row r="88" spans="1:9" s="27" customFormat="1" ht="126.5" outlineLevel="1" x14ac:dyDescent="0.3">
      <c r="A88" s="31"/>
      <c r="B88" s="183" t="s">
        <v>289</v>
      </c>
      <c r="C88" s="32"/>
      <c r="D88" s="33"/>
      <c r="E88" s="33"/>
      <c r="F88" s="14"/>
      <c r="G88" s="34"/>
      <c r="H88" s="35"/>
      <c r="I88" s="35"/>
    </row>
    <row r="89" spans="1:9" x14ac:dyDescent="0.3">
      <c r="A89" s="12" t="s">
        <v>101</v>
      </c>
      <c r="B89" s="185" t="s">
        <v>189</v>
      </c>
      <c r="C89" s="13" t="s">
        <v>33</v>
      </c>
      <c r="D89" s="14">
        <v>2</v>
      </c>
      <c r="E89" s="198"/>
      <c r="F89" s="14">
        <f t="shared" si="4"/>
        <v>0</v>
      </c>
    </row>
    <row r="90" spans="1:9" s="27" customFormat="1" ht="23" outlineLevel="1" x14ac:dyDescent="0.3">
      <c r="A90" s="31"/>
      <c r="B90" s="183" t="s">
        <v>96</v>
      </c>
      <c r="C90" s="32"/>
      <c r="D90" s="33"/>
      <c r="E90" s="33"/>
      <c r="F90" s="14"/>
      <c r="G90" s="34"/>
      <c r="H90" s="35"/>
      <c r="I90" s="35"/>
    </row>
    <row r="91" spans="1:9" x14ac:dyDescent="0.3">
      <c r="A91" s="12" t="s">
        <v>103</v>
      </c>
      <c r="B91" s="185" t="s">
        <v>283</v>
      </c>
      <c r="C91" s="13" t="s">
        <v>165</v>
      </c>
      <c r="D91" s="14">
        <v>1</v>
      </c>
      <c r="E91" s="198"/>
      <c r="F91" s="14">
        <f t="shared" si="4"/>
        <v>0</v>
      </c>
    </row>
    <row r="92" spans="1:9" s="27" customFormat="1" ht="69" outlineLevel="1" x14ac:dyDescent="0.3">
      <c r="A92" s="31"/>
      <c r="B92" s="183" t="s">
        <v>317</v>
      </c>
      <c r="C92" s="32"/>
      <c r="D92" s="33"/>
      <c r="E92" s="33"/>
      <c r="F92" s="14"/>
      <c r="G92" s="34"/>
      <c r="H92" s="35"/>
      <c r="I92" s="35"/>
    </row>
    <row r="93" spans="1:9" x14ac:dyDescent="0.3">
      <c r="A93" s="12" t="s">
        <v>104</v>
      </c>
      <c r="B93" s="185" t="s">
        <v>290</v>
      </c>
      <c r="C93" s="13" t="s">
        <v>33</v>
      </c>
      <c r="D93" s="14">
        <v>1</v>
      </c>
      <c r="E93" s="198"/>
      <c r="F93" s="14">
        <f t="shared" si="4"/>
        <v>0</v>
      </c>
    </row>
    <row r="94" spans="1:9" s="27" customFormat="1" ht="96.75" customHeight="1" outlineLevel="1" x14ac:dyDescent="0.3">
      <c r="A94" s="31"/>
      <c r="B94" s="183" t="s">
        <v>334</v>
      </c>
      <c r="C94" s="32"/>
      <c r="D94" s="33"/>
      <c r="E94" s="33"/>
      <c r="F94" s="14"/>
      <c r="G94" s="34"/>
      <c r="H94" s="35"/>
      <c r="I94" s="35"/>
    </row>
    <row r="95" spans="1:9" x14ac:dyDescent="0.3">
      <c r="A95" s="12" t="s">
        <v>105</v>
      </c>
      <c r="B95" s="185" t="s">
        <v>159</v>
      </c>
      <c r="C95" s="13" t="s">
        <v>33</v>
      </c>
      <c r="D95" s="14">
        <v>2</v>
      </c>
      <c r="E95" s="198"/>
      <c r="F95" s="14">
        <f t="shared" si="4"/>
        <v>0</v>
      </c>
    </row>
    <row r="96" spans="1:9" s="27" customFormat="1" ht="62" customHeight="1" outlineLevel="1" x14ac:dyDescent="0.3">
      <c r="A96" s="31"/>
      <c r="B96" s="183" t="s">
        <v>160</v>
      </c>
      <c r="C96" s="32"/>
      <c r="D96" s="33"/>
      <c r="E96" s="33"/>
      <c r="F96" s="14"/>
      <c r="G96" s="34"/>
      <c r="H96" s="35"/>
      <c r="I96" s="35"/>
    </row>
    <row r="97" spans="1:9" x14ac:dyDescent="0.3">
      <c r="A97" s="12" t="s">
        <v>190</v>
      </c>
      <c r="B97" s="185" t="s">
        <v>291</v>
      </c>
      <c r="C97" s="13" t="s">
        <v>33</v>
      </c>
      <c r="D97" s="14">
        <v>1</v>
      </c>
      <c r="E97" s="198"/>
      <c r="F97" s="14">
        <f t="shared" si="4"/>
        <v>0</v>
      </c>
    </row>
    <row r="98" spans="1:9" s="27" customFormat="1" ht="97.5" customHeight="1" outlineLevel="1" x14ac:dyDescent="0.3">
      <c r="A98" s="31"/>
      <c r="B98" s="183" t="s">
        <v>335</v>
      </c>
      <c r="C98" s="32"/>
      <c r="D98" s="33"/>
      <c r="E98" s="33"/>
      <c r="F98" s="33"/>
      <c r="G98" s="34"/>
      <c r="H98" s="35"/>
      <c r="I98" s="35"/>
    </row>
    <row r="99" spans="1:9" x14ac:dyDescent="0.3">
      <c r="A99" s="20">
        <v>6</v>
      </c>
      <c r="B99" s="216" t="s">
        <v>138</v>
      </c>
      <c r="C99" s="21" t="s">
        <v>20</v>
      </c>
      <c r="D99" s="22"/>
      <c r="E99" s="22"/>
      <c r="F99" s="22">
        <f>SUM(F100)</f>
        <v>0</v>
      </c>
    </row>
    <row r="100" spans="1:9" x14ac:dyDescent="0.3">
      <c r="A100" s="12" t="s">
        <v>139</v>
      </c>
      <c r="B100" s="185" t="s">
        <v>284</v>
      </c>
      <c r="C100" s="13" t="s">
        <v>33</v>
      </c>
      <c r="D100" s="14">
        <v>1</v>
      </c>
      <c r="E100" s="198"/>
      <c r="F100" s="14">
        <f>E100*D100</f>
        <v>0</v>
      </c>
    </row>
    <row r="101" spans="1:9" s="27" customFormat="1" ht="46" outlineLevel="1" x14ac:dyDescent="0.3">
      <c r="A101" s="31"/>
      <c r="B101" s="183" t="s">
        <v>285</v>
      </c>
      <c r="C101" s="32"/>
      <c r="D101" s="33"/>
      <c r="E101" s="33"/>
      <c r="F101" s="33"/>
      <c r="G101" s="34"/>
      <c r="H101" s="35"/>
      <c r="I101" s="35"/>
    </row>
    <row r="102" spans="1:9" x14ac:dyDescent="0.3">
      <c r="A102" s="16"/>
      <c r="B102" s="17" t="s">
        <v>19</v>
      </c>
      <c r="C102" s="18" t="s">
        <v>20</v>
      </c>
      <c r="D102" s="19"/>
      <c r="E102" s="19"/>
      <c r="F102" s="19">
        <f>F99+F62+F53+F32+F17+F10</f>
        <v>0</v>
      </c>
    </row>
  </sheetData>
  <sheetProtection algorithmName="SHA-512" hashValue="wY/A78TeH4HW0CnIZVaxuZAV7U8fSw2EDNMP8s1Jzpmx+cknI6uyvHhttbub182qUDvRkGOHKORqYjuHxDFbIg==" saltValue="W2GSrD+UCslHhdCzRaFunw=="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3" manualBreakCount="3">
    <brk id="36" max="16383" man="1"/>
    <brk id="61" max="16383" man="1"/>
    <brk id="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view="pageBreakPreview" topLeftCell="A3" zoomScaleNormal="100" zoomScaleSheetLayoutView="100" workbookViewId="0">
      <selection activeCell="B12" sqref="B12"/>
    </sheetView>
  </sheetViews>
  <sheetFormatPr defaultColWidth="9.08984375" defaultRowHeight="14" outlineLevelRow="1" x14ac:dyDescent="0.3"/>
  <cols>
    <col min="1" max="1" width="9.08984375" style="1"/>
    <col min="2" max="2" width="92.453125" style="1" customWidth="1"/>
    <col min="3" max="3" width="8.54296875" style="2" customWidth="1"/>
    <col min="4" max="4" width="9.08984375" style="1"/>
    <col min="5" max="5" width="17.90625" style="23" customWidth="1"/>
    <col min="6" max="7" width="18.08984375" style="24" customWidth="1"/>
    <col min="8" max="9" width="9.08984375" style="1"/>
    <col min="10" max="16384" width="9.08984375" style="25"/>
  </cols>
  <sheetData>
    <row r="1" spans="1:9" x14ac:dyDescent="0.3">
      <c r="B1" s="15" t="s">
        <v>167</v>
      </c>
      <c r="D1" s="37" t="s">
        <v>4</v>
      </c>
      <c r="E1" s="23" t="s">
        <v>5</v>
      </c>
      <c r="F1" s="24" t="s">
        <v>117</v>
      </c>
    </row>
    <row r="2" spans="1:9" x14ac:dyDescent="0.3">
      <c r="E2" s="23" t="s">
        <v>6</v>
      </c>
      <c r="F2" s="24" t="s">
        <v>118</v>
      </c>
    </row>
    <row r="3" spans="1:9" x14ac:dyDescent="0.3">
      <c r="B3" s="1" t="s">
        <v>3</v>
      </c>
      <c r="E3" s="23" t="s">
        <v>8</v>
      </c>
      <c r="F3" s="24" t="s">
        <v>161</v>
      </c>
    </row>
    <row r="4" spans="1:9" x14ac:dyDescent="0.3">
      <c r="B4" s="15" t="s">
        <v>191</v>
      </c>
      <c r="E4" s="23" t="s">
        <v>10</v>
      </c>
      <c r="F4" s="26">
        <v>330</v>
      </c>
    </row>
    <row r="5" spans="1:9" x14ac:dyDescent="0.3">
      <c r="E5" s="38" t="s">
        <v>11</v>
      </c>
      <c r="F5" s="26">
        <v>30</v>
      </c>
    </row>
    <row r="6" spans="1:9" s="27" customFormat="1" x14ac:dyDescent="0.3">
      <c r="A6" s="1"/>
      <c r="B6" s="1"/>
      <c r="C6" s="2"/>
      <c r="D6" s="1"/>
      <c r="E6" s="23"/>
      <c r="F6" s="24"/>
      <c r="G6" s="24"/>
      <c r="H6" s="1"/>
      <c r="I6" s="1"/>
    </row>
    <row r="8" spans="1:9" s="28" customFormat="1" ht="20" x14ac:dyDescent="0.35">
      <c r="A8" s="4" t="s">
        <v>12</v>
      </c>
      <c r="B8" s="5" t="s">
        <v>13</v>
      </c>
      <c r="C8" s="6" t="s">
        <v>14</v>
      </c>
      <c r="D8" s="5" t="s">
        <v>15</v>
      </c>
      <c r="E8" s="7" t="s">
        <v>16</v>
      </c>
      <c r="F8" s="8" t="s">
        <v>17</v>
      </c>
      <c r="G8" s="3"/>
    </row>
    <row r="9" spans="1:9" x14ac:dyDescent="0.3">
      <c r="A9" s="16" t="s">
        <v>18</v>
      </c>
      <c r="B9" s="17" t="s">
        <v>19</v>
      </c>
      <c r="C9" s="18" t="s">
        <v>20</v>
      </c>
      <c r="D9" s="19"/>
      <c r="E9" s="19"/>
      <c r="F9" s="19">
        <f>F53</f>
        <v>0</v>
      </c>
    </row>
    <row r="10" spans="1:9" x14ac:dyDescent="0.3">
      <c r="A10" s="20">
        <v>1</v>
      </c>
      <c r="B10" s="216" t="s">
        <v>21</v>
      </c>
      <c r="C10" s="21" t="s">
        <v>20</v>
      </c>
      <c r="D10" s="22"/>
      <c r="E10" s="22"/>
      <c r="F10" s="22">
        <f>SUM(F11:F13)</f>
        <v>0</v>
      </c>
    </row>
    <row r="11" spans="1:9" x14ac:dyDescent="0.3">
      <c r="A11" s="9" t="s">
        <v>22</v>
      </c>
      <c r="B11" s="214" t="s">
        <v>277</v>
      </c>
      <c r="C11" s="10" t="s">
        <v>165</v>
      </c>
      <c r="D11" s="11">
        <v>1</v>
      </c>
      <c r="E11" s="199"/>
      <c r="F11" s="11">
        <f>E11*D11</f>
        <v>0</v>
      </c>
    </row>
    <row r="12" spans="1:9" s="27" customFormat="1" ht="156.75" customHeight="1" outlineLevel="1" x14ac:dyDescent="0.3">
      <c r="A12" s="31"/>
      <c r="B12" s="183" t="s">
        <v>296</v>
      </c>
      <c r="C12" s="32"/>
      <c r="D12" s="33"/>
      <c r="E12" s="190"/>
      <c r="F12" s="11"/>
      <c r="G12" s="34"/>
      <c r="H12" s="35"/>
      <c r="I12" s="35"/>
    </row>
    <row r="13" spans="1:9" x14ac:dyDescent="0.3">
      <c r="A13" s="9" t="s">
        <v>23</v>
      </c>
      <c r="B13" s="215" t="s">
        <v>166</v>
      </c>
      <c r="C13" s="10" t="s">
        <v>24</v>
      </c>
      <c r="D13" s="11">
        <v>40</v>
      </c>
      <c r="E13" s="199"/>
      <c r="F13" s="11">
        <f t="shared" ref="F13" si="0">E13*D13</f>
        <v>0</v>
      </c>
    </row>
    <row r="14" spans="1:9" s="27" customFormat="1" ht="49.25" customHeight="1" outlineLevel="1" x14ac:dyDescent="0.3">
      <c r="A14" s="31"/>
      <c r="B14" s="183" t="s">
        <v>297</v>
      </c>
      <c r="C14" s="32"/>
      <c r="D14" s="33"/>
      <c r="E14" s="33"/>
      <c r="F14" s="33"/>
      <c r="G14" s="34"/>
      <c r="H14" s="35"/>
      <c r="I14" s="35"/>
    </row>
    <row r="15" spans="1:9" ht="15" customHeight="1" x14ac:dyDescent="0.3">
      <c r="A15" s="20">
        <v>2</v>
      </c>
      <c r="B15" s="216" t="s">
        <v>29</v>
      </c>
      <c r="C15" s="21" t="s">
        <v>20</v>
      </c>
      <c r="D15" s="22"/>
      <c r="E15" s="22"/>
      <c r="F15" s="22">
        <f>SUM(F16:F18)</f>
        <v>0</v>
      </c>
    </row>
    <row r="16" spans="1:9" ht="15" customHeight="1" x14ac:dyDescent="0.3">
      <c r="A16" s="12" t="s">
        <v>30</v>
      </c>
      <c r="B16" s="185" t="s">
        <v>192</v>
      </c>
      <c r="C16" s="13" t="s">
        <v>27</v>
      </c>
      <c r="D16" s="14">
        <v>8.5</v>
      </c>
      <c r="E16" s="199"/>
      <c r="F16" s="14">
        <f>E16*D16</f>
        <v>0</v>
      </c>
    </row>
    <row r="17" spans="1:9" s="27" customFormat="1" ht="46" outlineLevel="1" x14ac:dyDescent="0.3">
      <c r="A17" s="31"/>
      <c r="B17" s="183" t="s">
        <v>336</v>
      </c>
      <c r="C17" s="32"/>
      <c r="D17" s="33"/>
      <c r="E17" s="190"/>
      <c r="F17" s="14"/>
      <c r="G17" s="34"/>
      <c r="H17" s="35"/>
      <c r="I17" s="35"/>
    </row>
    <row r="18" spans="1:9" ht="15" customHeight="1" x14ac:dyDescent="0.3">
      <c r="A18" s="12" t="s">
        <v>31</v>
      </c>
      <c r="B18" s="185" t="s">
        <v>221</v>
      </c>
      <c r="C18" s="13" t="s">
        <v>27</v>
      </c>
      <c r="D18" s="14">
        <v>8</v>
      </c>
      <c r="E18" s="199"/>
      <c r="F18" s="14">
        <f t="shared" ref="F18" si="1">E18*D18</f>
        <v>0</v>
      </c>
    </row>
    <row r="19" spans="1:9" s="27" customFormat="1" ht="23" outlineLevel="1" x14ac:dyDescent="0.3">
      <c r="A19" s="31"/>
      <c r="B19" s="183" t="s">
        <v>337</v>
      </c>
      <c r="C19" s="32"/>
      <c r="D19" s="33"/>
      <c r="E19" s="33"/>
      <c r="F19" s="33"/>
      <c r="G19" s="34"/>
      <c r="H19" s="35"/>
      <c r="I19" s="35"/>
    </row>
    <row r="20" spans="1:9" ht="15" customHeight="1" x14ac:dyDescent="0.3">
      <c r="A20" s="20">
        <v>3</v>
      </c>
      <c r="B20" s="216" t="s">
        <v>46</v>
      </c>
      <c r="C20" s="21" t="s">
        <v>20</v>
      </c>
      <c r="D20" s="22"/>
      <c r="E20" s="22"/>
      <c r="F20" s="22">
        <f>SUM(F21:F29)</f>
        <v>0</v>
      </c>
    </row>
    <row r="21" spans="1:9" s="27" customFormat="1" ht="15" customHeight="1" x14ac:dyDescent="0.3">
      <c r="A21" s="12" t="s">
        <v>47</v>
      </c>
      <c r="B21" s="185" t="s">
        <v>124</v>
      </c>
      <c r="C21" s="13" t="s">
        <v>33</v>
      </c>
      <c r="D21" s="14">
        <v>4</v>
      </c>
      <c r="E21" s="199"/>
      <c r="F21" s="14">
        <f>E21*D21</f>
        <v>0</v>
      </c>
      <c r="G21" s="24"/>
      <c r="H21" s="1"/>
      <c r="I21" s="1"/>
    </row>
    <row r="22" spans="1:9" s="27" customFormat="1" ht="115" outlineLevel="1" x14ac:dyDescent="0.3">
      <c r="A22" s="31"/>
      <c r="B22" s="183" t="s">
        <v>303</v>
      </c>
      <c r="C22" s="32"/>
      <c r="D22" s="33"/>
      <c r="E22" s="190"/>
      <c r="F22" s="14"/>
      <c r="G22" s="34"/>
      <c r="H22" s="35"/>
      <c r="I22" s="35"/>
    </row>
    <row r="23" spans="1:9" ht="15" customHeight="1" x14ac:dyDescent="0.3">
      <c r="A23" s="12" t="s">
        <v>49</v>
      </c>
      <c r="B23" s="185" t="s">
        <v>54</v>
      </c>
      <c r="C23" s="13" t="s">
        <v>33</v>
      </c>
      <c r="D23" s="14">
        <v>2</v>
      </c>
      <c r="E23" s="199"/>
      <c r="F23" s="14">
        <f t="shared" ref="F23:F29" si="2">E23*D23</f>
        <v>0</v>
      </c>
    </row>
    <row r="24" spans="1:9" s="27" customFormat="1" ht="46" outlineLevel="1" x14ac:dyDescent="0.3">
      <c r="A24" s="31"/>
      <c r="B24" s="183" t="s">
        <v>304</v>
      </c>
      <c r="C24" s="32"/>
      <c r="D24" s="33"/>
      <c r="E24" s="190"/>
      <c r="F24" s="14"/>
      <c r="G24" s="34"/>
      <c r="H24" s="35"/>
      <c r="I24" s="35"/>
    </row>
    <row r="25" spans="1:9" ht="15" customHeight="1" x14ac:dyDescent="0.3">
      <c r="A25" s="12" t="s">
        <v>52</v>
      </c>
      <c r="B25" s="185" t="s">
        <v>56</v>
      </c>
      <c r="C25" s="13" t="s">
        <v>33</v>
      </c>
      <c r="D25" s="14">
        <v>2</v>
      </c>
      <c r="E25" s="199"/>
      <c r="F25" s="14">
        <f t="shared" si="2"/>
        <v>0</v>
      </c>
    </row>
    <row r="26" spans="1:9" s="27" customFormat="1" ht="23" outlineLevel="1" x14ac:dyDescent="0.3">
      <c r="A26" s="31"/>
      <c r="B26" s="183" t="s">
        <v>57</v>
      </c>
      <c r="C26" s="32"/>
      <c r="D26" s="33"/>
      <c r="E26" s="190"/>
      <c r="F26" s="14"/>
      <c r="G26" s="34"/>
      <c r="H26" s="35"/>
      <c r="I26" s="35"/>
    </row>
    <row r="27" spans="1:9" x14ac:dyDescent="0.3">
      <c r="A27" s="12" t="s">
        <v>53</v>
      </c>
      <c r="B27" s="185" t="s">
        <v>292</v>
      </c>
      <c r="C27" s="13" t="s">
        <v>33</v>
      </c>
      <c r="D27" s="14">
        <v>2</v>
      </c>
      <c r="E27" s="199"/>
      <c r="F27" s="14">
        <f t="shared" si="2"/>
        <v>0</v>
      </c>
    </row>
    <row r="28" spans="1:9" s="27" customFormat="1" ht="121.5" customHeight="1" outlineLevel="1" x14ac:dyDescent="0.3">
      <c r="A28" s="31"/>
      <c r="B28" s="183" t="s">
        <v>306</v>
      </c>
      <c r="C28" s="32"/>
      <c r="D28" s="33"/>
      <c r="E28" s="190"/>
      <c r="F28" s="14"/>
      <c r="G28" s="34"/>
      <c r="H28" s="35"/>
      <c r="I28" s="35"/>
    </row>
    <row r="29" spans="1:9" x14ac:dyDescent="0.3">
      <c r="A29" s="12" t="s">
        <v>55</v>
      </c>
      <c r="B29" s="185" t="s">
        <v>164</v>
      </c>
      <c r="C29" s="13" t="s">
        <v>165</v>
      </c>
      <c r="D29" s="14">
        <v>1</v>
      </c>
      <c r="E29" s="199"/>
      <c r="F29" s="14">
        <f t="shared" si="2"/>
        <v>0</v>
      </c>
    </row>
    <row r="30" spans="1:9" s="27" customFormat="1" outlineLevel="1" x14ac:dyDescent="0.3">
      <c r="A30" s="31"/>
      <c r="B30" s="183" t="s">
        <v>308</v>
      </c>
      <c r="C30" s="32"/>
      <c r="D30" s="33"/>
      <c r="E30" s="33"/>
      <c r="F30" s="33"/>
      <c r="G30" s="34"/>
      <c r="H30" s="35"/>
      <c r="I30" s="35"/>
    </row>
    <row r="31" spans="1:9" x14ac:dyDescent="0.3">
      <c r="A31" s="20">
        <v>4</v>
      </c>
      <c r="B31" s="216" t="s">
        <v>65</v>
      </c>
      <c r="C31" s="21" t="s">
        <v>20</v>
      </c>
      <c r="D31" s="22"/>
      <c r="E31" s="22"/>
      <c r="F31" s="22">
        <f>SUM(F32:F36)</f>
        <v>0</v>
      </c>
    </row>
    <row r="32" spans="1:9" x14ac:dyDescent="0.3">
      <c r="A32" s="12" t="s">
        <v>66</v>
      </c>
      <c r="B32" s="185" t="s">
        <v>67</v>
      </c>
      <c r="C32" s="13" t="s">
        <v>27</v>
      </c>
      <c r="D32" s="14">
        <v>26</v>
      </c>
      <c r="E32" s="199"/>
      <c r="F32" s="14">
        <f>E32*D32</f>
        <v>0</v>
      </c>
    </row>
    <row r="33" spans="1:9" s="27" customFormat="1" ht="115" outlineLevel="1" x14ac:dyDescent="0.3">
      <c r="A33" s="31"/>
      <c r="B33" s="183" t="s">
        <v>322</v>
      </c>
      <c r="C33" s="32"/>
      <c r="D33" s="33"/>
      <c r="E33" s="190"/>
      <c r="F33" s="14"/>
      <c r="G33" s="34"/>
      <c r="H33" s="35"/>
      <c r="I33" s="35"/>
    </row>
    <row r="34" spans="1:9" x14ac:dyDescent="0.3">
      <c r="A34" s="12" t="s">
        <v>68</v>
      </c>
      <c r="B34" s="185" t="s">
        <v>69</v>
      </c>
      <c r="C34" s="13" t="s">
        <v>33</v>
      </c>
      <c r="D34" s="14">
        <v>4</v>
      </c>
      <c r="E34" s="199"/>
      <c r="F34" s="14">
        <f t="shared" ref="F34:F36" si="3">E34*D34</f>
        <v>0</v>
      </c>
    </row>
    <row r="35" spans="1:9" s="27" customFormat="1" ht="126.5" outlineLevel="1" x14ac:dyDescent="0.3">
      <c r="A35" s="31"/>
      <c r="B35" s="183" t="s">
        <v>310</v>
      </c>
      <c r="C35" s="32"/>
      <c r="D35" s="33"/>
      <c r="E35" s="190"/>
      <c r="F35" s="14"/>
      <c r="G35" s="34"/>
      <c r="H35" s="35"/>
      <c r="I35" s="35"/>
    </row>
    <row r="36" spans="1:9" x14ac:dyDescent="0.3">
      <c r="A36" s="12" t="s">
        <v>70</v>
      </c>
      <c r="B36" s="185" t="s">
        <v>71</v>
      </c>
      <c r="C36" s="13" t="s">
        <v>33</v>
      </c>
      <c r="D36" s="14">
        <v>4</v>
      </c>
      <c r="E36" s="199"/>
      <c r="F36" s="14">
        <f t="shared" si="3"/>
        <v>0</v>
      </c>
    </row>
    <row r="37" spans="1:9" s="27" customFormat="1" ht="34.5" outlineLevel="1" x14ac:dyDescent="0.3">
      <c r="A37" s="31"/>
      <c r="B37" s="183" t="s">
        <v>72</v>
      </c>
      <c r="C37" s="32"/>
      <c r="D37" s="33"/>
      <c r="E37" s="33"/>
      <c r="F37" s="33"/>
      <c r="G37" s="34"/>
      <c r="H37" s="35"/>
      <c r="I37" s="35"/>
    </row>
    <row r="38" spans="1:9" x14ac:dyDescent="0.3">
      <c r="A38" s="20">
        <v>5</v>
      </c>
      <c r="B38" s="216" t="s">
        <v>79</v>
      </c>
      <c r="C38" s="21" t="s">
        <v>20</v>
      </c>
      <c r="D38" s="22"/>
      <c r="E38" s="22"/>
      <c r="F38" s="22">
        <f>SUM(F39:F52)</f>
        <v>0</v>
      </c>
    </row>
    <row r="39" spans="1:9" x14ac:dyDescent="0.3">
      <c r="A39" s="12" t="s">
        <v>86</v>
      </c>
      <c r="B39" s="185" t="s">
        <v>162</v>
      </c>
      <c r="C39" s="13" t="s">
        <v>33</v>
      </c>
      <c r="D39" s="14">
        <v>1</v>
      </c>
      <c r="E39" s="199"/>
      <c r="F39" s="14">
        <f>E39*D39</f>
        <v>0</v>
      </c>
    </row>
    <row r="40" spans="1:9" s="27" customFormat="1" ht="69" outlineLevel="1" x14ac:dyDescent="0.3">
      <c r="A40" s="31"/>
      <c r="B40" s="183" t="s">
        <v>338</v>
      </c>
      <c r="C40" s="32"/>
      <c r="D40" s="33"/>
      <c r="E40" s="190"/>
      <c r="F40" s="14"/>
      <c r="G40" s="34"/>
      <c r="H40" s="35"/>
      <c r="I40" s="35"/>
    </row>
    <row r="41" spans="1:9" x14ac:dyDescent="0.3">
      <c r="A41" s="12" t="s">
        <v>87</v>
      </c>
      <c r="B41" s="185" t="s">
        <v>163</v>
      </c>
      <c r="C41" s="13" t="s">
        <v>33</v>
      </c>
      <c r="D41" s="14">
        <v>3</v>
      </c>
      <c r="E41" s="199"/>
      <c r="F41" s="14">
        <f t="shared" ref="F41:F51" si="4">E41*D41</f>
        <v>0</v>
      </c>
    </row>
    <row r="42" spans="1:9" s="27" customFormat="1" ht="80.5" outlineLevel="1" x14ac:dyDescent="0.3">
      <c r="A42" s="31"/>
      <c r="B42" s="183" t="s">
        <v>339</v>
      </c>
      <c r="C42" s="32"/>
      <c r="D42" s="33"/>
      <c r="E42" s="190"/>
      <c r="F42" s="14"/>
      <c r="G42" s="34"/>
      <c r="H42" s="35"/>
      <c r="I42" s="35"/>
    </row>
    <row r="43" spans="1:9" x14ac:dyDescent="0.3">
      <c r="A43" s="12" t="s">
        <v>89</v>
      </c>
      <c r="B43" s="185" t="s">
        <v>156</v>
      </c>
      <c r="C43" s="13" t="s">
        <v>33</v>
      </c>
      <c r="D43" s="14">
        <v>1</v>
      </c>
      <c r="E43" s="199"/>
      <c r="F43" s="14">
        <f t="shared" si="4"/>
        <v>0</v>
      </c>
    </row>
    <row r="44" spans="1:9" s="27" customFormat="1" ht="115" outlineLevel="1" x14ac:dyDescent="0.3">
      <c r="A44" s="31"/>
      <c r="B44" s="183" t="s">
        <v>332</v>
      </c>
      <c r="C44" s="32"/>
      <c r="D44" s="33"/>
      <c r="E44" s="190"/>
      <c r="F44" s="14"/>
      <c r="G44" s="34"/>
      <c r="H44" s="35"/>
      <c r="I44" s="35"/>
    </row>
    <row r="45" spans="1:9" x14ac:dyDescent="0.3">
      <c r="A45" s="12" t="s">
        <v>90</v>
      </c>
      <c r="B45" s="185" t="s">
        <v>220</v>
      </c>
      <c r="C45" s="13" t="s">
        <v>33</v>
      </c>
      <c r="D45" s="14">
        <v>2</v>
      </c>
      <c r="E45" s="199"/>
      <c r="F45" s="14">
        <f t="shared" si="4"/>
        <v>0</v>
      </c>
    </row>
    <row r="46" spans="1:9" s="27" customFormat="1" ht="14.5" outlineLevel="1" x14ac:dyDescent="0.3">
      <c r="A46" s="31"/>
      <c r="B46" s="183" t="s">
        <v>193</v>
      </c>
      <c r="C46" s="32"/>
      <c r="D46" s="33"/>
      <c r="E46" s="190"/>
      <c r="F46" s="14"/>
      <c r="G46" s="34"/>
      <c r="H46" s="35"/>
      <c r="I46" s="35"/>
    </row>
    <row r="47" spans="1:9" x14ac:dyDescent="0.3">
      <c r="A47" s="12" t="s">
        <v>91</v>
      </c>
      <c r="B47" s="185" t="s">
        <v>194</v>
      </c>
      <c r="C47" s="13" t="s">
        <v>33</v>
      </c>
      <c r="D47" s="14">
        <v>1</v>
      </c>
      <c r="E47" s="199"/>
      <c r="F47" s="14">
        <f t="shared" si="4"/>
        <v>0</v>
      </c>
    </row>
    <row r="48" spans="1:9" s="27" customFormat="1" ht="57.5" outlineLevel="1" x14ac:dyDescent="0.3">
      <c r="A48" s="31"/>
      <c r="B48" s="183" t="s">
        <v>208</v>
      </c>
      <c r="C48" s="32"/>
      <c r="D48" s="33"/>
      <c r="E48" s="204"/>
      <c r="F48" s="14"/>
      <c r="G48" s="34"/>
      <c r="H48" s="35"/>
      <c r="I48" s="35"/>
    </row>
    <row r="49" spans="1:9" x14ac:dyDescent="0.3">
      <c r="A49" s="12" t="s">
        <v>92</v>
      </c>
      <c r="B49" s="185" t="s">
        <v>196</v>
      </c>
      <c r="C49" s="13" t="s">
        <v>33</v>
      </c>
      <c r="D49" s="14">
        <v>1</v>
      </c>
      <c r="E49" s="199"/>
      <c r="F49" s="14">
        <f t="shared" si="4"/>
        <v>0</v>
      </c>
    </row>
    <row r="50" spans="1:9" s="27" customFormat="1" ht="57.5" outlineLevel="1" x14ac:dyDescent="0.3">
      <c r="A50" s="31"/>
      <c r="B50" s="183" t="s">
        <v>209</v>
      </c>
      <c r="C50" s="32"/>
      <c r="D50" s="33"/>
      <c r="E50" s="204"/>
      <c r="F50" s="14"/>
      <c r="G50" s="34"/>
      <c r="H50" s="35"/>
      <c r="I50" s="35"/>
    </row>
    <row r="51" spans="1:9" x14ac:dyDescent="0.3">
      <c r="A51" s="12" t="s">
        <v>93</v>
      </c>
      <c r="B51" s="185" t="s">
        <v>195</v>
      </c>
      <c r="C51" s="13" t="s">
        <v>33</v>
      </c>
      <c r="D51" s="14">
        <v>1</v>
      </c>
      <c r="E51" s="199"/>
      <c r="F51" s="14">
        <f t="shared" si="4"/>
        <v>0</v>
      </c>
    </row>
    <row r="52" spans="1:9" s="27" customFormat="1" ht="57.5" outlineLevel="1" x14ac:dyDescent="0.3">
      <c r="A52" s="31"/>
      <c r="B52" s="183" t="s">
        <v>210</v>
      </c>
      <c r="C52" s="32"/>
      <c r="D52" s="33"/>
      <c r="E52" s="33"/>
      <c r="F52" s="33"/>
      <c r="G52" s="34"/>
      <c r="H52" s="35"/>
      <c r="I52" s="35"/>
    </row>
    <row r="53" spans="1:9" x14ac:dyDescent="0.3">
      <c r="A53" s="16"/>
      <c r="B53" s="17" t="s">
        <v>19</v>
      </c>
      <c r="C53" s="18" t="s">
        <v>20</v>
      </c>
      <c r="D53" s="19"/>
      <c r="E53" s="19"/>
      <c r="F53" s="19">
        <f>F38+F31+F20+F15+F10</f>
        <v>0</v>
      </c>
    </row>
  </sheetData>
  <sheetProtection algorithmName="SHA-512" hashValue="mJ2Xi43fsgJ+7IQeJc5E27BhEBNTcQjbtyHXfrqMW1qqTMbvusNo8VosQtBppPZd7STz+HFfCuUlbrMA0FJ+Mg==" saltValue="eGYXxjDpo2YO+FN/t0WXDw=="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view="pageBreakPreview" zoomScaleNormal="100" zoomScaleSheetLayoutView="100" workbookViewId="0">
      <selection activeCell="B11" sqref="B11"/>
    </sheetView>
  </sheetViews>
  <sheetFormatPr defaultColWidth="9.08984375" defaultRowHeight="12.5" outlineLevelRow="1" x14ac:dyDescent="0.25"/>
  <cols>
    <col min="1" max="1" width="9.08984375" style="36"/>
    <col min="2" max="2" width="92.453125" style="36" customWidth="1"/>
    <col min="3" max="3" width="8.54296875" style="39" customWidth="1"/>
    <col min="4" max="4" width="9.08984375" style="36"/>
    <col min="5" max="5" width="17.90625" style="38" customWidth="1"/>
    <col min="6" max="7" width="18.08984375" style="40" customWidth="1"/>
    <col min="8" max="9" width="9.08984375" style="36"/>
    <col min="10" max="16384" width="9.08984375" style="41"/>
  </cols>
  <sheetData>
    <row r="1" spans="1:9" ht="14" x14ac:dyDescent="0.25">
      <c r="B1" s="15" t="s">
        <v>167</v>
      </c>
    </row>
    <row r="2" spans="1:9" ht="14" x14ac:dyDescent="0.25">
      <c r="B2" s="1"/>
    </row>
    <row r="3" spans="1:9" ht="14" x14ac:dyDescent="0.25">
      <c r="B3" s="1" t="s">
        <v>3</v>
      </c>
      <c r="F3" s="205"/>
    </row>
    <row r="4" spans="1:9" ht="14" x14ac:dyDescent="0.25">
      <c r="B4" s="15" t="s">
        <v>197</v>
      </c>
      <c r="F4" s="205"/>
    </row>
    <row r="5" spans="1:9" s="42" customFormat="1" ht="14" x14ac:dyDescent="0.25">
      <c r="A5" s="36"/>
      <c r="B5" s="1"/>
      <c r="C5" s="39"/>
      <c r="D5" s="36"/>
      <c r="E5" s="38"/>
      <c r="F5" s="40"/>
      <c r="G5" s="40"/>
      <c r="H5" s="36"/>
      <c r="I5" s="36"/>
    </row>
    <row r="6" spans="1:9" s="42" customFormat="1" ht="14" x14ac:dyDescent="0.25">
      <c r="A6" s="36"/>
      <c r="B6" s="1"/>
      <c r="C6" s="39"/>
      <c r="D6" s="36"/>
      <c r="E6" s="38"/>
      <c r="F6" s="40"/>
      <c r="G6" s="40"/>
      <c r="H6" s="36"/>
      <c r="I6" s="36"/>
    </row>
    <row r="8" spans="1:9" s="28" customFormat="1" ht="20" x14ac:dyDescent="0.35">
      <c r="A8" s="4" t="s">
        <v>12</v>
      </c>
      <c r="B8" s="5" t="s">
        <v>13</v>
      </c>
      <c r="C8" s="6" t="s">
        <v>14</v>
      </c>
      <c r="D8" s="5" t="s">
        <v>15</v>
      </c>
      <c r="E8" s="7" t="s">
        <v>16</v>
      </c>
      <c r="F8" s="8" t="s">
        <v>17</v>
      </c>
      <c r="G8" s="3"/>
    </row>
    <row r="9" spans="1:9" s="45" customFormat="1" ht="14" collapsed="1" x14ac:dyDescent="0.3">
      <c r="A9" s="16" t="s">
        <v>18</v>
      </c>
      <c r="B9" s="17" t="s">
        <v>198</v>
      </c>
      <c r="C9" s="18" t="s">
        <v>20</v>
      </c>
      <c r="D9" s="19"/>
      <c r="E9" s="19"/>
      <c r="F9" s="19">
        <f>F20</f>
        <v>0</v>
      </c>
      <c r="G9" s="43"/>
      <c r="H9" s="44"/>
      <c r="I9" s="44"/>
    </row>
    <row r="10" spans="1:9" ht="14" collapsed="1" x14ac:dyDescent="0.25">
      <c r="A10" s="206" t="s">
        <v>215</v>
      </c>
      <c r="B10" s="185" t="s">
        <v>199</v>
      </c>
      <c r="C10" s="13" t="s">
        <v>33</v>
      </c>
      <c r="D10" s="14">
        <v>3</v>
      </c>
      <c r="E10" s="199"/>
      <c r="F10" s="14">
        <f>E10*D10</f>
        <v>0</v>
      </c>
    </row>
    <row r="11" spans="1:9" s="42" customFormat="1" ht="84.5" customHeight="1" outlineLevel="1" x14ac:dyDescent="0.25">
      <c r="A11" s="207"/>
      <c r="B11" s="183" t="s">
        <v>340</v>
      </c>
      <c r="C11" s="32"/>
      <c r="D11" s="33"/>
      <c r="E11" s="204"/>
      <c r="F11" s="14"/>
      <c r="G11" s="46"/>
      <c r="H11" s="47"/>
      <c r="I11" s="47"/>
    </row>
    <row r="12" spans="1:9" ht="14" x14ac:dyDescent="0.25">
      <c r="A12" s="206" t="s">
        <v>214</v>
      </c>
      <c r="B12" s="185" t="s">
        <v>219</v>
      </c>
      <c r="C12" s="13" t="s">
        <v>165</v>
      </c>
      <c r="D12" s="14">
        <v>3</v>
      </c>
      <c r="E12" s="199"/>
      <c r="F12" s="14">
        <f t="shared" ref="F12:F18" si="0">E12*D12</f>
        <v>0</v>
      </c>
    </row>
    <row r="13" spans="1:9" s="59" customFormat="1" ht="23" outlineLevel="1" x14ac:dyDescent="0.35">
      <c r="A13" s="208"/>
      <c r="B13" s="183" t="s">
        <v>213</v>
      </c>
      <c r="C13" s="209"/>
      <c r="D13" s="213"/>
      <c r="E13" s="210"/>
      <c r="F13" s="14"/>
      <c r="G13" s="57"/>
      <c r="H13" s="58"/>
      <c r="I13" s="58"/>
    </row>
    <row r="14" spans="1:9" ht="14" x14ac:dyDescent="0.25">
      <c r="A14" s="206" t="s">
        <v>216</v>
      </c>
      <c r="B14" s="185" t="s">
        <v>293</v>
      </c>
      <c r="C14" s="13" t="s">
        <v>33</v>
      </c>
      <c r="D14" s="14">
        <v>1</v>
      </c>
      <c r="E14" s="199"/>
      <c r="F14" s="14">
        <f t="shared" si="0"/>
        <v>0</v>
      </c>
    </row>
    <row r="15" spans="1:9" s="42" customFormat="1" ht="98.25" customHeight="1" outlineLevel="1" x14ac:dyDescent="0.25">
      <c r="A15" s="207"/>
      <c r="B15" s="183" t="s">
        <v>341</v>
      </c>
      <c r="C15" s="32"/>
      <c r="D15" s="33"/>
      <c r="E15" s="204"/>
      <c r="F15" s="14"/>
      <c r="G15" s="46"/>
      <c r="H15" s="47"/>
      <c r="I15" s="47"/>
    </row>
    <row r="16" spans="1:9" ht="14" x14ac:dyDescent="0.25">
      <c r="A16" s="206" t="s">
        <v>217</v>
      </c>
      <c r="B16" s="185" t="s">
        <v>218</v>
      </c>
      <c r="C16" s="13" t="s">
        <v>165</v>
      </c>
      <c r="D16" s="14">
        <v>1</v>
      </c>
      <c r="E16" s="199"/>
      <c r="F16" s="14">
        <f t="shared" si="0"/>
        <v>0</v>
      </c>
    </row>
    <row r="17" spans="1:9" s="56" customFormat="1" ht="23" outlineLevel="1" x14ac:dyDescent="0.35">
      <c r="A17" s="208"/>
      <c r="B17" s="183" t="s">
        <v>213</v>
      </c>
      <c r="C17" s="209"/>
      <c r="D17" s="213"/>
      <c r="E17" s="210"/>
      <c r="F17" s="14"/>
      <c r="G17" s="54"/>
      <c r="H17" s="55"/>
      <c r="I17" s="55"/>
    </row>
    <row r="18" spans="1:9" ht="14" x14ac:dyDescent="0.25">
      <c r="A18" s="206" t="s">
        <v>2</v>
      </c>
      <c r="B18" s="185" t="s">
        <v>294</v>
      </c>
      <c r="C18" s="13" t="s">
        <v>33</v>
      </c>
      <c r="D18" s="14">
        <v>4</v>
      </c>
      <c r="E18" s="199"/>
      <c r="F18" s="14">
        <f t="shared" si="0"/>
        <v>0</v>
      </c>
    </row>
    <row r="19" spans="1:9" s="42" customFormat="1" ht="52.5" customHeight="1" outlineLevel="1" x14ac:dyDescent="0.25">
      <c r="A19" s="207"/>
      <c r="B19" s="183" t="s">
        <v>200</v>
      </c>
      <c r="C19" s="211"/>
      <c r="D19" s="212"/>
      <c r="E19" s="212"/>
      <c r="F19" s="212"/>
      <c r="G19" s="46"/>
      <c r="H19" s="47"/>
      <c r="I19" s="47"/>
    </row>
    <row r="20" spans="1:9" s="45" customFormat="1" ht="14" x14ac:dyDescent="0.3">
      <c r="A20" s="16"/>
      <c r="B20" s="17" t="s">
        <v>198</v>
      </c>
      <c r="C20" s="18" t="s">
        <v>20</v>
      </c>
      <c r="D20" s="19"/>
      <c r="E20" s="19"/>
      <c r="F20" s="19">
        <f>SUM(F10:F18)</f>
        <v>0</v>
      </c>
      <c r="G20" s="43"/>
      <c r="H20" s="44"/>
      <c r="I20" s="44"/>
    </row>
    <row r="21" spans="1:9" s="42" customFormat="1" x14ac:dyDescent="0.25">
      <c r="A21" s="36"/>
      <c r="B21" s="36"/>
      <c r="C21" s="39"/>
      <c r="D21" s="36"/>
      <c r="E21" s="38"/>
      <c r="F21" s="40"/>
      <c r="G21" s="40"/>
      <c r="H21" s="36"/>
      <c r="I21" s="36"/>
    </row>
    <row r="25" spans="1:9" s="42" customFormat="1" x14ac:dyDescent="0.25">
      <c r="A25" s="36"/>
      <c r="B25" s="36"/>
      <c r="C25" s="39"/>
      <c r="D25" s="36"/>
      <c r="E25" s="38"/>
      <c r="F25" s="40"/>
      <c r="G25" s="40"/>
      <c r="H25" s="36"/>
      <c r="I25" s="36"/>
    </row>
    <row r="28" spans="1:9" s="42" customFormat="1" x14ac:dyDescent="0.25">
      <c r="A28" s="36"/>
      <c r="B28" s="36"/>
      <c r="C28" s="39"/>
      <c r="D28" s="36"/>
      <c r="E28" s="38"/>
      <c r="F28" s="40"/>
      <c r="G28" s="40"/>
      <c r="H28" s="36"/>
      <c r="I28" s="36"/>
    </row>
  </sheetData>
  <sheetProtection algorithmName="SHA-512" hashValue="YSdYDbUWjTy/qbMVR1EMhOoc0fTUBa2lA+StPi141TzFAQOhgt8pJjCp3fZXhxKvLnw41b4YJ99SzcOdfcCQ0A==" saltValue="GhoBBQlpeflw/JeAnS2lYQ==" spinCount="100000" sheet="1" objects="1" scenarios="1"/>
  <pageMargins left="0.7" right="0.7" top="0.78740157499999996" bottom="0.78740157499999996" header="0.3" footer="0.3"/>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topLeftCell="A13" zoomScaleNormal="100" zoomScaleSheetLayoutView="100" workbookViewId="0">
      <selection activeCell="B13" sqref="B13"/>
    </sheetView>
  </sheetViews>
  <sheetFormatPr defaultColWidth="9.08984375" defaultRowHeight="14" outlineLevelRow="1" x14ac:dyDescent="0.3"/>
  <cols>
    <col min="1" max="1" width="9.08984375" style="1"/>
    <col min="2" max="2" width="92.453125" style="1" customWidth="1"/>
    <col min="3" max="3" width="8.54296875" style="2" customWidth="1"/>
    <col min="4" max="4" width="9.08984375" style="1"/>
    <col min="5" max="5" width="17.90625" style="23" customWidth="1"/>
    <col min="6" max="7" width="18.08984375" style="24" customWidth="1"/>
    <col min="8" max="9" width="9.08984375" style="1"/>
    <col min="10" max="16384" width="9.08984375" style="25"/>
  </cols>
  <sheetData>
    <row r="1" spans="1:9" x14ac:dyDescent="0.3">
      <c r="B1" s="15" t="s">
        <v>167</v>
      </c>
    </row>
    <row r="3" spans="1:9" x14ac:dyDescent="0.3">
      <c r="B3" s="1" t="s">
        <v>3</v>
      </c>
    </row>
    <row r="4" spans="1:9" x14ac:dyDescent="0.3">
      <c r="B4" s="15" t="s">
        <v>201</v>
      </c>
      <c r="F4" s="26"/>
    </row>
    <row r="5" spans="1:9" x14ac:dyDescent="0.3">
      <c r="F5" s="26"/>
    </row>
    <row r="6" spans="1:9" s="27" customFormat="1" x14ac:dyDescent="0.3">
      <c r="A6" s="1"/>
      <c r="B6" s="1"/>
      <c r="C6" s="2"/>
      <c r="D6" s="1"/>
      <c r="E6" s="23"/>
      <c r="F6" s="24"/>
      <c r="G6" s="24"/>
      <c r="H6" s="1"/>
      <c r="I6" s="1"/>
    </row>
    <row r="8" spans="1:9" s="28" customFormat="1" ht="20" x14ac:dyDescent="0.35">
      <c r="A8" s="4" t="s">
        <v>12</v>
      </c>
      <c r="B8" s="5" t="s">
        <v>13</v>
      </c>
      <c r="C8" s="6" t="s">
        <v>14</v>
      </c>
      <c r="D8" s="5" t="s">
        <v>15</v>
      </c>
      <c r="E8" s="7" t="s">
        <v>16</v>
      </c>
      <c r="F8" s="8" t="s">
        <v>17</v>
      </c>
      <c r="G8" s="3"/>
    </row>
    <row r="9" spans="1:9" s="30" customFormat="1" collapsed="1" x14ac:dyDescent="0.3">
      <c r="A9" s="16" t="s">
        <v>18</v>
      </c>
      <c r="B9" s="17" t="s">
        <v>198</v>
      </c>
      <c r="C9" s="18" t="s">
        <v>20</v>
      </c>
      <c r="D9" s="19"/>
      <c r="E9" s="19"/>
      <c r="F9" s="19">
        <f>SUM(F10:F13)</f>
        <v>0</v>
      </c>
      <c r="G9" s="29"/>
      <c r="H9" s="15"/>
      <c r="I9" s="15"/>
    </row>
    <row r="10" spans="1:9" collapsed="1" x14ac:dyDescent="0.3">
      <c r="A10" s="12" t="s">
        <v>0</v>
      </c>
      <c r="B10" s="185" t="s">
        <v>206</v>
      </c>
      <c r="C10" s="13" t="s">
        <v>202</v>
      </c>
      <c r="D10" s="14">
        <v>1</v>
      </c>
      <c r="E10" s="199"/>
      <c r="F10" s="14">
        <f>E10*D10</f>
        <v>0</v>
      </c>
    </row>
    <row r="11" spans="1:9" ht="408.65" customHeight="1" x14ac:dyDescent="0.3">
      <c r="A11" s="12"/>
      <c r="B11" s="217" t="s">
        <v>342</v>
      </c>
      <c r="C11" s="13"/>
      <c r="D11" s="14"/>
      <c r="E11" s="204"/>
      <c r="F11" s="14"/>
    </row>
    <row r="12" spans="1:9" x14ac:dyDescent="0.3">
      <c r="A12" s="12" t="s">
        <v>1</v>
      </c>
      <c r="B12" s="185" t="s">
        <v>207</v>
      </c>
      <c r="C12" s="13" t="s">
        <v>202</v>
      </c>
      <c r="D12" s="14">
        <v>1</v>
      </c>
      <c r="E12" s="199"/>
      <c r="F12" s="14">
        <f>E12*D12</f>
        <v>0</v>
      </c>
    </row>
    <row r="13" spans="1:9" s="27" customFormat="1" ht="101.5" outlineLevel="1" x14ac:dyDescent="0.3">
      <c r="A13" s="31"/>
      <c r="B13" s="217" t="s">
        <v>343</v>
      </c>
      <c r="C13" s="32"/>
      <c r="D13" s="33"/>
      <c r="E13" s="33"/>
      <c r="F13" s="33"/>
      <c r="G13" s="34"/>
      <c r="H13" s="35"/>
      <c r="I13" s="35"/>
    </row>
    <row r="14" spans="1:9" s="30" customFormat="1" x14ac:dyDescent="0.3">
      <c r="A14" s="16"/>
      <c r="B14" s="17" t="s">
        <v>198</v>
      </c>
      <c r="C14" s="18" t="s">
        <v>20</v>
      </c>
      <c r="D14" s="19"/>
      <c r="E14" s="19"/>
      <c r="F14" s="19">
        <f>F9</f>
        <v>0</v>
      </c>
      <c r="G14" s="29"/>
      <c r="H14" s="15"/>
      <c r="I14" s="15"/>
    </row>
    <row r="15" spans="1:9" s="27" customFormat="1" x14ac:dyDescent="0.3">
      <c r="A15" s="1"/>
      <c r="B15" s="1"/>
      <c r="C15" s="2"/>
      <c r="D15" s="1"/>
      <c r="E15" s="23"/>
      <c r="F15" s="24"/>
      <c r="G15" s="24"/>
      <c r="H15" s="1"/>
      <c r="I15" s="1"/>
    </row>
    <row r="19" spans="1:9" s="27" customFormat="1" x14ac:dyDescent="0.3">
      <c r="A19" s="1"/>
      <c r="B19" s="1"/>
      <c r="C19" s="2"/>
      <c r="D19" s="1"/>
      <c r="E19" s="23"/>
      <c r="F19" s="24"/>
      <c r="G19" s="24"/>
      <c r="H19" s="1"/>
      <c r="I19" s="1"/>
    </row>
    <row r="22" spans="1:9" s="27" customFormat="1" x14ac:dyDescent="0.3">
      <c r="A22" s="1"/>
      <c r="B22" s="1"/>
      <c r="C22" s="2"/>
      <c r="D22" s="1"/>
      <c r="E22" s="23"/>
      <c r="F22" s="24"/>
      <c r="G22" s="24"/>
      <c r="H22" s="1"/>
      <c r="I22" s="1"/>
    </row>
  </sheetData>
  <sheetProtection algorithmName="SHA-512" hashValue="wjowhCfqvX0mFj7s2RmZc9nEoe/ZkOL+DFSdm9dA9ctNbids7A3ZzEuSi4Kc0G9r6mk+s1yD3E9tgk5uf/dzXg==" saltValue="nPORuynMKrp8EJLMXD1m8w==" spinCount="100000" sheet="1" objects="1" scenarios="1"/>
  <pageMargins left="0.7" right="0.7" top="0.78740157499999996" bottom="0.78740157499999996" header="0.3" footer="0.3"/>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view="pageBreakPreview" zoomScaleNormal="100" zoomScaleSheetLayoutView="100" workbookViewId="0">
      <selection activeCell="B11" sqref="B11"/>
    </sheetView>
  </sheetViews>
  <sheetFormatPr defaultColWidth="9.08984375" defaultRowHeight="14" outlineLevelRow="1" x14ac:dyDescent="0.3"/>
  <cols>
    <col min="1" max="1" width="9.08984375" style="1"/>
    <col min="2" max="2" width="92.453125" style="1" customWidth="1"/>
    <col min="3" max="3" width="8.54296875" style="2" customWidth="1"/>
    <col min="4" max="4" width="9.08984375" style="1"/>
    <col min="5" max="5" width="17.90625" style="23" customWidth="1"/>
    <col min="6" max="7" width="18.08984375" style="24" customWidth="1"/>
    <col min="8" max="9" width="9.08984375" style="1"/>
    <col min="10" max="16384" width="9.08984375" style="25"/>
  </cols>
  <sheetData>
    <row r="1" spans="1:9" x14ac:dyDescent="0.3">
      <c r="B1" s="15" t="s">
        <v>167</v>
      </c>
    </row>
    <row r="3" spans="1:9" x14ac:dyDescent="0.3">
      <c r="B3" s="1" t="s">
        <v>3</v>
      </c>
    </row>
    <row r="4" spans="1:9" x14ac:dyDescent="0.3">
      <c r="B4" s="15" t="s">
        <v>268</v>
      </c>
      <c r="F4" s="26"/>
    </row>
    <row r="5" spans="1:9" x14ac:dyDescent="0.3">
      <c r="F5" s="26"/>
    </row>
    <row r="6" spans="1:9" s="27" customFormat="1" x14ac:dyDescent="0.3">
      <c r="A6" s="1"/>
      <c r="B6" s="1"/>
      <c r="C6" s="2"/>
      <c r="D6" s="1"/>
      <c r="E6" s="23"/>
      <c r="F6" s="24"/>
      <c r="G6" s="24"/>
      <c r="H6" s="1"/>
      <c r="I6" s="1"/>
    </row>
    <row r="8" spans="1:9" s="28" customFormat="1" ht="20" x14ac:dyDescent="0.35">
      <c r="A8" s="4" t="s">
        <v>12</v>
      </c>
      <c r="B8" s="5" t="s">
        <v>13</v>
      </c>
      <c r="C8" s="6" t="s">
        <v>14</v>
      </c>
      <c r="D8" s="5" t="s">
        <v>15</v>
      </c>
      <c r="E8" s="7" t="s">
        <v>16</v>
      </c>
      <c r="F8" s="8" t="s">
        <v>17</v>
      </c>
      <c r="G8" s="3"/>
    </row>
    <row r="9" spans="1:9" s="30" customFormat="1" collapsed="1" x14ac:dyDescent="0.3">
      <c r="A9" s="16" t="s">
        <v>18</v>
      </c>
      <c r="B9" s="17" t="s">
        <v>198</v>
      </c>
      <c r="C9" s="18" t="s">
        <v>20</v>
      </c>
      <c r="D9" s="19"/>
      <c r="E9" s="19"/>
      <c r="F9" s="19">
        <f>SUM(F10:F11)</f>
        <v>0</v>
      </c>
      <c r="G9" s="29"/>
      <c r="H9" s="15"/>
      <c r="I9" s="15"/>
    </row>
    <row r="10" spans="1:9" x14ac:dyDescent="0.3">
      <c r="A10" s="12" t="s">
        <v>1</v>
      </c>
      <c r="B10" s="185" t="s">
        <v>203</v>
      </c>
      <c r="C10" s="13" t="s">
        <v>202</v>
      </c>
      <c r="D10" s="14">
        <v>1</v>
      </c>
      <c r="E10" s="198"/>
      <c r="F10" s="14">
        <f>E10*D10</f>
        <v>0</v>
      </c>
    </row>
    <row r="11" spans="1:9" s="27" customFormat="1" ht="37.5" outlineLevel="1" x14ac:dyDescent="0.3">
      <c r="A11" s="31"/>
      <c r="B11" s="217" t="s">
        <v>295</v>
      </c>
      <c r="C11" s="32"/>
      <c r="D11" s="33"/>
      <c r="E11" s="33"/>
      <c r="F11" s="33"/>
      <c r="G11" s="34"/>
      <c r="H11" s="35"/>
      <c r="I11" s="35"/>
    </row>
    <row r="12" spans="1:9" s="30" customFormat="1" x14ac:dyDescent="0.3">
      <c r="A12" s="16"/>
      <c r="B12" s="17" t="s">
        <v>198</v>
      </c>
      <c r="C12" s="18" t="s">
        <v>20</v>
      </c>
      <c r="D12" s="19"/>
      <c r="E12" s="19"/>
      <c r="F12" s="19">
        <f>F9</f>
        <v>0</v>
      </c>
      <c r="G12" s="29"/>
      <c r="H12" s="15"/>
      <c r="I12" s="15"/>
    </row>
    <row r="13" spans="1:9" s="27" customFormat="1" x14ac:dyDescent="0.3">
      <c r="A13" s="1"/>
      <c r="B13" s="1"/>
      <c r="C13" s="2"/>
      <c r="D13" s="1"/>
      <c r="E13" s="23"/>
      <c r="F13" s="24"/>
      <c r="G13" s="24"/>
      <c r="H13" s="1"/>
      <c r="I13" s="1"/>
    </row>
    <row r="17" spans="1:9" s="27" customFormat="1" x14ac:dyDescent="0.3">
      <c r="A17" s="1"/>
      <c r="B17" s="1"/>
      <c r="C17" s="2"/>
      <c r="D17" s="1"/>
      <c r="E17" s="23"/>
      <c r="F17" s="24"/>
      <c r="G17" s="24"/>
      <c r="H17" s="1"/>
      <c r="I17" s="1"/>
    </row>
    <row r="20" spans="1:9" s="27" customFormat="1" x14ac:dyDescent="0.3">
      <c r="A20" s="1"/>
      <c r="B20" s="1"/>
      <c r="C20" s="2"/>
      <c r="D20" s="1"/>
      <c r="E20" s="23"/>
      <c r="F20" s="24"/>
      <c r="G20" s="24"/>
      <c r="H20" s="1"/>
      <c r="I20" s="1"/>
    </row>
  </sheetData>
  <sheetProtection algorithmName="SHA-512" hashValue="1mpyfanjRvWEFZBwdh0E5M4BuUT3fCm2b78PdL2V5znPB2sShpKecwQBCUp5k0QnvrsJucFKDGs6ZS1NUT3yWg==" saltValue="cnzGn4XnUDLlrqmoGGts/g==" spinCount="100000" sheet="1" objects="1" scenario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vt:i4>
      </vt:variant>
    </vt:vector>
  </HeadingPairs>
  <TitlesOfParts>
    <vt:vector size="10" baseType="lpstr">
      <vt:lpstr>Krycí list</vt:lpstr>
      <vt:lpstr>Rekapitulace</vt:lpstr>
      <vt:lpstr>Víceúčelový bazén</vt:lpstr>
      <vt:lpstr>Plavecký bazén</vt:lpstr>
      <vt:lpstr>Neplavecký bazén</vt:lpstr>
      <vt:lpstr>Dětský bazén</vt:lpstr>
      <vt:lpstr>Brodítka a sprchy</vt:lpstr>
      <vt:lpstr>Skluzavky</vt:lpstr>
      <vt:lpstr>Skokanské prkno</vt:lpstr>
      <vt:lpstr>'Brodítka a sprchy'!Oblast_tisku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Libuse</dc:creator>
  <cp:lastModifiedBy>Nevoralová Jana, Ing.</cp:lastModifiedBy>
  <cp:lastPrinted>2023-02-20T13:09:01Z</cp:lastPrinted>
  <dcterms:created xsi:type="dcterms:W3CDTF">2016-02-27T06:39:00Z</dcterms:created>
  <dcterms:modified xsi:type="dcterms:W3CDTF">2023-12-06T15:12:35Z</dcterms:modified>
</cp:coreProperties>
</file>