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O:\Investice\Investiční akce\akce 2021\Polanka\Zadavaci_rizeni_2023_areal\03_ZD\02_Soupis_stavebnich_praci_dodavek_a_sluzeb\"/>
    </mc:Choice>
  </mc:AlternateContent>
  <bookViews>
    <workbookView xWindow="-105" yWindow="-105" windowWidth="23250" windowHeight="12450"/>
  </bookViews>
  <sheets>
    <sheet name="Krycí list" sheetId="16" r:id="rId1"/>
    <sheet name="Rekapitulace" sheetId="15" r:id="rId2"/>
    <sheet name="Víceúčelový bazén" sheetId="8" r:id="rId3"/>
    <sheet name="Plavecký bazén" sheetId="9" r:id="rId4"/>
    <sheet name="Neplavecký bazén" sheetId="10" r:id="rId5"/>
    <sheet name="Dětský bazén" sheetId="11" r:id="rId6"/>
    <sheet name="Brodítka a sprchy" sheetId="12" r:id="rId7"/>
    <sheet name="Skluzavky" sheetId="13" r:id="rId8"/>
    <sheet name="Skokanské prkno" sheetId="14" r:id="rId9"/>
  </sheets>
  <definedNames>
    <definedName name="_xlnm.Print_Area" localSheetId="6">'Brodítka a sprchy'!$A$1:$F$20</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10" i="14" l="1"/>
  <c r="F9" i="14" s="1"/>
  <c r="F12" i="14" s="1"/>
  <c r="F12" i="13"/>
  <c r="F10" i="13"/>
  <c r="F12" i="12"/>
  <c r="F14" i="12"/>
  <c r="F16" i="12"/>
  <c r="F18" i="12"/>
  <c r="F10" i="12"/>
  <c r="F41" i="11"/>
  <c r="F43" i="11"/>
  <c r="F45" i="11"/>
  <c r="F47" i="11"/>
  <c r="F49" i="11"/>
  <c r="F51" i="11"/>
  <c r="F39" i="11"/>
  <c r="F34" i="11"/>
  <c r="F36" i="11"/>
  <c r="F32" i="11"/>
  <c r="F23" i="11"/>
  <c r="F25" i="11"/>
  <c r="F27" i="11"/>
  <c r="F29" i="11"/>
  <c r="F21" i="11"/>
  <c r="F18" i="11"/>
  <c r="F16" i="11"/>
  <c r="F13" i="11"/>
  <c r="F11" i="11"/>
  <c r="F65" i="10"/>
  <c r="F67" i="10"/>
  <c r="F69" i="10"/>
  <c r="F71" i="10"/>
  <c r="F73" i="10"/>
  <c r="F75" i="10"/>
  <c r="F77" i="10"/>
  <c r="F79" i="10"/>
  <c r="F81" i="10"/>
  <c r="F83" i="10"/>
  <c r="F85" i="10"/>
  <c r="F87" i="10"/>
  <c r="F89" i="10"/>
  <c r="F91" i="10"/>
  <c r="F93" i="10"/>
  <c r="F95" i="10"/>
  <c r="F97" i="10"/>
  <c r="F63" i="10"/>
  <c r="F100" i="10"/>
  <c r="F99" i="10" s="1"/>
  <c r="F56" i="10"/>
  <c r="F58" i="10"/>
  <c r="F60" i="10"/>
  <c r="F54" i="10"/>
  <c r="F35" i="10"/>
  <c r="F37" i="10"/>
  <c r="F39" i="10"/>
  <c r="F41" i="10"/>
  <c r="F43" i="10"/>
  <c r="F45" i="10"/>
  <c r="F47" i="10"/>
  <c r="F49" i="10"/>
  <c r="F51" i="10"/>
  <c r="F33" i="10"/>
  <c r="F20" i="10"/>
  <c r="F22" i="10"/>
  <c r="F24" i="10"/>
  <c r="F26" i="10"/>
  <c r="F28" i="10"/>
  <c r="F30" i="10"/>
  <c r="F18" i="10"/>
  <c r="F13" i="10"/>
  <c r="F15" i="10"/>
  <c r="F11" i="10"/>
  <c r="F54" i="9"/>
  <c r="F56" i="9"/>
  <c r="F58" i="9"/>
  <c r="F60" i="9"/>
  <c r="F62" i="9"/>
  <c r="F64" i="9"/>
  <c r="F66" i="9"/>
  <c r="F68" i="9"/>
  <c r="F70" i="9"/>
  <c r="F52" i="9"/>
  <c r="F37" i="9"/>
  <c r="F39" i="9"/>
  <c r="F41" i="9"/>
  <c r="F43" i="9"/>
  <c r="F45" i="9"/>
  <c r="F47" i="9"/>
  <c r="F49" i="9"/>
  <c r="F35" i="9"/>
  <c r="F20" i="9"/>
  <c r="F22" i="9"/>
  <c r="F24" i="9"/>
  <c r="F26" i="9"/>
  <c r="F28" i="9"/>
  <c r="F30" i="9"/>
  <c r="F32" i="9"/>
  <c r="F18" i="9"/>
  <c r="F13" i="9"/>
  <c r="F15" i="9"/>
  <c r="F11" i="9"/>
  <c r="F30" i="8"/>
  <c r="F75" i="8"/>
  <c r="F77" i="8"/>
  <c r="F79" i="8"/>
  <c r="F81" i="8"/>
  <c r="F83" i="8"/>
  <c r="F85" i="8"/>
  <c r="F87" i="8"/>
  <c r="F89" i="8"/>
  <c r="F91" i="8"/>
  <c r="F93" i="8"/>
  <c r="F95" i="8"/>
  <c r="F97" i="8"/>
  <c r="F99" i="8"/>
  <c r="F73" i="8"/>
  <c r="F102" i="8"/>
  <c r="F101" i="8" s="1"/>
  <c r="F62" i="8"/>
  <c r="F64" i="8"/>
  <c r="F66" i="8"/>
  <c r="F68" i="8"/>
  <c r="F70" i="8"/>
  <c r="F60" i="8"/>
  <c r="F41" i="8"/>
  <c r="F43" i="8"/>
  <c r="F45" i="8"/>
  <c r="F47" i="8"/>
  <c r="F49" i="8"/>
  <c r="F51" i="8"/>
  <c r="F53" i="8"/>
  <c r="F55" i="8"/>
  <c r="F57" i="8"/>
  <c r="F39" i="8"/>
  <c r="F20" i="8"/>
  <c r="F22" i="8"/>
  <c r="F24" i="8"/>
  <c r="F26" i="8"/>
  <c r="F28" i="8"/>
  <c r="F32" i="8"/>
  <c r="F34" i="8"/>
  <c r="F36" i="8"/>
  <c r="F18" i="8"/>
  <c r="F13" i="8"/>
  <c r="F15" i="8"/>
  <c r="F11" i="8"/>
  <c r="F20" i="12" l="1"/>
  <c r="F9" i="12" s="1"/>
  <c r="C9" i="15" s="1"/>
  <c r="F15" i="11"/>
  <c r="F38" i="11"/>
  <c r="F31" i="11"/>
  <c r="F20" i="11"/>
  <c r="F10" i="11"/>
  <c r="F62" i="10"/>
  <c r="F53" i="10"/>
  <c r="F32" i="10"/>
  <c r="F17" i="10"/>
  <c r="F10" i="10"/>
  <c r="F34" i="9"/>
  <c r="F17" i="9"/>
  <c r="F51" i="9"/>
  <c r="F10" i="9"/>
  <c r="F72" i="8"/>
  <c r="F59" i="8"/>
  <c r="F10" i="8"/>
  <c r="F38" i="8"/>
  <c r="F17" i="8"/>
  <c r="F9" i="13"/>
  <c r="F14" i="13" s="1"/>
  <c r="C11" i="15"/>
  <c r="F53" i="11" l="1"/>
  <c r="F9" i="11" s="1"/>
  <c r="C8" i="15" s="1"/>
  <c r="F102" i="10"/>
  <c r="F9" i="10" s="1"/>
  <c r="C7" i="15" s="1"/>
  <c r="F73" i="9"/>
  <c r="F9" i="9" s="1"/>
  <c r="C6" i="15" s="1"/>
  <c r="F104" i="8"/>
  <c r="F9" i="8" s="1"/>
  <c r="C5" i="15" s="1"/>
  <c r="C10" i="15"/>
  <c r="C12" i="15" l="1"/>
  <c r="H18" i="16" s="1"/>
  <c r="H21" i="16" s="1"/>
  <c r="F40" i="16" l="1"/>
  <c r="F41" i="16" s="1"/>
  <c r="F25" i="16" l="1"/>
  <c r="F28" i="16" s="1"/>
  <c r="H51" i="16"/>
  <c r="H52" i="16" s="1"/>
  <c r="G40" i="16"/>
  <c r="G39" i="16" s="1"/>
  <c r="F39" i="16"/>
  <c r="H39" i="16" l="1"/>
  <c r="H40" i="16"/>
  <c r="H41" i="16" s="1"/>
  <c r="G41" i="16"/>
  <c r="F26" i="16" s="1"/>
  <c r="F29" i="16" s="1"/>
</calcChain>
</file>

<file path=xl/sharedStrings.xml><?xml version="1.0" encoding="utf-8"?>
<sst xmlns="http://schemas.openxmlformats.org/spreadsheetml/2006/main" count="843" uniqueCount="341">
  <si>
    <t>1.</t>
  </si>
  <si>
    <t>2.</t>
  </si>
  <si>
    <t>3.</t>
  </si>
  <si>
    <t>MÍSTO STAVBY: Třebíč</t>
  </si>
  <si>
    <t>ROZMĚRY:</t>
  </si>
  <si>
    <t>Šířka</t>
  </si>
  <si>
    <t>Délka</t>
  </si>
  <si>
    <t>50m</t>
  </si>
  <si>
    <t>Hloubka</t>
  </si>
  <si>
    <t xml:space="preserve">1,20m - 1,60m </t>
  </si>
  <si>
    <t>Šířka žlábku</t>
  </si>
  <si>
    <t>Šířka přelivové hrany</t>
  </si>
  <si>
    <t>Číslo položky</t>
  </si>
  <si>
    <t>Zkrácený text dodávky - montáže</t>
  </si>
  <si>
    <t>mj</t>
  </si>
  <si>
    <t>Počet</t>
  </si>
  <si>
    <t>Cena za mj bez DPH
CZK/mj</t>
  </si>
  <si>
    <t>Cena bez DPH
CZK</t>
  </si>
  <si>
    <t xml:space="preserve">          </t>
  </si>
  <si>
    <t>CELKOVÁ CENA BEZ DPH</t>
  </si>
  <si>
    <t xml:space="preserve">      </t>
  </si>
  <si>
    <t>TĚLESO BAZÉNU</t>
  </si>
  <si>
    <t xml:space="preserve">1.1.      </t>
  </si>
  <si>
    <t xml:space="preserve">Jedná se o kompletně smontovanou a vodotěsně svařenou konstrukci obvodových stěn bazénové vany včetně příslušenství specifikovaného v projektové části, které není zahrnuto v samostatných rozpočtových položkách (přelivná hrana, obvodové přelivné žlábky, rohové díly, výztuže, šikmé vzpěry, kotevní desky, kotevní mat. a pod.). Provedení je vyhotoveno dle dispozic uvedených v technických podkladech, provedení svarů dle ČSN EN ISO 3834-2, svary mořeny bez mechanického opracování (vyjma svarů hlavy bazénu – 5 cm pod hladinu vody). Konstrukční systém nerezových bazénů se skládá z vyztužených ocelových konstrukcí uchycených staticky v určených a předepsaných bodech dle projektové dokumentace (dále jen PD), podložené statickým výpočtem. Na konstrukční části obvodových stěn jsou pak následně vodotěsně navařeny jednotlivé části bazénu, samostatně uvedené a specifikované v přiloženém rozpočtu. _x000D_
Technické provedení bazénové stěny, tvar přelivné hrany a přelivného žlábku a stejně tak min. požadavek na dodržení vertikálních dělících rovin obvodových stěn bazénů navazujících na horizontální dělící roviny dna je blíže specifikován v PD a je požadováno doložení provedení Technickým listem. Dodržení těchto požadavků je bezpodmínečné a je zaneseno v projektové dokumentaci. _x000D_
Tímto způsobem je vytvořena nerezová samonosná vodotěsná vana._x000D_
</t>
  </si>
  <si>
    <t xml:space="preserve">1.2.      </t>
  </si>
  <si>
    <t xml:space="preserve">m2    </t>
  </si>
  <si>
    <t xml:space="preserve">1.3.      </t>
  </si>
  <si>
    <t>ZTRACENÉ BEDNĚNÍ NEREZOVÉ</t>
  </si>
  <si>
    <t xml:space="preserve">m     </t>
  </si>
  <si>
    <t>Jedná se o nerezový ohýbaný profil vodotěsně navařený na zadní lem bazénu. Slouží jako ztracené bednění pro další stavební úpravy a zároveň jako plocha pro napojení vodorovné hydroizolace.Tl. plechu 1,5mm,materiál a tvar dle PD.</t>
  </si>
  <si>
    <t>VNITŘNÍ VESTAVBY DO BAZÉNU</t>
  </si>
  <si>
    <t xml:space="preserve">2.01.     </t>
  </si>
  <si>
    <t xml:space="preserve">2.02.     </t>
  </si>
  <si>
    <t>Zapuštěný žebřík výklenkový</t>
  </si>
  <si>
    <t xml:space="preserve">ks    </t>
  </si>
  <si>
    <t xml:space="preserve">2.03.     </t>
  </si>
  <si>
    <t>Madla k zapuštěnému žebříku výkl. - úprava BRUS</t>
  </si>
  <si>
    <t xml:space="preserve">pár   </t>
  </si>
  <si>
    <t>Jedná se o broušenou trubku TR KR 40x2mm, která je tvarově upravena tak, aby vytvářela oporu osoby vstupující nebo vystupující z bazénu. Tvar a provedení ergonomicky upraveno v souladu s požadavky na co největší pohodlí a komfort návštěvníků. Tvar dle PD.</t>
  </si>
  <si>
    <t xml:space="preserve">2.04.     </t>
  </si>
  <si>
    <t>Zábradlí k vodě - povrch.úpr. BRUS (ke schodům) - přímé</t>
  </si>
  <si>
    <t xml:space="preserve">2.05.     </t>
  </si>
  <si>
    <t>Zábradlí ke stěně - povrch.úpr. BRUS (ke schodům a stěně) - přímé</t>
  </si>
  <si>
    <t xml:space="preserve">2.06.     </t>
  </si>
  <si>
    <t>Výškové usazení a délka dělící stěny je dle PD. Horní lem a čelní hrany dělící stěny jsou tvořeny broušenou trubkou. Tento prvek je pevně připevněn k základové konstrukci a navařen na bazénové dno. Z bezpečnostního hlediska se nepřipouští náhrada trubkového lemu za svařovaný lem z plechu.</t>
  </si>
  <si>
    <t xml:space="preserve">2.07.     </t>
  </si>
  <si>
    <t xml:space="preserve">2.08.     </t>
  </si>
  <si>
    <t>Dno pro ostrovy</t>
  </si>
  <si>
    <t>Jedná se o jednostranně ražený plech tl.2,5mm který kopíruje vnější tvar ostrova. Vodotěsně navařeno na vnitřní lem bazénové stěny.</t>
  </si>
  <si>
    <t>BAZÉNOVÁ HYDRAULIKA</t>
  </si>
  <si>
    <t xml:space="preserve">3.01.     </t>
  </si>
  <si>
    <t>Kanál dnového rozvodu s krytem, opatřeným protiskluzovým dezénem</t>
  </si>
  <si>
    <t xml:space="preserve">3.02.     </t>
  </si>
  <si>
    <t>Čisticí část dnového kanálu s bezšroubovým uzávěrem krytu</t>
  </si>
  <si>
    <t>Jedná se o závěrnou část dnového krytu kanálu.  Kryt čisticího otvoru s tryskami je upevněn k otvoru dnového kanálu pomocí bezšroubového rychlouzávěru, který zajistí obsluze bazénů rychlé a snadné otevírání a zavírání, jehož podstata spočívá v tom, že na spodní straně víka uzavíraného otvoru je kyvně uloženo vahadlo, jehož funkční část se v uzavřené poloze víka opírá o protiprvek, který je ukotven v uzavíraném otvoru. Vahadlo je otočně uloženo na čepu, který je ukotven držáky na spodní části víka. Osa čepu, na kterém je uloženo vahadlo může být buď rovnoběžná s podélnou osou uzavíraného otvoru anebo na ni kolmá. _x000D_
Rameno vahadla a ozub vahadla jsou vyváženy vzhledem k čepu tak, že uzávěr je udržován gravitací v uzavřené poloze. Uzávěr krytu je možné snadno ovládat /otevírat/ tlačným klíčem a to i v případě nevypuštěného bazénu. Požadavek na doložení technického listu bezšroubového rychlouzávěru krytu čistící části. Provedení bude doloženo technickým listem.</t>
  </si>
  <si>
    <t xml:space="preserve">3.03.     </t>
  </si>
  <si>
    <t xml:space="preserve">3.04.     </t>
  </si>
  <si>
    <t>Odtok ze žlábku</t>
  </si>
  <si>
    <t xml:space="preserve">3.05.     </t>
  </si>
  <si>
    <t>Lapač hrubých nečistot</t>
  </si>
  <si>
    <t>Slouží ke snížení propadu hrubých nečistot do odtoku ze žlábku. Je tvořený perforovaným nerezovým plechem tvarově uzpůsobeným odtoku ze žlábku.</t>
  </si>
  <si>
    <t xml:space="preserve">3.06.     </t>
  </si>
  <si>
    <t>Odtok ze dna bazénu s bezšroubovým uzávěrem krytu</t>
  </si>
  <si>
    <t xml:space="preserve">3.07.     </t>
  </si>
  <si>
    <t>Tryska měření chlóru ve stěně bazénu s bezšroubovým uzávěrem krytu - kruhová</t>
  </si>
  <si>
    <t xml:space="preserve">3.08.     </t>
  </si>
  <si>
    <t xml:space="preserve">3.09.     </t>
  </si>
  <si>
    <t xml:space="preserve">3.10.     </t>
  </si>
  <si>
    <t>VYBAVENÍ BAZÉNU</t>
  </si>
  <si>
    <t xml:space="preserve">4.01.     </t>
  </si>
  <si>
    <t>Roštnice PP přímá - 330mm - bílá</t>
  </si>
  <si>
    <t xml:space="preserve">4.02.     </t>
  </si>
  <si>
    <t>Roštnice PP rohová - 330mm - bílá</t>
  </si>
  <si>
    <t xml:space="preserve">4.03.     </t>
  </si>
  <si>
    <t>Bezpečnostní zn. - informační piktogram (roštnice přímá)</t>
  </si>
  <si>
    <t>Bezpečnostní značka s piktogramem např. "pro neplavce, hl. vody". Umístění v jedné úrovni s horní stranou roštnice, bez výstupků a ostrých hran._x000D_
Deska s označením modrá, rám a symbolika bílá.</t>
  </si>
  <si>
    <t xml:space="preserve">4.04.     </t>
  </si>
  <si>
    <t>Servisní kufřík pro veřejné bazény</t>
  </si>
  <si>
    <t>Plastový kufřík s uzavíratelným poklopem. Obsahuje základní materiály a nástroje pro údržbu a servis nerezových bazénů, nerezový klíč s medvědem pro demontáž roštů, nerezový imbusový klíč, soupravu základních šroubů s imbusovou zapuštěnou hlavou, Molykot pastu 50g, univerzální klíč, sadu utěrek DEOX-FIT 125 ks 15x20cm, příbalové bezpečnostní listy chemikálií, soupravu gumových rukavic, příručku pro provozovatele zařízení z ušlechtilých ocelí. (Variantně: případně ke každé masážní trysce plastovou záslepku plus klíč pro demontáž trysek, ke každému druhu trysky jeden).</t>
  </si>
  <si>
    <t xml:space="preserve">4.05.     </t>
  </si>
  <si>
    <t>Nářadí pro montáž a demontáž víka dnového kanálu (veřejné bazény)</t>
  </si>
  <si>
    <t>Zařízení dodávané s tělesem bazénu pro snadnou montáž a demontáž dnových kanálů. Návod na použití dodáván s návodem na obsluhu a údržbu bazénu.</t>
  </si>
  <si>
    <t xml:space="preserve">4.06.     </t>
  </si>
  <si>
    <t>ATRAKCE</t>
  </si>
  <si>
    <t xml:space="preserve">4.07.     </t>
  </si>
  <si>
    <t xml:space="preserve">4.08.     </t>
  </si>
  <si>
    <t>Držák plaveckých lan, sestávající z konstrukčního elementu se zásuvnou objímkou, který je pevně navařen do přelivného žlábku a zásuvného nerezového elementu dle PD. Konstrukční element je umístěn v úrovni krycího roštu dle PD.</t>
  </si>
  <si>
    <t xml:space="preserve">4.09.     </t>
  </si>
  <si>
    <t>Držák plaveckých lan, sestávající z konstrukčního elementu se zásuvnou objímkou, který je pevně navařen do skimmerové nebo dělící stěny dle PD. Konstrukční element je umístěn v úrovni vodní hladiny dle PD.</t>
  </si>
  <si>
    <t xml:space="preserve">4.10.     </t>
  </si>
  <si>
    <t xml:space="preserve">5.01.     </t>
  </si>
  <si>
    <t xml:space="preserve">5.02.     </t>
  </si>
  <si>
    <t>Jedná se o spodní kotvící díl, který je pevně navařen na bazénové těleso a slouží k přírubovému upevnění vodního chrliče k přívodnímu potrubnímu systému.</t>
  </si>
  <si>
    <t xml:space="preserve">5.03.     </t>
  </si>
  <si>
    <t xml:space="preserve">5.04.     </t>
  </si>
  <si>
    <t xml:space="preserve">5.05.     </t>
  </si>
  <si>
    <t xml:space="preserve">5.06.     </t>
  </si>
  <si>
    <t xml:space="preserve">5.07.     </t>
  </si>
  <si>
    <t xml:space="preserve">5.08.     </t>
  </si>
  <si>
    <t xml:space="preserve">5.09.     </t>
  </si>
  <si>
    <t>Jedná se o soustavu sloupů ukotvených do dna bazénu přes základový systém, v horní části je umístěno několik lan, které slouží pro ručkování nad hladinou. Důraz je kladen na kotvení sloupů a uchycení lan.</t>
  </si>
  <si>
    <t xml:space="preserve">5.10.     </t>
  </si>
  <si>
    <t xml:space="preserve">5.11.     </t>
  </si>
  <si>
    <t xml:space="preserve">5.12.     </t>
  </si>
  <si>
    <t xml:space="preserve">5.13.     </t>
  </si>
  <si>
    <t xml:space="preserve">5.14.     </t>
  </si>
  <si>
    <t>Konstrukce dle PD, tvořena obručí se síťkou a odrazovou deskou za obručí. Důraz kladen na bezpečnost a mechanickou odolnost.</t>
  </si>
  <si>
    <t xml:space="preserve">5.15.     </t>
  </si>
  <si>
    <t xml:space="preserve">5.16.     </t>
  </si>
  <si>
    <t xml:space="preserve">5.17.     </t>
  </si>
  <si>
    <t>Opěrka hlavy slouží k podepření hlavy při terapii na masážním trubkovém, nebo plném lehátku. Opěrka hlavy je tvořena ocelovou nerezovou trubkou. Ocelová ramena opěrky jsou kotvená do U profilů napříč ve žlábku bazénu. Povrch technologicky upravený brusem K400. Opěrka má v místě podepření hlavy nataženou pěnovou výplň s krycím obalem, který lze snadno měnit. Svary jsou mořeny bez mechanického opracování. Umístění opěrky hlavy dle PD.</t>
  </si>
  <si>
    <t>12,50m</t>
  </si>
  <si>
    <t>25m</t>
  </si>
  <si>
    <t>Bezpečnostní dojezd pro tobogán 6,5m</t>
  </si>
  <si>
    <t>Tryska vtoková ze stěny - kruhová</t>
  </si>
  <si>
    <t xml:space="preserve">Středová čára v každé dráze vyznačená kontrastním značením na dně._x000D_
Jedná se o termotlakově nanášené vinylové pásy, které barevně odliší jednotlivé části bazénové konstrukce. Toto řešení umožňuje dodatečné opravy a úpravy barevných ploch._x000D_
_x000D_
Připouští se provést barevný efekt procesem, založeným na bezproudovém anodickém vylučování vrstvy oxidů kovů, za vzniku interferenční vrstvy oxidů kovů a to v takové tloušťce vrstvy, která zrakem na denním světle vykazuje kobaltově modré až černé zabarvení, kobaltová modř RAL 5013. _x000D_
</t>
  </si>
  <si>
    <t xml:space="preserve">Jedná se o atrakci statického charakteru s vyobrazením lachtana. Je pevně ukotvena do bazénového dna a zvyšuje tak bezpečnost, estetický dojem a prožitek z koupání nejmenších dětí. Atrakce je průhledná, to znamená, že skrz akylátové sklo je dobře vidět koupající se děti._x000D_
Co se týče provedení, tak se jedná se o trubkovou ohýbanou konstrukci, která je opatřena vnitřní akrylátovou výplní s grafickým vyobrazením zvířátka nebo jiného požadovaného  motivu. _x000D_
Jedná se o dvouvrstvé čiré akrylátové sklo, kdy ve střední dělící rovině je umístěna průhledná barevná fólie s odpovídajícím vyobrazením. Obvod tohoto prvku je opatřen speciální penetrační hmotou zamezující pronikání vlhkosti do dělící roviny mezi skly. Tento prvek je ukotven do obvodové konstrukce pomocí rozebíratelných spojek z důvodu jeho jednoduché výměny. _x000D_
Uvedené technické řešení je možno uplatnit u všech druhů bazénových van, nejen u nerezových._x000D_
Tato statická atrakce je velice bezpečná, protože lemovací trubkový profil je tvořen broušenou nerezovou trubkou o průměru 40 mm, která je ohnuta v jednom kuse bez dodatečných svarů a spojů._x000D_
</t>
  </si>
  <si>
    <t xml:space="preserve">Jedná se o atrakci statického charakteru s vyobrazením mráčku. Je pevně ukotvena do bazénového dna a zvyšuje tak bezpečnost, estetický dojem a prožitek z koupání nejmenších dětí. Atrakce je průhledná, to znamená, že skrz akylátové sklo je dobře vidět koupající se děti._x000D_
Co se týče provedení, tak se jedná se o trubkovou ohýbanou konstrukci, která je opatřena vnitřní akrylátovou výplní s grafickým vyobrazením mráčku nebo jiného požadovaného motivu. _x000D_
Jedná se o dvouvrstvé čiré akrylátové sklo, kdy ve střední  dělící rovině je umístěna průhledná barevná fólie s odpovídajícím vyobrazením. Obvod tohoto prvku je opatřen speciální penetrační hmotou zamezující pronikání vlhkosti do dělící roviny mezi skly. Tento prvek je ukotven do obvodové konstrukce pomocí rozebíratelných spojek z důvodu jeho jednoduché výměny. _x000D_
Uvedené technické řešení je možno uplatnit u všech druhů bazénových van, nejen u nerezových._x000D_
Tato statická atrakce je velice bezpečná, protože lemovací trubkový profil je tvořen broušenou nerezovou trubkou o průměru 40 mm, která je ohnuta v jednom kuse bez dodatečných svarů a spojů._x000D_
</t>
  </si>
  <si>
    <t xml:space="preserve">Jedná se o atrakci statického charakteru s vyobrazením sluníčka. Je pevně ukotvena do bazénového dna a zvyšuje tak bezpečnost, estetický dojem a prožitek z koupání nejmenších dětí. Atrakce je průhledná, to znamená, že skrz akylátové sklo je dobře vidět koupající se děti._x000D_
Co se týče provedení, tak se jedná se o trubkovou ohýbanou konstrukci, která je opatřena vnitřní akrylátovou výplní s grafickým vyobrazením sluníčka nebo jiného požadovaného  motivu. _x000D_
Jedná se o dvouvrstvé čiré akrylátové sklo, kdy ve střední  dělící rovině je umístěna průhledná barevná fólie s odpovídajícím vyobrazením. Obvod tohoto prvku je opatřen speciální penetrační hmotou zamezující pronikání vlhkosti do dělící roviny mezi skly. Tento prvek je ukotven do obvodové konstrukce pomocí rozebíratelných spojek z důvodu jeho jednoduché výměny. _x000D_
Uvedené technické řešení je možno uplatnit u všech druhů bazénových van, nejen u nerezových._x000D_
Tato statická atrakce je velice bezpečná, protože lemovací trubkový profil je tvořen broušenou nerezovou trubkou o průměru 40 mm, která je ohnuta v jednom kuse bez dodatečných svarů a spojů._x000D_
</t>
  </si>
  <si>
    <t>Jedná se o soustavu otvorů průměru 3mm, navrtaných do horní trubky dělící stěny. Množství otvorů dle PD a velikosti čerpadla.</t>
  </si>
  <si>
    <t xml:space="preserve">Jako vodní atrakce, sestávající z trubkové konstrukce tvarované do tvaru oblouku. Clona je tvořená v horní části obloukem v poloměru R=1000mm z nerezové trubky D 40mm. Vodní clona je kotvená pevně na jedné straně ke kotevní konstrukci ve dně bazénu a na druhé straně ke kotevní konstrukci dna nebo ke konstrukci dělící stěny. Provedení dle PD._x000D_
_x000D_
</t>
  </si>
  <si>
    <t>5m</t>
  </si>
  <si>
    <t>8m</t>
  </si>
  <si>
    <t>15m</t>
  </si>
  <si>
    <t xml:space="preserve">0,80m - 1,20m </t>
  </si>
  <si>
    <t>Bezpečnostní zakrytí hrany bazénu (např. u lanových mostů a leknínů)</t>
  </si>
  <si>
    <t>Tam, kde lanový most zasahuje k ochozu bazénu, musí být hrana bazénu překryta bezpečnostním zakrytím, které se skládá z nerezové konstrukce a pěnové výstelky a je opatřeno návlekem PVC/PE. Bezpečnostní zakrytí slouží jako ochrana při pádu na hranu bazénu.</t>
  </si>
  <si>
    <t xml:space="preserve">2.09.     </t>
  </si>
  <si>
    <t>Tryska vtoková ze dna s bezšroubovým uzávěrem krytu - hranatá</t>
  </si>
  <si>
    <t>Sací kanál atrakcí L=1,25m s bezšroubovým uzávěrem krytu</t>
  </si>
  <si>
    <t>Vodní chrlič 400x15 DN100</t>
  </si>
  <si>
    <t>Vodní chrlič - spodní díl DN100</t>
  </si>
  <si>
    <t>Tryska masážní velká - D100/8 (8-10 m3/hod) - s přisáváním vzduchu - kruhová</t>
  </si>
  <si>
    <t>Tryska proudového kanálu - kruhová</t>
  </si>
  <si>
    <t>Jedná se o speciální konstrukci krytu a vlastního tělesa trysky proudového kanálu. Důraz kladen na tuhost konstrukce a kvalitu provedení bez výstupků a otřepů. Tryskou se přihání kontinuelní proud vody do bazénového tělesa a vytváří se tak rotace vody v bazénu.</t>
  </si>
  <si>
    <t>Dnová masáž nohou v kruhovém provedení s bezšroubovým uzávěrem krytu</t>
  </si>
  <si>
    <t>Dnový vzduchovač 300 mm s bezšroubovým uzávěrem krytu</t>
  </si>
  <si>
    <t>Sloup ke šplhací síti a lanovému mostu</t>
  </si>
  <si>
    <t>Šplhací síť</t>
  </si>
  <si>
    <t>Basketbalový koš s deskou</t>
  </si>
  <si>
    <t>Podvodní trubková lavice přímá - 6m - se vzduchovou masáží</t>
  </si>
  <si>
    <t>Podvodní trubkové lehátko přímé ohýbané - 6m - se vzduchovou masáží</t>
  </si>
  <si>
    <t>PROTOKOL TÜV</t>
  </si>
  <si>
    <t xml:space="preserve">6.01.     </t>
  </si>
  <si>
    <t>Barevné značení (podvodní plavecké pásy) - dno (případně dnové kanály) a obrátkové stěny</t>
  </si>
  <si>
    <t xml:space="preserve">Pásy rozměrově a barevně odlišující osu plavecké dráhy dle FINA a PD. Pásy umístěné na dně (případně dnových kanálech) a čelních stěnách._x000D_
Jedná se o termotlakově nanášené vinylové pásy, které barevně odliší jednotlivé části bazénové konstrukce. Toto řešení umožňuje dodatečné opravy a úpravy barevných ploch._x000D_
_x000D_
Připouští se provést barevný efekt procesem, založeným na bezproudovém anodickém vylučování vrstvy oxidů kovů, za vzniku interferenční vrstvy oxidů kovů a to v takové tloušťce vrstvy, která zrakem na denním světle vykazuje kobaltově modré až černé zabarvení, kobaltová modř RAL 5013._x000D_
</t>
  </si>
  <si>
    <t>Startovní blok trubkový standard bez měření</t>
  </si>
  <si>
    <t>Držák plaveckých lan - žlábek</t>
  </si>
  <si>
    <t>Lana plaveckých drah dle FINA 150mm - délka 25m</t>
  </si>
  <si>
    <t>Lana plaveckých drah dle FINA 150mm - délka 50m</t>
  </si>
  <si>
    <t>Pojízdný naviják na plavecké dráhy (pro lana o pr. 150mm) - kapacita 75m</t>
  </si>
  <si>
    <t xml:space="preserve">0,10m - 1,10m </t>
  </si>
  <si>
    <t>Dnový vzduchovač 200 mm s bezšroubovým uzávěrem krytu</t>
  </si>
  <si>
    <t>Dětská atrakce - lachtan s tryskou (provedení BRUS)</t>
  </si>
  <si>
    <t>Dětská atrakce - mráček (provedení BRUS)</t>
  </si>
  <si>
    <t>Dětská atrakce - sluníčko (provedení BRUS)</t>
  </si>
  <si>
    <t>Dětská atrakce - želva malá (provedení BRUS)</t>
  </si>
  <si>
    <t>Duha (vodní stěna)</t>
  </si>
  <si>
    <t>Vodní clona (provedení BRUS)</t>
  </si>
  <si>
    <t>Vodní zvon</t>
  </si>
  <si>
    <t>Dětská skluzavka žlabová ve tvaru velryby s přívodem vody</t>
  </si>
  <si>
    <t>Dětská skluzavka žlabová ve tvaru chobotnice s přívodem vody</t>
  </si>
  <si>
    <t>Dětská skluzavka žlabová ve tvaru žraloka s přívodem vody</t>
  </si>
  <si>
    <t>Vodní kanon - otočný v jedné ose</t>
  </si>
  <si>
    <t xml:space="preserve">Jedná se o vodní atrakci montovanou do dětských bazénů a brouzdališť. Těleso kanonu je pevně ukotveno do dna bazénu. Toto těleso kanonu je opatřeno přívodem vody G1/2". Spouštění proudu vody je realizováno časovým tlakovým spínačem. Požadovaný tlak vody pro správný chod atrakce je0,4MPa. Horní hlava stříkacího kanonu je otočná v jedné ose. _x000D_
Dostřik vody cca 2m._x000D_
Rozměry dle PD._x000D_
</t>
  </si>
  <si>
    <t xml:space="preserve">0,15m - 0,25m </t>
  </si>
  <si>
    <t>Vodní ježek s odběrem chloru</t>
  </si>
  <si>
    <t>Fontánka ze žlábku</t>
  </si>
  <si>
    <t xml:space="preserve">Potrubní rozvody </t>
  </si>
  <si>
    <t>kpl</t>
  </si>
  <si>
    <t>TĚLESO BAZÉNOVÉ VANY s přelivnými žlábky</t>
  </si>
  <si>
    <t>DNO BAZÉNU S PROTISKLUZOVOU ÚPRAVOU S KRUHOVÝMI NOPY</t>
  </si>
  <si>
    <t>Výkaz výměr - rekonstrukce venkovního koupaliště v Třebíči</t>
  </si>
  <si>
    <t>Víceúčelový venkovní nerezový bazén</t>
  </si>
  <si>
    <t>Schodiště do bazénu (kruhové nopy) - přímé, 7 stupňů, šíře 2m</t>
  </si>
  <si>
    <t>Schodiště do bazénu (kruhové nopy) - přímé, 5 stupňů, šíře 2m</t>
  </si>
  <si>
    <t xml:space="preserve">Dělící stěna rovná </t>
  </si>
  <si>
    <t>Bazénový vysavač (pro bazény do 50m délky)</t>
  </si>
  <si>
    <t>Vysoce výkonný automatický robot pro čištění dna a stěn veřejných bazénů. Automatický vysavač dna a stěn bazénu je určen pro bazény o velikosti do 50 m. Vysavač automaticky setře, vyčistí a podtlakově přefiltruje nečistoty v bazénu. Vysoce výkonné jemné filtry o ploše 1,5 m2 a filtrační schopnosti 70 micronů přefiltrují 36 m3/h vody. Tímto zařízením odstraníte nečistoty ze dna a stěn bazénu, což se projeví na kvalitě vody a na nižší spotřebě chemikálií, zvláště chlóru.</t>
  </si>
  <si>
    <t>Lanový most se 3 ks leknínů</t>
  </si>
  <si>
    <t>Opěrka hlavy rovná k lehátku v délce 6m</t>
  </si>
  <si>
    <t>Houpací záliv z PMMA hranatý 2x2m</t>
  </si>
  <si>
    <t>Sací kanál atrakcí L=5m s bezšroubovým uzávěrem krytu</t>
  </si>
  <si>
    <t>Sací kanál atrakcí L=2,5m s bezšroubovým uzávěrem krytu</t>
  </si>
  <si>
    <t xml:space="preserve">Plavecký venkovní nerezový bazén                                                </t>
  </si>
  <si>
    <t>Schodiště do bazénu (kruhové nopy) - přímé, 9 stupňů, šíře 2m</t>
  </si>
  <si>
    <t>Schodiště do bazénu (kruhové nopy) - přímé, 8 stupňů, šíře 2m</t>
  </si>
  <si>
    <t>Dělící stěna rovná</t>
  </si>
  <si>
    <t>Potrubní rozvody</t>
  </si>
  <si>
    <t>Držák plaveckých lan - dělící stěna</t>
  </si>
  <si>
    <t>Slouží pro snadné a jednoduché navinutí a uskladnění plaveckých lan. Provedení dle výrobce. Jedná se o komplet dvou samostatných částí. Vozík slouží pro přemístění sportovního lana navinutého na buben např. mezi skladovacím prostorem a tělesem bazénu.                                                                                                                                                                                               Čtyři ocelová nerezová otočná kolečka, z nichž 2 jsou uzamykatelná (s aretací)._x000D_
Hmotnost bez lan: 50 kg_x000D_
Maximální zatížení: 160 kg_x000D_
Rozměry: 1910 x 1250 x 1410 mm_x000D_
Nerezová ocel EN 1.4404_x000D_
Částečně lakovaná konstrukce  pro zvýšení odolnosti povrchu.</t>
  </si>
  <si>
    <t xml:space="preserve">Neplavecký venkovní nerezový bazén                                                  </t>
  </si>
  <si>
    <t>Schodiště do bazénu (kruhové nopy) - přímé, 7 stupňů, šíře 1,5m</t>
  </si>
  <si>
    <t>Schodiště do bazénu (kruhové nopy) - přímé, 6 stupňů, šíře 1,5m</t>
  </si>
  <si>
    <t>Barevné značení (oblast dopadu do vody ze skluzavky)</t>
  </si>
  <si>
    <t xml:space="preserve">Dělící stěna kruhová </t>
  </si>
  <si>
    <t>Vodní les, tvořený 6 tryskami</t>
  </si>
  <si>
    <t>Sloup k lanovému mostu</t>
  </si>
  <si>
    <t>Vodní kbelíky</t>
  </si>
  <si>
    <t>5.18.</t>
  </si>
  <si>
    <t>Terč</t>
  </si>
  <si>
    <t>Dětský venkovní nerezový bazén</t>
  </si>
  <si>
    <t>Zábradlí s plexisklem s motivem vodní svět</t>
  </si>
  <si>
    <t xml:space="preserve">Jedná se o soustavu sloupů ukotvených přes základový systém. </t>
  </si>
  <si>
    <t>Dětská atrakce - krab</t>
  </si>
  <si>
    <t>Dětská atrakce - želva</t>
  </si>
  <si>
    <t>Dětská atrakce - ryba</t>
  </si>
  <si>
    <t>Brodítka a sprchy</t>
  </si>
  <si>
    <t xml:space="preserve">CELKOVÁ CENA BEZ DPH                                                                                </t>
  </si>
  <si>
    <t>Brodítko klasické bez zábradlí 2x2m</t>
  </si>
  <si>
    <t>Brodítko pro tělesně postižené včetně zábradlí 2x2m</t>
  </si>
  <si>
    <t>Sprcha standard s oplachovacím ventilem</t>
  </si>
  <si>
    <t xml:space="preserve">Je tvořena centrální trubkovou konstrukcí s kropítkem v horní části nasměrované pod úhlem směrem dolů. Ovládání pomocí časového ventilu v tělese sprchy, těleso sprchy může být opatřeno kohoutem ze zadní strany sloupu sloužící k oplachu brodítka. Konstrukce sprchy je kotvena na betonový základ přes kotevní konstrukci dodávanou s tělesem sprchy.                                                                                                                                                                                                                      
   </t>
  </si>
  <si>
    <t>Skluzavky</t>
  </si>
  <si>
    <t>ks</t>
  </si>
  <si>
    <t>Skokanské prkno</t>
  </si>
  <si>
    <t>Cena bez DPH v CZK</t>
  </si>
  <si>
    <t>Cena celkem bez DPH v CZK</t>
  </si>
  <si>
    <t xml:space="preserve">Třídráhová skluzavka </t>
  </si>
  <si>
    <t xml:space="preserve">Velká vodní skluzavka </t>
  </si>
  <si>
    <t>Atrakce určená především do dětských bazénů a brouzdališť ve tvaru kraba. Atrakce je tvořena nerezovou trubkou TR KR 104x2mm, povrch technologicky upravený brusem K400. Připojení vody přírubou DN 20. Kotvení pomocí nerezových šroubů na nosný nerezový kotevní prvek odpovídajícího tvaru dle PD. Kotevní prvek staticky zesílený betonem kvality C30 o rozměrech dle PD. Plastové části je třeba na zimu demontovat a uskladnit. Nebo zakrýt horní část ochranným nepromokavým vakem.</t>
  </si>
  <si>
    <t>Atrakce určená především do dětských bazénů a brouzdališť ve tvaru želvy. Atrakce je tvořena nerezovou trubkou TR KR 104x2mm, povrch technologicky upravený brusem K400. Připojení vody přírubou DN 20. Kotvení pomocí nerezových šroubů na nosný nerezový kotevní prvek odpovídajícího tvaru dle PD. Kotevní prvek staticky zesílený betonem kvality C30 o rozměrech dle PD. Plastové části je třeba na zimu demontovat a uskladnit. Nebo zakrýt horní část ochranným nepromokavým vakem.</t>
  </si>
  <si>
    <t>Atrakce určená především do dětských bazénů a brouzdališť ve tvaru ryby. Atrakce je tvořena nerezovou trubkou TRKR 104mm (DN100x2), povrch technologicky upravený brusem K400. Připojení vody přírubou ½" (panceřová hadice s převléčnou matkou).  Kotvení pomocí nerezových šroubů na nosný nerezový kotevní prvek odpovídajícího tvaru dle PD. Kotevní prvek staticky zesílený betonem kvality C30 o rozměrech dle PD. Plastové části je třeba na zimu demontovat a uskladnit. Nebo zakrýt horní část ochranným nepromokavým vakem.</t>
  </si>
  <si>
    <t xml:space="preserve">Plavecký venkovní nerezový bazén   </t>
  </si>
  <si>
    <t>Neplavecký venkovní nerezový bazén</t>
  </si>
  <si>
    <t xml:space="preserve">Jedná se o dodání a napojení potrubí přívodu vody a kanalizace k brodítku, potrubí musí být provedeno ve spádu od brodítka pro snadné vypuštění na zimu. </t>
  </si>
  <si>
    <t>1.2.</t>
  </si>
  <si>
    <t>1.1.</t>
  </si>
  <si>
    <t>2.1.</t>
  </si>
  <si>
    <t>2.2.</t>
  </si>
  <si>
    <t xml:space="preserve">Dopojení brodítka pro TP do technologie šachty </t>
  </si>
  <si>
    <t xml:space="preserve">Dopojení brodítka klasického do technologie šachty </t>
  </si>
  <si>
    <t>Sloup k uchycení stínící plachty (stínící plachta není součástí dodávky a ceny)</t>
  </si>
  <si>
    <t>Konstrukce ve žlábku pro uchycení lavice (samotná lavice není součástí dodávky a ceny)</t>
  </si>
  <si>
    <t>Protokol TÜV k bazénovým atrakcím (šplhací sítě, lanové mosty, plovoucí atrakce - např. lekníny)</t>
  </si>
  <si>
    <t>Jedná se o zkušební protokol bezpečnosti provozu na konkrétní atrakce, umístěné v bazénu._x000D_
Tento protokol má právo vystavit akreditovaný subjekt s požadovaným oprávněním k této činnosti._x000D_
Skutečnosti získané z tohoto protokolu budou podkladem pro vypracování provozního řádu daného zařízení a budou z něho vycházet podmínky pro používání těchto atrakcí.</t>
  </si>
  <si>
    <t>GRP velký tobogán Typ: WR1200, D= 89,5m; včetně panelů proti stříkající vodě h=300 mm, vč. šroubovací materiál; Spojovací systém: hladké příruby + těsnící šňůra + trvale elastické spojování,trvale elastické spárování,Informační tabule 2 ks,Adaptační ocel + zábradlí startovací plošina,Systém semaforů s IR senzorem (bez senzorových boxů),Krycí boxy pro IR senzory na posuvném krytu,Pokládání kabelů od rozvaděče k čidlu, semaforu, kabině plavčíka-pokud to projekt vyžaduje,transport sklolaminátových dílů a podpůrné konstrukce,montáž,zvedací zařízení (případně jeřáb), lešení, zvedací plošina, teleskopický vysokozdvižný vozík,bezpečnostní certifikát</t>
  </si>
  <si>
    <t>Materiál: sklolaminát                                                                                                                                         délka: 4,80 m                                                                                                                                                 Úložiště pro skokanské systémy                                                                                                                                                                                                                                                                                                                                                                                                                                  Nastavovací váleček pro skokanské prkno,transportní náklady,montáž,Jeřáb, zvedací plošina, teleskopický nakladač,bezpečnostní certifikát</t>
  </si>
  <si>
    <t>Položkový rozpočet stavby</t>
  </si>
  <si>
    <t>Stavba:</t>
  </si>
  <si>
    <t>PS 02</t>
  </si>
  <si>
    <t>Rekonstrukce a rozvoj koupaliště Polanka</t>
  </si>
  <si>
    <t>Objekt:</t>
  </si>
  <si>
    <t>Nerezové bazény a atrakce</t>
  </si>
  <si>
    <t>Rozpočet:</t>
  </si>
  <si>
    <t>Objednatel:</t>
  </si>
  <si>
    <t>IČO:</t>
  </si>
  <si>
    <t>DIČ:</t>
  </si>
  <si>
    <t>Projektant:</t>
  </si>
  <si>
    <t>Zhotovitel:</t>
  </si>
  <si>
    <t>Vypracoval:</t>
  </si>
  <si>
    <t>Rozpis ceny</t>
  </si>
  <si>
    <t>Celkem</t>
  </si>
  <si>
    <t>HSV</t>
  </si>
  <si>
    <t>PSV</t>
  </si>
  <si>
    <t>MON</t>
  </si>
  <si>
    <t>Vedlejší náklady</t>
  </si>
  <si>
    <t>Ostatní náklady</t>
  </si>
  <si>
    <t>Rekapitulace daní</t>
  </si>
  <si>
    <t>Základ pro sníženou DPH</t>
  </si>
  <si>
    <t>%</t>
  </si>
  <si>
    <t>CZK</t>
  </si>
  <si>
    <t xml:space="preserve">Snížená DPH </t>
  </si>
  <si>
    <t>Základ pro základní DPH</t>
  </si>
  <si>
    <t xml:space="preserve">Základní DPH </t>
  </si>
  <si>
    <t>Zaokrouhlení</t>
  </si>
  <si>
    <t>Cena celkem bez DPH</t>
  </si>
  <si>
    <t>Cena celkem s DPH</t>
  </si>
  <si>
    <t>v</t>
  </si>
  <si>
    <t>dne</t>
  </si>
  <si>
    <t>Za zhotovitele</t>
  </si>
  <si>
    <t>Za objednatele</t>
  </si>
  <si>
    <t>Rekapitulace dílčích částí</t>
  </si>
  <si>
    <t>Číslo</t>
  </si>
  <si>
    <t>Název</t>
  </si>
  <si>
    <t>DPH celkem</t>
  </si>
  <si>
    <t>Cena celkem</t>
  </si>
  <si>
    <t>Celkem za stavbu</t>
  </si>
  <si>
    <t>Popis stavby: PS 02 - Rekonstrukce a rozvoj koupaliště Polanka</t>
  </si>
  <si>
    <t>Popis objektu: PS 02 - Nerezové bazény a atrakce</t>
  </si>
  <si>
    <t>Popis rozpočtu: PS 02 - Nerezové bazény a atrakce</t>
  </si>
  <si>
    <t>Rekapitulace dílů</t>
  </si>
  <si>
    <t>Typ dílu</t>
  </si>
  <si>
    <t>VMS Projekt s.r.o.</t>
  </si>
  <si>
    <t>Skokanské prkno (doplnění vybavení do stávajícího bazénu)</t>
  </si>
  <si>
    <t>Zábradlí ke stěně - povrch.úpr. BRUS (k sedmistupňovým schodům a stěně) - přímé</t>
  </si>
  <si>
    <t xml:space="preserve">2.10.     </t>
  </si>
  <si>
    <t>Zábradlí ke stěně - povrch.úpr. BRUS (k osmistupňovým schodům a stěně) - přímé</t>
  </si>
  <si>
    <t>Jedná se o dodání a napojení potrubí přívodu vody a kanalizace k brodítku, potrubí musí být provedeno ve spádu od brodítka pro snadné vypuštění na zimu. (dle výkresu D.2 Dokumentace technických a technologických zařízení - Brodítko 2x2(OZP), Brodítko 2x2)</t>
  </si>
  <si>
    <t xml:space="preserve">V případě použití jiných než doporučených výrobků musí tyto periferie splňovat požadované standardy či vyšší, a měly by být schváleny projektantem. </t>
  </si>
  <si>
    <t>Případné záměny musí být změny zapracované do projektové dokumentace skutečného provedení.</t>
  </si>
  <si>
    <t>Pokud je v soupisu prací odkaz na normy nebo technické dokumenty umožňuje zadavatel nabídnout rovnocenné řešení dle §89 a §90 zákona 134/2016sb. Zákon o zadávání veřejných zakázek</t>
  </si>
  <si>
    <t xml:space="preserve">Pokud jsou v seznamu uvedeny konkrétní výrobky, slouží pro popis požadovaného standardu a nezakládají povinnost dodavatele tyto výrobky použít. </t>
  </si>
  <si>
    <t>*Poznámka:</t>
  </si>
  <si>
    <t xml:space="preserve">Jedná se o kompletně smontovanou a vodotěsně svařenou konstrukci obvodových stěn bazénové vany včetně příslušenství specifikovaného v projektové části, které není zahrnuto v samostatných rozpočtových položkách (přelivná hrana, obvodové přelivné žlábky, rohové díly, výztuže, šikmé vzpěry, kotevní desky, kotevní mat. a pod.). Provedení je vyhotoveno dle dispozic uvedených v technických podkladech, provedení svarů dle ČSN EN ISO 3834-2*, svary mořeny bez mechanického opracování (vyjma svarů hlavy bazénu – 5 cm pod hladinu vody). Konstrukční systém nerezových bazénů se skládá z vyztužených ocelových konstrukcí uchycených staticky v určených a předepsaných bodech dle projektové dokumentace (dále jen PD), podložené statickým výpočtem. Na konstrukční části obvodových stěn jsou pak následně vodotěsně navařeny jednotlivé části bazénu, samostatně uvedené a specifikované v přiloženém rozpočtu. _x000D_
Technické provedení bazénové stěny, tvar přelivné hrany a přelivného žlábku a stejně tak min. požadavek na dodržení vertikálních dělících rovin obvodových stěn bazénů navazujících na horizontální dělící roviny dna je blíže specifikován v PD a je požadováno doložení provedení Technickým listem. Dodržení těchto požadavků je bezpodmínečné a je zaneseno v projektové dokumentaci. _x000D_
Tímto způsobem je vytvořena nerezová samonosná vodotěsná vana._x000D_
</t>
  </si>
  <si>
    <t>Dno bazénu je tvořeno jednostranně raženým plechem, prolis o průměru 10mm, výška prolisu 1,1-1,5 mm, osová rozteč prolisů 20mm, které musí odpovídat normě ČSN EN 13451-1* zatřídění 24°.  Přesazení dnových plechů přes sebe je min. 10 mm. Dno je vodotěsně navařeno na bazénové stěny a jednotlivé vestavby. Součástí dna jsou veškeré výztužné prvky určené pro případné zlomy ve dně. Uložení dna je dle PD.</t>
  </si>
  <si>
    <t>Vstupní schodiště do bazénu je směrem k vodě ze všech stran uzavřená vodotěsně svařená konstrukce včetně podélných nosníků a styčníkových plechů vyhotovených dle konstrukčních a statických požadavků PD. Výška stupnic musí být shodná v celé délce schodiště, velikost a tvar stupnic musí být provedeny dle PD. Stupně jsou vytvořeny jako bezpečné nášlapné plochy, které se nesmí prohýbat ani jinak deformovat a nášlapné plochy musí být opatřeny protiskluzovým dezénem v hráškovém provedení (prolis o průměru 10mm, výška prolisu 1,1-1,5 mm, osová rozteč prolisů 20mm, které musí odpovídat normě ČSN EN 13451-1* zatřídění 24°. _x000D_
U veřejných bazénů je požadavek na zabarvení okraje stupnic. Jedná se o termotlakově nanášené vinylové pásy, které barevně odliší jednotlivé části bazénové konstrukce. Toto řešení umožňuje dodatečné opravy a úpravy barevných ploch._x000D_
Připouští se provést barevný efekt procesem, založeným na bezproudovém anodickém vylučování vrstvy oxidů kovů, za vzniku interferenční vrstvy oxidů kovů a to v takové tloušťce vrstvy, která zrakem na denním světle vykazuje kobaltově modré až černé zabarvení, kobaltová modř RAL 5013.</t>
  </si>
  <si>
    <t>Zábradlí k vodě je koncipováno jako bezpečnostní prvek v bazénové sestavě. Zábradlí je tvořeno trubkami TRKR 40x2mm a musí odpovídat PD a ČSN EN 13451*, důraz je kladen na kvalitu a pečlivost svařovacích prací. Svar musí být bez otřepů a viditelných výstupků. Sklon zábradlí musí odpovídat sklonu schodiště, provedení a tvar dle PD. Zábradlí technologicky upravené brusem K400.</t>
  </si>
  <si>
    <t>Zábradlí k bazénové stěně je koncipováno jako bezpečnostní prvek v bazénové sestavě, zajišťující nebezpečí pádu osob na schodiště ze strany ochozu kolem bazénu. Zábradlí je tvořeno trubkami TRKR 40x2mm a musí odpovídat PD a ČSN EN 13451*, důraz je kladen na kvalitu a pečlivost svařovacích prací. Svar musí být bez otřepů a viditelných výstupků. Sklon zábradlí musí odpovídat sklonu schodiště, provedení a tvar dle PD. Zábradlí technologicky upravené brusem K400.</t>
  </si>
  <si>
    <t>Zábradlí k bazénové stěně je koncipováno jako bezpečnostní prvek v bazénové sestavě, zajišťující nebezpečí pádu osob na schodiště ze strany ochozu kolem bazénu. Zábradlí je tvořeno trubkami TRKR 40x2mm a musí odpovídat PD a ČSN EN 13451*, důraz je kladen na kvalitu a pečlivost svařovacích prací. Svar musí být bez otřepů a viditelných výstupků. Sklon zábradlí musí odpovídat sklonu schodiště, provedení a tvar dle PD. Zábradlí technologicky upravené brusem K400.Provedení bude doloženo technickým listem.</t>
  </si>
  <si>
    <t>Slouží jako bezpečnostní prvek dojezdu tobogánu dle ČSN EN 1069-1*. Provedení, konstrukce a tvar dle PD je přizpůsoben na profil dojezdu ústících skluzavek, včetně přechodového prvku mezi skluzavkou a dojezdem. Konstrukce, včetně podélných a příčných nosníků musí odpovídat statickým požadavkům ČSN EN 1090-1*.</t>
  </si>
  <si>
    <t>Pro přívod čerstvé vody do bazénu, jsou ve dně bazénu zabudovány kanály s odnímatelnými poklopy (zajišťující jednoduchou údržbu a čištění) s prolisovanými vstřikovacími tryskami, provedení komplet z nerezové oceli. Těsnění mezi dnovým kanálem a krytem je z elastického pryžového materiálu. Tento profil se na lem krytu přisvorkuje a konce těsnícího profilu se přilepí. Upevnění krytů musí zajišťovat snadnou opětovnou montáž i demontáž, pomoci montážního klíče._x000D_
Povrchy krytů dnových kanálů musí mít stejný design a povrch jako okolní dno v bazénu. Kryty musí být vyrobeny v takové délce, aby s nimi byla snadná manipulace a musí mít tuhou a stabilní konstrukci. Tvar kanálů a krytů kanálů, samotné provedení a průřez kanálů včetně napojení na cirkulační systém bazénové vody musí odpovídat platné PD. Množství proudící vody (tlak) vody nesmí překročit 0,03 MPa. Z bezpečnostního hlediska musí být veškeré pohledové plochy kanálu i krytu zaobleny bez ostrých hran a nerovností. Musí být dodrženy bezpečnostně technické požadavky dle ČSN EN 13451* zejména část 1/3  (např. doklad o kontrole zachycování vlasů). Vstřikovací trysky musí být v jedné rovině se dnem bazénu. Rozdělení a dimenze trysek musí odpovídat vyváženým hydraulickým poměrům tak, aby bylo zamezeno vzniku mrtvých zón v prostoru bazénového tělesa. Provedení bude doloženo technickým listem.</t>
  </si>
  <si>
    <t xml:space="preserve">Pro přívod čisté vody do bazénu jsou zabudovány ve stěnách bazénu stěnové vtokové trysky, jejich umístění, dimenze a počet je stanoven dle PD. Je tvořena z prolisovaného otvoru ze strany bazénu, navařené přechodky a tělesa trysky. Těleso trysky je zapuštěno tak, aby vnější okraj trysky byl v jedné rovině s okolní stěnou bazénové vany. Nika pro trysku musí být lisovaná ze strany bazénu, z bezpečnostního a estetického hlediska se nepřipouští svařované provedení. Plnící potrubí je vyvedeno minimálně 0,5 m za hranu bazénu a ukončeno lemovým kroužkem a přírubou nebo nátrubkem dle PD. Provedení konstrukce dle PD a ČSN EN 13451*, resp. ČSN EN 1092-1*. Požadavek na přívod vody dle PD. Požadavek na doložení technického listu._x000D_
</t>
  </si>
  <si>
    <t>Slouží k plynulému odvodu bazénové vody z přelivného žlábku, jeho umístění a dimenze musí odpovídat hydraulickým poměrům v bazénu. Prohloubení v místě odtoku včetně odvodního potrubí do vzdálenosti 0,50 m od hrany bazénu, ukončeného lemem a přírubou musí odpovídat platné PD a ČSN EN 1092-1*. U venkovních bazénů je odtok standardně opatřen krytem proti vniknutí nežádoucích předmětů do cirkulačního systému.</t>
  </si>
  <si>
    <t>Zajišťuje bezpečné sání vody z bazénu pro nainstalované vodní atrakce. Velikost a tvar dle PD, skládá se z uzavřené krabicové konstrukce, pevně ukotvené k betonovému základu a navařené na bazénové dno. Kanál je opatřen demontovatelným bezpečnostním děrovaným krytem umístěným v úrovni dna bazénu s těsněním z elastického pryžového materiálu. Odvodní potrubí do vzdálenosti 0,50 m od hrany bazénu, ukončené lemem a přírubou musí odpovídat platné PD a ČSN EN 1092-1._x000D_*
Musí být dodrženy bezpečnostně technické požadavky dle ČSN EN 13451* část 1/3 (např. doklad o kontrole zachycování vlasů). Kryt sacího kanálu je upevněn k otvoru sacího kanálu pomocí bezšroubového rychlouzávěru, který zajistí obsluze bazénů rychlé a snadné otevírání a zavírání, jehož podstata spočívá v tom, že na spodní straně víka uzavíraného otvoru je kyvně uloženo vahadlo, jehož funkční část se v uzavřené poloze víka opírá o protiprvek, který je ukotven v uzavíraném otvoru. Vahadlo je otočně uloženo na čepu, který je ukotven držáky na spodní části víka. Osa čepu, na kterém je uloženo vahadlo může být buď rovnoběžná s podélnou osou uzavíraného otvoru anebo na ní kolmá. Rameno vahadla a ozub vahadla jsou vyváženy vzhledem k čepu tak, že uzávěr je udržován gravitací v uzavřené poloze. Uzávěr krytu je možné snadno ovládat /otevírat/ tlačným klíčem a to i v případě nevypuštěného bazénu. Požadavek na doložení technického listu bezšroubového rychlouzávěru.</t>
  </si>
  <si>
    <t>Zajišťuje bezpečné sání vody z bazénu pro nainstalované vodní atrakce. Velikost a tvar dle PD, skládá se z uzavřené krabicové konstrukce, pevně ukotvené k betonovému základu a navařené na bazénové dno. Kanál je opatřen demontovatelným bezpečnostním děrovaným krytem umístěným v úrovni dna bazénu s těsněním z elastického pryžového materiálu. Odvodní potrubí do vzdálenosti 0,50 m od hrany bazénu, ukončené lemem a přírubou musí odpovídat platné PD a ČSN EN 1092-1*._x000D_
Musí být dodrženy bezpečnostně technické požadavky dle ČSN EN 13451* část 1/3 (např. doklad o kontrole zachycování vlasů). Kryt sacího kanálu je upevněn k otvoru sacího kanálu pomocí bezšroubového rychlouzávěru, který zajistí obsluze bazénů rychlé a snadné otevírání a zavírání, jehož podstata spočívá v tom, že na spodní straně víka uzavíraného otvoru je kyvně uloženo vahadlo, jehož funkční část se v uzavřené poloze víka opírá o protiprvek, který je ukotven v uzavíraném otvoru. Vahadlo je otočně uloženo na čepu, který je ukotven držáky na spodní části víka. Osa čepu, na kterém je uloženo vahadlo může být buď rovnoběžná s podélnou osou uzavíraného otvoru anebo na ní kolmá. Rameno vahadla a ozub vahadla jsou vyváženy vzhledem k čepu tak, že uzávěr je udržován gravitací v uzavřené poloze. Uzávěr krytu je možné snadno ovládat /otevírat/ tlačným klíčem a to i v případě nevypuštěného bazénu. Požadavek na doložení technického listu bezšroubového rychlouzávěru.</t>
  </si>
  <si>
    <t>Slouží pro měření obsahu Cl v bazénové vodě, sestávající z klenutého děrovaného víka z nerezové oceli s přivařeným vestavným hrncem a potrubí do vzdálenosti 0,50 m od hrany bazénu, ukončeného lemem a přírubou, musí odpovídat platné PD a ČSN EN 1092-1*. Musí být dodrženy bezpečnostně technické požadavky dle ČSN EN 13451* část 1/3 (např. doklad o kontrole zachycování vlasů). Děrovaný kryt trysky je upevněn k otvoru pomocí bezšroubového rychlouzávěru, který zajistí obsluze bazénů rychlé a snadné otevírání a zavírání. Požadavek na doložení technického listu.</t>
  </si>
  <si>
    <t>Potrubní rozvody v rozsahu a dimenzi dle PD. Provedení dle normy ČSN EN 1090-1*.</t>
  </si>
  <si>
    <t>Roštnice jsou navrženy dle velikosti a typu přelivného žlábku stanoveného v PD. Konstrukce a materiál roštnice musí přenést mechanické zatížení od koupajících se osob, musí být odolné proti teplotním výkyvům, bazénové vodě a UV záření. Krycí rošty musí mít na své horní straně protiskluzovou úpravu dle ČSN EN 13451-1* zatřídění 24° a musí být umístěny příčně k přelivnému žlábku. Šířka roštnicových prutů max.10mm,  mezera mezi prvky dle ČSN EN 13451* &lt;8 mm. Pro čištění roštů a žlábků musí být rošt odnímatelný, délka jednotlivých roštových dílů musí být cca 1,00 m a musí splňovat dvoubodové spojení v podélné ose, aby nedocházelo k bočním posunům jednotlivých prutů a tím i zvětšování mezer mezi pruty na okrajích. Materiál polypropylén, barva bílá. Jednotlivé prvky roštnice jsou podélně k sobě stažené dvěma závitovými tyčemi do pevného celku o délce cca 1m. Závitové tyče jsou stažené na obou stranách matkami a obě části jsou z materiálu ČSN EN jak. 1.4404*. Nepřipouští se jednopáteřní propojení prvků roštnice k sobě vzájemným zásunem na perodrážku.</t>
  </si>
  <si>
    <t>Roštnice jsou navrženy dle velikosti a typu přelivného žlábku stanoveného v PD. Konstrukce a materiál roštnice musí přenést mechanické zatížení od koupajících se osob, musí být odolné proti teplotním výkyvům, bazénové vodě a UV záření. Materiál polypropylén, barva bílá. Krycí rošty musí mít na své horní straně protiskluzovou úpravu dle ČSN EN 13451* zatřídění 24° a musí být umístěny příčně k přelivnému žlábku. Šířka roštnicových prutů max.10mm, mezera mezi prvky dle ČSN EN 13451* &lt;8 mm. Pro čištění roštů a žlábků musí být rošt odnímatelný, délka jednotlivých roštových dílů dle PD a musí splňovat dvoubodové spojení v podélné ose, aby nedocházelo k bočním posunům jednotlivých prutů a tím i zvětšování mezer mezi pruty na okrajích. Jednotlivé prvky roštnice jsou podélně k sobě stažené dvěma závitovými tyčemi do pevného celku o délce cca 1m. Závitové tyče jsou stažené na obou stranách matkami a obě části jsou z materiálu ČSN EN jak. 1.4404*. Rohová roštnice musí mít stejný design a stejnou propustnost bazénové vody jako u roštnic v přímém provedení včetně dvoubodového napojení na přímé roštnice. Nepřipouští se jednopáteřní propojení prvků roštnice k sobě vzájemným zásunem na pero drážku.</t>
  </si>
  <si>
    <t>Skládá se ze svařence z nerezové oceli o průměru 200mm, umístěného ve dně bazénu a pevně ukotveného do podkladního betonu a navařeného na bazénové dno. Plnící potrubí je vyvedeno minimálně 0,5 m za hranu bazénu a ukončeno lemovým kroužkem a přírubou nebo nátrubkem dle PD. Provedení konstrukce dle PD a ČSN EN 13451*, resp. ČSN EN 1092-1*. Požadavek na přívod vzduchu dle PD. Horní kryt vzduchovače tvoří segment odpovídající tloušťky s otvory pro vyústění vzduchu do vodního sloupce. Horní hrana krytu musí být v úrovni dna bazénu. Děrovaný kryt dnové trysky je upevněn k otvoru dnové trysky pomocí bezšroubového rychlouzávěru, který zajistí obsluze bazénů rychlé a snadné otevírání a zavírání, jehož podstata spočívá v tom, že na spodní straně víka uzavíraného otvoru je kyvně uloženo vahadlo, jehož funkční část se v uzavřené poloze víka opírá o protiprvek, který je ukotven v uzavíraném otvoru. Vahadlo je otočně uloženo na čepu, který je ukotven držáky na spodní části víka. Osa čepu, na kterém je uloženo vahadlo může být buď rovnoběžná s podélnou osou uzavíraného otvoru a nebo na ní kolmá. Rameno vahadla a ozub vahadla jsou vyváženy vzhledem k čepu tak, že uzávěr je udržován gravitací v uzavřené poloze. Uzávěr krytu je možné snadno ovládat /otevírat/ tlačným klíčem, a to i v případě nevypuštěného bazénu. Požadavek na doložení technického listu.</t>
  </si>
  <si>
    <t>Atrakce je tvořena vyvýšeným nosným nerezovým trubkovým rámem D40x2, tvarovaným z jednoho kusu, hermeticky uzavřeným, kotveným do dna bazénu. Grafická výplň  je provedena z lepené akrylátové desky z materiálu PMMA o tloučťce každá 5,8mm, lepené vodě odolnou vrstvou s grafickým motivem. Celková tloušťka výplně je 12,6mm.  _x000D_
PMMA = Polymethylmethakrylát; Bezbarvá průhledná amorfní hmota; sumární vzorec (C5O2H8)n; Hustota  1,19 g/cm? (20 °C),_x000D_
Trubky rámu jsou technologicky opracovaný broušením K400 (do venkovního prostředí) nebo leštěním (do vnitřního prostředí) . Tato atrakce je pevně připevněna k základové konstrukci v kotvícím přípravku ve dně bazénu. Varianta s vodní tryskou má připojení na vodu. Provedení atrakce, výška konstrukce a průměr dle PD a ČSN EN 13451*, resp. ČSN EN 1092-1*.</t>
  </si>
  <si>
    <t>Jako vodní atrakce, sestávající ze soustavy trysek s difuzí vzduchu (8m3/1 tryska), umístěných ve dně bazénu. Horní část trysky je v úrovni dna bazénu._x000D_
Distributor je napojen na jediný přívod vody, vyvedený až 0,5m mimo bazén, trubka ukončená přírubou DN125/PN10, otvory dle ČSN EN 1092-1*, z nerezové oceli.</t>
  </si>
  <si>
    <t>Je tvořen nerezovou broušenou trubkou, která je v horní části opatřena speciální kruhovou tlumící deskou. Tato deska vytváří rozstřik vody tak, že vzniká soustředná vodní clona kolem středové trubky._x000D_
Plnící potrubí je vyvedeno minimálně 0,5 m za hranu bazénu a ukončeno lemovým kroužkem a přírubou nebo nátrubkem dle PD.  _x000D_
Umístění a výška vody pod hubicí musí odpovídat platným bezpečnostním požadavkům. Provedení konstrukce dle PD a ČSN EN 13451*, resp. ČSN EN 1092-1*. Požadavek na přívod vody dle PD.</t>
  </si>
  <si>
    <t>Dětská skluzavka ve tvaru velryby, kluzná plocha a boky skluzavky z nerezového broušeného plechu. Přístup na startovací plošinu stupnicemi z polymerbetonu. Kluzná plocha má kontinuální skrápění – napojení G 1“-přítok vody 3m3/hod (přívod vody dodávka technologie). Bočnice žlabu opatřeny bezpečnostní trubkou. Barevné ztvárnění – barva certifikována, splňující vyhlášku MZČR č.409/2005 Sb. o hygienických požadavcích na výrobky přicházející do styku s pitnou vodou. Umístění dle PD. Provedení v souladu s ČSN EN 1069-1*._x000D_
Rozměry skluzavky:  _x000D_
délka: 2297 mm_x000D_
šířka:  625 mm_x000D_
výška: 1050 mm_x000D_
délka skluzu: 900 mm</t>
  </si>
  <si>
    <t>Dětská skluzavka ve tvaru chobotnice, kluzná plocha a boky skluzavky z nerezového broušeného plechu. Přístup na startovací plošinu stupnicemi z polymerbetonu. Kluzná plocha má kontinuální skrápění – napojení G 1“-přítok vody 3m3/hod (přívod vody dodávka technologie). Bočnice žlabu opatřeny bezpečnostní trubkou. Barevné ztvárnění – barva certifikována, splňující vyhlášku MZČR č.409/2005 Sb. o hygienických požadavcích na výrobky přicházející do styku s pitnou vodou. Umístění dle PD. Provedení v souladu s ČSN EN 1069-1*._x000D_
Rozměry skluzavky:  _x000D_
délka: 2316 mm_x000D_
šířka:  625 mm_x000D_
výška: 1050 mm_x000D_
délka skluzu: 900 mm</t>
  </si>
  <si>
    <t>Dětská skluzavka ve tvaru žraloka, kluzná plocha a boky skluzavky z nerezového broušeného plechu. Přístup na startovací plošinu stupnicemi z polymerbetonu. Kluzná plocha má kontinuální skrápění – napojení G 1“-přítok vody 3m3/hod (přívod vody dodávka technologie). Bočnice žlabu opatřeny bezpečnostní trubkou. Barevné ztvárnění – barva certifikována, splňující vyhlášku MZČR č.409/2005 Sb. o hygienických požadavcích na výrobky přicházející do styku s pitnou vodou. Umístění dle PD. Provedení v souladu s ČSN EN 1069-1*._x000D_
Rozměry skluzavky:  _x000D_
délka:             4.030 mm_x000D_
šířka:                 625 mm_x000D_
výška:              1880 mm_x000D_
výška podesty: 966 mm_x000D_
délka skluzu:    900 mm</t>
  </si>
  <si>
    <t>Lanový most je tvořen polypropylénovými lany pevně spojenými speciálními spojkami do odpovídajícího tvaru dle PD. V místě uchycení k nosným sloupům je opatřen napínacími háčky s oky, které jsou překryté speciálními odnímatelnými plastovými chráničemi proti poranění plavců. Dodaný lanový most musí s ohledem na bezpečnostně technické požadavky (materiál, velikost ok, atd.), odpovídat požadavkům, stanoveným podle ČSN EN 1176-1*. Velikost a tvar dle PD. Lekníny jsou plastové plováky ukotvené odpovídajícím způsobem do dna bazénu tak, aby byl možný pohyb těchto plováků v určitém radiusu a akčním dosahu. Uchycení leknínu k lanu je opatřeno ochranným krytem z měkčeného materiálu.</t>
  </si>
  <si>
    <t xml:space="preserve">Atrakce, vhodná do dětských bazénů pro všechny věkové skupiny. Atrakce se skládá z nerezového sloupu (bezešvá svislá trubka DN 80x2mm), která z kotevního místa přechází do horní části, kde jsou tři horizontálními ramena DN 40 pro rozvod (distribuci) vody do jednotlivých kbelíků. Pod každým ramenem jsou horizontální hřídele pro ukotvení otočných kbelíků. Kotvení atrakce je ve dně bazénu pomocí kotevního prvku. Potrubí je vyvedené mimo bazén max. 0,5m od vnitřního okraje bazénu a končí přírubou DN80 PN10. Objem jednoho kbelíku cca 3,0 l.
Kbelíky jsou z plastické hmoty. Nosné svislé potrubí v broušeném provedení z nerezové trubky o průměru DN80x2mm. Materiál: Kbelíky jsou provedeny z ASA (Acrylonitrile styrene acrylate),  Sloup z nerezové oceli třídy dle ČSN EN mat. jak. 1.4404*. Provedení atrakce, výška konstrukce a průměr dle PD a ČSN EN 13451*, resp. ČSN EN 1092-1*.
</t>
  </si>
  <si>
    <t xml:space="preserve">Atrakce je tvořena vyvýšeným nosným nerezovým trubkovým sloupem TR D84x2, tvarovaným z jednoho kusu, hermeticky uzavřeným, kotveným do dna bazénu. Grafická výplň je provedena z lepené akrylátové desky z materiálu PMMA, lepené voděodolnou vrstvou s grafickým motivem. Celková tloušťka výplně je 12,6mm.  
PMMA = Polymethylmethakrylát; Bezbarvá průhledná amorfní hmota; sumární vzorec (C5O2H8)n; Hustota  1,19 g/cm? (20 °C),
Povrch sloupu technologicky opracovaný broušením K400, akrylátová výplň s povrchem technologicky upraveným do lesku. Tato atrakce je pevně připevněna k základové konstrukci v kotvícím přípravku ve dně bazénu. 
Atrakce je vhodná jako doplněk k Atrakci Kanon otočný.  Provedení atrakce, výška konstrukce a průměr dle PD a ČSN EN 13451*, resp. ČSN EN 1092-1*.
</t>
  </si>
  <si>
    <t>Slouží k vypouštění vody z bazénu a zároveň k přisávání bazénové vody ze dna bazénu do cirkulačního okruhu úpravy vody. Velikost a tvar dle PD, skládá se z uzavřené krabicové konstrukce, pevně ukotvené k betonovému základu a navařené na bazénové dno. Odtok je opatřen demontovatelným bezpečnostním děrovaným krytem s těsněním z elastického pryžového materiálu. Umístění krytu v úrovni dna bazénu. Odvodní potrubí do vzdálenosti 0,50 m od hrany bazénu, ukončené lemem a přírubou musí odpovídat platné PD a ČSN EN 1092-1*. Musí být dodrženy bezpečnostně technické požadavky dle ČSN EN 13451* část 1/3 (např. doklad o kontrole zachycování vlasů). Děrovaný kryt je upevněn k otvoru odtoku pomocí bezšroubového rychlouzávěru, který zajistí obsluze bazénu rychlé a snadné otevírání a zavírání. Uzávěr krytu je možné snadno ovládat /otevírat/ i v případě nevypuštěného bazénu. Konstrukce dílce umožňuje uzavření krytu pouze jeho zatlačením předepsanou silou k otvoru dnového odtoku a trvale zajišťuje stabilizaci polohy uzávěru pomocí vahadlového mechanismu. Požadavek na doložení technického listu bezšroubového rychlouzávěru.</t>
  </si>
  <si>
    <t>Provedení dle výrobce, materiál nosné konstrukce dle PD, materiál stupnic nerez, výška stupnic 300 mm, šířka stupnic 600 mm. Konstrukce provedena tak, že jednotlivé stupně jsou vsazeny a vodotěsně zavařeny do vyztužené bazénové stěny. Nášlapné plošky stupnic jsou opatřeny protiskluzovou úpravou. Provedení a tvar dle platných legislativních předpisů. Provedení v souladu s ČSN EN 13451*.</t>
  </si>
  <si>
    <t>Pro přívod čisté vody do bazénu, jsou ve dně bazénu zabudovány dnové vtokové trysky fungující na principu dnových kanálů. Kryt dnové trysky je odnímatelný, těsnost zaručena přisvorkovaným těsnícím profilem z elastického materiálu. Horní strana trysky musí být ve stejné úrovni se dnem bazénu. Tlak na trysce nesmí přesáhnout hodnotu 0,03 MPa. Z bezpečnostního hlediska musí být veškeré pohledové plochy dnové trysky i krytu zaobleny bez ostrých hran a nerovností. Musí být dodrženy bezpečnostně technické požadavky dle ČSN EN 13451* část 1/3 (např. doklad o kontrole zachycování vlasů). Způsob napojení dnových trysek na cirkulační systém bazénové vody dle PD. Kryt s tryskami je upevněn k otvoru vtokové trysky pomocí bezšroubového rychlouzávěru, který zajistí obsluze bazénů rychlé a snadné otevírání a zavírání. Uzávěr krytu je možné snadno ovládat /otevírat/ i v případě nevypuštěného bazénu. Konstrukce dílce umožňuje uzavření krytu pouze jeho zatlačením předepsanou silou k otvoru dnového kanálu a trvale zajišťuje stabilizaci polohy uzávěru pomocí vahadlového mechanismu. Požadavek na doložení technického listu bezšroubového rychlouzávěru.</t>
  </si>
  <si>
    <t>Potrubní rozvody v rozsahu a dimenzi dle PD. Provedení dle normy ČSN EN 1090-1.*</t>
  </si>
  <si>
    <t>Těleso chrliče se skládá z broušené nerezové trubky a plochého nerezového vyústění (hubice), opatřeného z důvodů bezpečnosti kruhovým profilem (lemem), vše dle PD a ČSN EN 13451*. Ukotvení chrliče a jeho napojení na přívodní systém vody dle PD. _x000D_
Plnící potrubí je vyvedeno minimálně 0,5 m za hranu bazénu a ukončeno lemovým kroužkem a přírubou nebo nátrubkem dle PD.  _x000D_
Umístění a výška vody pod hubicí musí odpovídat platným bezpečnostním požadavkům. Provedení vodního chrliče, výška konstrukce a šířka vyústění (hubice) dle PD a ČSN EN 13451*, resp. ČSN EN 1092-1*. Požadavek na přívod vody dle PD.</t>
  </si>
  <si>
    <t>Jsou tvořeny z prolisovaného otvoru ze strany bazénu, navařené přechodky a tělesa trysky s lokálním přisáváním ze žlábku, ukončeného jednosměrným ventilkem. Těleso trysky je zapuštěno tak, aby vnější okraj trysky byl v jedné rovině s okolní stěnou bazénové vany. Nika pro trysku musí být lisovaná ze strany bazénu, z bezpečnostního a estetického hlediska se nepřipouští svařované provedení. Plnící potrubí je vyvedeno minimálně 0,5 m za hranu bazénu a ukončeno lemovým kroužkem a přírubou nebo nátrubkem dle PD. Provedení konstrukce dle PD a ČSN EN 13451*, resp. ČSN EN 1092-1*. Požadavek na přívod vody dle PD. Požadavek na doložení technického listu.</t>
  </si>
  <si>
    <t>Skládá se z kruhového svařence z nerezové oceli o průměru 200mm, umístěného ve dně bazénu a pevně ukotveného do podkladního betonu a navařeného na bazénové dno. Plnící potrubí je vyvedeno minimálně 0,5 m za hranu bazénu a ukončeno lemovým kroužkem a přírubou nebo nátrubkem dle PD. Provedení konstrukce dle PD a ČSN EN 13451*, resp. ČSN EN 1092-1*. Požadavek na přívod vzduchu dle PD. Horní kryt vzduchovače tvoří kruhový segment odpovídající tloušťky s otvory pro vyústění vzduchu do vodního sloupce. Horní hrana krytu musí být v úrovni dna bazénu. Děrovaný kryt dnové trysky je upevněn k otvoru dnové trysky pomocí bezšroubového rychlouzávěru, který zajistí obsluze bazénů rychlé a snadné otevírání a zavírání, jehož podstata spočívá v tom, že na spodní straně víka uzavíraného otvoru je kyvně uloženo vahadlo, jehož funkční část se v uzavřené poloze víka opírá o protiprvek, který je ukotven v uzavíraném otvoru. Vahadlo je otočně uloženo na čepu, který je ukotven držáky na spodní části víka. Osa čepu, na kterém je uloženo vahadlo může být buď rovnoběžná s podélnou osou uzavíraného otvoru a nebo na ní kolmá. Rameno vahadla a ozub vahadla jsou vyváženy vzhledem k čepu tak, že uzávěr je udržován gravitací v uzavřené poloze. Uzávěr krytu je možné snadno ovládat /otevírat/ tlačným klíčem, a to i v případě nevypuštěného bazénu. Požadavek na doložení technického listu.</t>
  </si>
  <si>
    <t>Skládá se ze svařence z nerezové oceli o průměru 300mm, umístěného ve dně bazénu a pevně ukotveného do podkladního betonu a navařeného na bazénové dno. Plnící potrubí je vyvedeno minimálně 0,5 m za hranu bazénu a ukončeno lemovým kroužkem a přírubou nebo nátrubkem dle PD. Provedení konstrukce dle PD a ČSN EN 13451*, resp. ČSN EN 1092-1*. Požadavek na přívod vzduchu dle PD. Horní kryt vzduchovače tvoří segment odpovídající tloušťky s otvory pro vyústění vzduchu do vodního sloupce. Horní hrana krytu musí být v úrovni dna bazénu. Děrovaný kryt dnové trysky je upevněn k otvoru dnové trysky pomocí bezšroubového rychlouzávěru, který zajistí obsluze bazénů rychlé a snadné otevírání a zavírání, jehož podstata spočívá v tom, že na spodní straně víka uzavíraného otvoru je kyvně uloženo vahadlo, jehož funkční část se v uzavřené poloze víka opírá o protiprvek, který je ukotven v uzavíraném otvoru. Vahadlo je otočně uloženo na čepu, který je ukotven držáky na spodní části víka. Osa čepu, na kterém je uloženo vahadlo může být buď rovnoběžná s podélnou osou uzavíraného otvoru a nebo na ní kolmá. Rameno vahadla a ozub vahadla jsou vyváženy vzhledem k čepu tak, že uzávěr je udržován gravitací v uzavřené poloze. Uzávěr krytu je možné snadno ovládat /otevírat/ tlačným klíčem, a to i v případě nevypuštěného bazénu. Požadavek na doložení technického listu.</t>
  </si>
  <si>
    <t>Šplhací síť je tvořena polypropylénovými lany pevně spojenými speciálními spojkami do odpovídajícího tvaru dle PD. V místě uchycení k nosným sloupům je opatřena napínacími háčky s oky, které jsou překryté speciálními odnímatelnými plastovými chráničemi proti poranění plavců. Dodaná šplhací síť musí s ohledem na bezpečnostně technické požadavky (materiál, velikost ok, atd.), odpovídat požadavkům, stanoveným podle ČSN EN 1176-1*. Velikost a tvar dle PD.</t>
  </si>
  <si>
    <t>Sedací část je tvořena broušenými, ze spodní strany vrtanými 7-mi trubkami TRKR 38x1,5mm, uloženými v rovině. Vzduchovací otvory jsou provedeny vrtáním u každé druhé trubky, mezera mezi jednotlivými trubkami činí 28 mm. Vzduch je do trubek přiváděn pevně přivařenými přívody, vyvedenými minimálně 0,5 m za hranu bazénu a ukončenými lemovým kroužkem a přírubou nebo nátrubkem dle PD. Minimální přívod vzduchu dle PD. Podpěrná část má na obou krajích lavice zesílenou konstrukci, tvořenou uzavřeným nerezovým obdélníkovým profilem, ze spodní strany zesílen podpěrou, opatřenou kruhovým bezpečnostním prvkem o průměru 8 mm. Veškeré hrany a přechody musí být z bezpečnostních důvodů dokonale zaobleny a vybroušeny. Celá konstrukce lavice musí odpovídat platným legislativním předpisům. Tvar, rozměry, statika a umístění vyplývá z PD. Provedení v souladu s ČSN EN 13451*.</t>
  </si>
  <si>
    <t>Tvořeno 25-ti broušenými trubkami navařenými do krajních ohýbaných obdélníkových uzavřených profilů. Masážní účinek vzduchové masáže je zvýšen nerezovými trubkami v prostoru pod lehátkem, kde se dodatečně přivádí vzduch pro intenzivnější masáž. Požadavek na doložení technického listu trubkového lehátka s ohýbanými bočnicemi. Tvar a rozměry dle PD. Provedení v souladu s ČSN EN 13451*.</t>
  </si>
  <si>
    <t>Je tvořen akrylátovou dělící stěnou, která je pevně ukotvena do dna bazénu a  vyčnívá cca 500 mm nad vodní hladinu, tloušťka stěny 60mm (dle PD), bazénové dno uvnitř houpacího bazénu je v protiskluzové úpravě. V prostoru houpacího bazénu je zabezpečena  požadovaná cirkulace vody. Konstrukce stěny  je provedena  pouze z materiálu PMMA o tloučťce 60mm. Polymethylmethakrylát (PMMA); Bezbarvá průhledná amorfní hmota; sumární vzorec (C5O2H8)n; Hustota  1,19 g/cm? (20 °C), _x000D_
Horní a čelní  hrana z PMMA jsou opracovány  dle norem a s povrchem technologicky upraveným do lesku. Tato atrakce je pevně připevněna k základové konstrukci v kotvícím přípravku ve dně bazénu. Provedení houpacího bazénu, výška konstrukce a rozměry dle PD a ČSN EN 13451*, resp. ČSN EN 1092-1*.</t>
  </si>
  <si>
    <t>Slouží ke startu plavců při běžném závodním nebo kondičním plavání. Konstrukce bloku je demontovatelná a je vyrobena z horní startovací nášlapné desky ze sklolaminátu GFK, opatřené protiskluzovou úpravou dle ČSN EN 13451-1* skupina zatřídění 24°, barva enciánová modř RAL 5010, upevněné k centrálnímu nosnému sloupku čtyřmi šrouby M12 opatřenými uzavřenými maticemi, sklon desky 6° směrem k vodě, dále z centrálního nosného sloupku tvořeného trubkou TRKR 114,3x3 s navařenými upevňovacími elementy s odpovídajícím kotvením do přelivného žlábku, upevněno čtyřmi šrouby M12, z držadla pro start na znak, to je konstruováno tak, aby byl možný vertikální i horizontální úchop, toto madlo je odnímatelné a tvoří jej nerezová broušená trubka TRKR 40x2 mm, ke startovací desce je připevněna dvěma šrouby M 12, z nášlapné plochy pomocného stupně startovacího bloku, tato je ze stejného materiálu jako startovací deska včetně totožné protiskluzové úpravy. Uchycení desky čtyřmi šrouby M 12 jako u startovací desky, barva opět shodná se startovací deskou. Výztužné zahnuté trubky mají rozměr TRKR 40x2mm. Připevňovací spodní příruba musí mít horní hranu ve výšce resp. v úrovni krycího roštu přelivného žlábku. Součástí dodávky startovního bloku jsou i krycí roštnice které je nutno doplnit do žlábku při odmontovaném bloku.</t>
  </si>
  <si>
    <t>Pro sportovní závody dle ČSN EN 13451-5* a FINA. _x000D_
Tvořeno ocelovým lanem z nerezové oceli 4,75 mm v průměru a délce odpovídající délce bazénu. S navléknutými technologicky perforovanými mezikruhy z plastu o vnějším průměru 150mm. Bazénová dráha zároveň eliminuje pohyb vln směrem do vedlejších drah. Bezpečnostní provedení proti zranění osob. Včetně napojovacích prvků a chrániče na pružinu.</t>
  </si>
  <si>
    <t>Jedná se o zábradlí z nerezových trubek TR KR 40x2mm, tvarově a rozměrově navrženo s ohledem na legislativní předpisy a požadavky projektu. Výplň prostoru mezi trubkami provedena z plexiskla, požadavek na snadnou montáž a demontáž. Provedení dle PD a v souladu s ČSN EN 13451*. Z důvodu zvýšení atraktivnosti, je výplň z plexiskla laminována bezpečnostní fólií s obrázkovým motivem.</t>
  </si>
  <si>
    <t>Jedná se o nerezovou konstrukci, sloužící pro uchycení lavice. Ukotvení dle PD. Rozměry dle PD. Provedení v souladu s ČSN EN 13451*.</t>
  </si>
  <si>
    <t>Tryska je součástí nerezové atrakce "Vodní ježek" s instalovaným odběrným místem pro měření vzorku vody. Rozměry a tvar včetně kotevní desky dle PD, těleso ve tvaru válce s odpovídajícími otvory pro nasávání měřené vody po obvodu. V horní části uzavřené polokoule s odpovídajícími otvory pro výtlak vody. Těleso trysky je pevně ukotveno k betonovému základu a přivařeno ke dnu bazénu. Odvodní a přívodní  potrubí do vzdálenosti 0,50 m od hrany bazénu, ukončeného lemem a přírubou musí odpovídat platné PD a ČSN EN 1092-1*. _x000D_
Je nutno dodržet bezpečnostně technické požadavky - dle ČSN EN 13451*.</t>
  </si>
  <si>
    <t>Jako vodní atrakce do dětských brouzdališť (případně zvlhčení povrchu nerezového dětského skluzu), jako vodní prvek privátních bazénů , sestávající z nerezového paždíku ve žlábku s otvorem pro plastovou trysku fontánky. Tryska je z plastového materiálu (silon- bílé barvy) s kalibrovaným otvorem provedeném v šikmém směru (tryskání pod úhlem do bazénu). Obvykle se dávají min 3 trysky a více. Tryska fontány přes rozvodné potrubní větvě napojena samostatným potrubím výtlaku DN 40 (pro až tři trysky), vyvedené až 0,5 m mimo bazén, trubka ukončená lemovacím nátrubkem a přírubami DN 40/ PN 10, otvory podle ČSN EN 1092-1*, z nerezové oceli;  _x000D_
Max. výtlak vody do vodního prvku 1m3/hod/1 tryska.</t>
  </si>
  <si>
    <t xml:space="preserve">Je koncipováno jako uzavřená korýtková konstrukce v samonosném provedení. Nášlapné plochy musí být opatřeny protiskluzovým dezénem v hráškovém provedení (prolis o průměru 10mm, výška prolisu 1,1-1,5 mm, osová rozteč prolisů 20mm, s šetrným zdrsněním povrchu – tryskáním Al2O3, které musí odpovídat normě ČSN EN 13451-1* zatřídění 36° požadované z důvodu zvýšeného nebezpečí vzniku kluzného nánosu na šikmé rampě. Brodítko je opatřeno přepadem vody a vypouštěcí dnovou zátkou. Rozměry brodítka, tvar a vyvedení potrubního systému dle PD.
Provedení dle ČSN EN 13451*, resp. ČSN EN 1092-1*.                                                                                                                                                                                                                       
</t>
  </si>
  <si>
    <t xml:space="preserve">Je koncipováno jako uzavřená korýtková konstrukce v samonosném provedení se dvěma přelivnými žlábky, boky vyvýšené a opatřené bezpečnostním zábradlím v souladu s vyhláškou č. 238/2011 Sb. a vyhláškou č. 398/2009 Sb. , dno brodítka s protiskluzovou úpravou. Nášlapné plochy musí být opatřeny protiskluzovým dezénem v hráškovém provedení (prolis o průměru 10mm, výška prolisu 1,1-1,5 mm, osová rozteč prolisů 20mm, s šetrným zdrsněním povrchu – tryskáním Al2O3, které musí odpovídat normě ČSN EN 13451-1* zatřídění 36° požadované z důvodu zvýšeného nebezpečí vzniku kluzného nánosu. Brodítko je opatřeno vypouštěcí dnovou zátkou.
Rozměry brodítka, tvar a vyvedení potrubního systému dle PD.
Provedení dle ČSN EN 13451*, resp. ČSN EN 1092-1*. 
</t>
  </si>
  <si>
    <t>Všechny částí skluzavky jsou vyrobeny z neprůhledného sklolaminátu,odolné vůči působení ultrafialového záření a vůči chlóru.Tloušťka stěny je navržena dle požadavků statiky, vč. spojovacího a spárovacího materiálu.Spáry musí být vodotěsné,musí být na vnitřní straně v jedné rovině, musí být provedeny bez přesahu a hygienicky nezávadně (bez dutin).
Provedení:               dle ČSN EN 1069*
Výrobní proces:       ruční laminování
Obsah skla:             min. 30%
Gelcoat:                   ISO- NPG
Tloušťka stěny:        min. 11mm
Ostatní umělohmotné materiály nebo nerezová provedení nejsou přípustná.
Rozměry:
délka:                       9,50 m
šířka:                        2,73 m 
Skluzavka se skládá ze tří rozdílných profilů drah:
-vlnová skluzavka   š=60cm
-plochá skluzavka   š=90cm
-freefall skluzavka   š=60cm
Délka: 3 dráhy po 9,0m
Dělení drah dle ČSN EN1069* – min. 20cm/20cm
Výška startovací podesty: 2,35m nad hladinou vody 
Provedení: kompletně ze sklolaminátu
Výstražné tabulky ve formátu cca 55 x 90 cm, Alu-cubond 3-vrstvé desky,tloušťka min.3mm. Znázornění provozních podmínek pomocí symbolů,deska odolná vůči povětrnostním podmínkám a vůči chlóru, provedení dle DIN EN 1069*.Požadované uchycovací rámy, stojany a konsoly se dodávají společně.
Spodní konstrukce :
Spodní konstrukce žárově pozinkovaná + nerezové části
Přeprava:
Kompletní přeprava výše popsané skluzavky a zařízení na stavbu.
Montáž :
Kompletní montáž výše popsaného zařízení skluzavky od horního okraje základů vč. zvedacích zařízení, lešení a ostatní výloh včetně jeřábu
Přejímka TÜV :
Pro výše popsanou skluzavku, jako osvědčení o bezpečnosti a způsobilosti vydané TÜV, včetně zhotovení a dodání všech podkladů pro předání investorovi. Projektant požaduje doložení Technického listu.</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</si>
</sst>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_-* #,##0.00\ _K_č_-;\-* #,##0.00\ _K_č_-;_-* &quot;-&quot;??\ _K_č_-;_-@_-"/>
    <numFmt numFmtId="165" formatCode="#,##0.0"/>
  </numFmts>
  <fonts count="25" x14ac:knownFonts="1">
    <font>
      <sz val="11"/>
      <color theme="1"/>
      <name val="Calibri"/>
      <family val="2"/>
      <charset val="238"/>
      <scheme val="minor"/>
    </font>
    <font>
      <sz val="10"/>
      <name val="Arial CE"/>
      <family val="2"/>
      <charset val="238"/>
    </font>
    <font>
      <u/>
      <sz val="10"/>
      <color theme="10"/>
      <name val="Arial CE"/>
      <family val="2"/>
      <charset val="238"/>
    </font>
    <font>
      <sz val="11"/>
      <color theme="1"/>
      <name val="Calibri"/>
      <family val="2"/>
      <charset val="238"/>
      <scheme val="minor"/>
    </font>
    <font>
      <sz val="10"/>
      <name val="Arial"/>
      <family val="2"/>
      <charset val="238"/>
    </font>
    <font>
      <b/>
      <sz val="11"/>
      <name val="Arial"/>
      <family val="2"/>
      <charset val="238"/>
    </font>
    <font>
      <sz val="11"/>
      <color theme="1"/>
      <name val="Arial"/>
      <family val="2"/>
      <charset val="238"/>
    </font>
    <font>
      <sz val="8"/>
      <color theme="1"/>
      <name val="Arial"/>
      <family val="2"/>
      <charset val="238"/>
    </font>
    <font>
      <sz val="9"/>
      <color theme="1"/>
      <name val="Arial"/>
      <family val="2"/>
      <charset val="238"/>
    </font>
    <font>
      <b/>
      <sz val="11"/>
      <color theme="1"/>
      <name val="Arial"/>
      <family val="2"/>
      <charset val="238"/>
    </font>
    <font>
      <sz val="11"/>
      <name val="Arial"/>
      <family val="2"/>
      <charset val="238"/>
    </font>
    <font>
      <sz val="10"/>
      <color theme="1"/>
      <name val="Arial"/>
      <family val="2"/>
      <charset val="238"/>
    </font>
    <font>
      <b/>
      <sz val="10"/>
      <color theme="1"/>
      <name val="Arial"/>
      <family val="2"/>
      <charset val="238"/>
    </font>
    <font>
      <b/>
      <sz val="14"/>
      <name val="Arial CE"/>
      <family val="2"/>
      <charset val="238"/>
    </font>
    <font>
      <sz val="9"/>
      <name val="Arial CE"/>
      <family val="2"/>
      <charset val="238"/>
    </font>
    <font>
      <b/>
      <sz val="12"/>
      <name val="Arial CE"/>
      <family val="2"/>
      <charset val="238"/>
    </font>
    <font>
      <b/>
      <sz val="10"/>
      <name val="Arial CE"/>
      <family val="2"/>
      <charset val="238"/>
    </font>
    <font>
      <sz val="12"/>
      <name val="Arial CE"/>
      <family val="2"/>
      <charset val="238"/>
    </font>
    <font>
      <sz val="7"/>
      <name val="Arial CE"/>
      <family val="2"/>
      <charset val="238"/>
    </font>
    <font>
      <b/>
      <sz val="11"/>
      <name val="Arial CE"/>
      <family val="2"/>
      <charset val="238"/>
    </font>
    <font>
      <b/>
      <sz val="13"/>
      <name val="Arial CE"/>
      <family val="2"/>
      <charset val="238"/>
    </font>
    <font>
      <sz val="11"/>
      <name val="Arial CE"/>
      <family val="2"/>
      <charset val="238"/>
    </font>
    <font>
      <b/>
      <sz val="9"/>
      <name val="Arial CE"/>
      <family val="2"/>
      <charset val="238"/>
    </font>
    <font>
      <sz val="11"/>
      <color indexed="8"/>
      <name val="Calibri"/>
      <family val="2"/>
      <charset val="238"/>
    </font>
    <font>
      <sz val="10"/>
      <color indexed="8"/>
      <name val="Calibri"/>
      <family val="2"/>
      <charset val="238"/>
    </font>
  </fonts>
  <fills count="10">
    <fill>
      <patternFill patternType="none"/>
    </fill>
    <fill>
      <patternFill patternType="gray125"/>
    </fill>
    <fill>
      <patternFill patternType="solid">
        <fgColor rgb="FFFFFFFF"/>
        <bgColor indexed="64"/>
      </patternFill>
    </fill>
    <fill>
      <patternFill patternType="solid">
        <fgColor theme="5" tint="0.79998168889431442"/>
        <bgColor indexed="64"/>
      </patternFill>
    </fill>
    <fill>
      <patternFill patternType="solid">
        <fgColor theme="0" tint="-0.14999847407452621"/>
        <bgColor indexed="64"/>
      </patternFill>
    </fill>
    <fill>
      <patternFill patternType="solid">
        <fgColor theme="0"/>
        <bgColor indexed="64"/>
      </patternFill>
    </fill>
    <fill>
      <patternFill patternType="solid">
        <fgColor rgb="FFD6E1EE"/>
        <bgColor indexed="64"/>
      </patternFill>
    </fill>
    <fill>
      <patternFill patternType="solid">
        <fgColor rgb="FF99CCFF"/>
        <bgColor indexed="64"/>
      </patternFill>
    </fill>
    <fill>
      <patternFill patternType="solid">
        <fgColor rgb="FFDBDBDB"/>
        <bgColor indexed="64"/>
      </patternFill>
    </fill>
    <fill>
      <patternFill patternType="solid">
        <fgColor theme="4" tint="0.59999389629810485"/>
        <bgColor indexed="64"/>
      </patternFill>
    </fill>
  </fills>
  <borders count="35">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style="medium">
        <color indexed="64"/>
      </top>
      <bottom style="medium">
        <color indexed="64"/>
      </bottom>
      <diagonal/>
    </border>
    <border>
      <left/>
      <right style="medium">
        <color indexed="64"/>
      </right>
      <top/>
      <bottom style="thin">
        <color indexed="64"/>
      </bottom>
      <diagonal/>
    </border>
    <border>
      <left style="medium">
        <color indexed="64"/>
      </left>
      <right/>
      <top/>
      <bottom style="thin">
        <color indexed="64"/>
      </bottom>
      <diagonal/>
    </border>
    <border>
      <left style="thin">
        <color indexed="64"/>
      </left>
      <right/>
      <top/>
      <bottom style="thin">
        <color indexed="64"/>
      </bottom>
      <diagonal/>
    </border>
    <border>
      <left style="medium">
        <color indexed="64"/>
      </left>
      <right/>
      <top style="medium">
        <color indexed="64"/>
      </top>
      <bottom style="medium">
        <color indexed="64"/>
      </bottom>
      <diagonal/>
    </border>
    <border>
      <left/>
      <right/>
      <top style="thin">
        <color indexed="64"/>
      </top>
      <bottom style="thin">
        <color indexed="64"/>
      </bottom>
      <diagonal/>
    </border>
    <border>
      <left/>
      <right style="medium">
        <color indexed="64"/>
      </right>
      <top style="medium">
        <color indexed="64"/>
      </top>
      <bottom style="medium">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style="thin">
        <color indexed="64"/>
      </top>
      <bottom style="thin">
        <color auto="1"/>
      </bottom>
      <diagonal/>
    </border>
    <border>
      <left/>
      <right/>
      <top style="thin">
        <color indexed="64"/>
      </top>
      <bottom style="thin">
        <color auto="1"/>
      </bottom>
      <diagonal/>
    </border>
    <border>
      <left style="thin">
        <color indexed="64"/>
      </left>
      <right style="thin">
        <color indexed="64"/>
      </right>
      <top style="thin">
        <color indexed="64"/>
      </top>
      <bottom style="thin">
        <color auto="1"/>
      </bottom>
      <diagonal/>
    </border>
    <border>
      <left style="thin">
        <color indexed="64"/>
      </left>
      <right/>
      <top style="thin">
        <color auto="1"/>
      </top>
      <bottom style="thin">
        <color auto="1"/>
      </bottom>
      <diagonal/>
    </border>
    <border>
      <left/>
      <right/>
      <top style="thin">
        <color auto="1"/>
      </top>
      <bottom style="thin">
        <color auto="1"/>
      </bottom>
      <diagonal/>
    </border>
    <border>
      <left style="thin">
        <color indexed="64"/>
      </left>
      <right style="thin">
        <color indexed="64"/>
      </right>
      <top style="thin">
        <color auto="1"/>
      </top>
      <bottom style="thin">
        <color auto="1"/>
      </bottom>
      <diagonal/>
    </border>
    <border>
      <left style="thin">
        <color indexed="64"/>
      </left>
      <right/>
      <top style="thin">
        <color auto="1"/>
      </top>
      <bottom style="thin">
        <color indexed="64"/>
      </bottom>
      <diagonal/>
    </border>
    <border>
      <left/>
      <right/>
      <top style="thin">
        <color auto="1"/>
      </top>
      <bottom style="thin">
        <color indexed="64"/>
      </bottom>
      <diagonal/>
    </border>
    <border>
      <left/>
      <right style="thin">
        <color indexed="64"/>
      </right>
      <top style="thin">
        <color auto="1"/>
      </top>
      <bottom style="thin">
        <color indexed="64"/>
      </bottom>
      <diagonal/>
    </border>
    <border>
      <left style="thin">
        <color indexed="64"/>
      </left>
      <right style="thin">
        <color indexed="64"/>
      </right>
      <top style="thin">
        <color auto="1"/>
      </top>
      <bottom style="thin">
        <color indexed="64"/>
      </bottom>
      <diagonal/>
    </border>
  </borders>
  <cellStyleXfs count="15">
    <xf numFmtId="0" fontId="0" fillId="0" borderId="0"/>
    <xf numFmtId="0" fontId="1" fillId="0" borderId="0"/>
    <xf numFmtId="0" fontId="2" fillId="0" borderId="0" applyNumberFormat="0" applyFill="0" applyBorder="0" applyAlignment="0" applyProtection="0"/>
    <xf numFmtId="0" fontId="4" fillId="0" borderId="0" applyNumberFormat="0" applyFont="0" applyFill="0" applyBorder="0" applyAlignment="0" applyProtection="0">
      <alignment vertical="top"/>
    </xf>
    <xf numFmtId="164" fontId="1" fillId="0" borderId="0" applyFont="0" applyFill="0" applyBorder="0" applyAlignment="0" applyProtection="0"/>
    <xf numFmtId="0" fontId="3" fillId="0" borderId="0"/>
    <xf numFmtId="164" fontId="3" fillId="0" borderId="0" applyFont="0" applyFill="0" applyBorder="0" applyAlignment="0" applyProtection="0"/>
    <xf numFmtId="0" fontId="3" fillId="0" borderId="0"/>
    <xf numFmtId="0" fontId="4" fillId="0" borderId="0" applyNumberFormat="0" applyFont="0" applyFill="0" applyBorder="0" applyAlignment="0" applyProtection="0">
      <alignment vertical="top"/>
    </xf>
    <xf numFmtId="0" fontId="3" fillId="0" borderId="0"/>
    <xf numFmtId="164" fontId="3" fillId="0" borderId="0" applyFont="0" applyFill="0" applyBorder="0" applyAlignment="0" applyProtection="0"/>
    <xf numFmtId="0" fontId="3" fillId="0" borderId="0"/>
    <xf numFmtId="0" fontId="3" fillId="0" borderId="0"/>
    <xf numFmtId="0" fontId="1" fillId="0" borderId="0"/>
    <xf numFmtId="0" fontId="23" fillId="0" borderId="0"/>
  </cellStyleXfs>
  <cellXfs count="316">
    <xf numFmtId="0" fontId="0" fillId="0" borderId="0" xfId="0"/>
    <xf numFmtId="0" fontId="6" fillId="0" borderId="0" xfId="0" applyFont="1" applyAlignment="1">
      <alignment vertical="top"/>
    </xf>
    <xf numFmtId="0" fontId="6" fillId="0" borderId="0" xfId="0" applyFont="1" applyAlignment="1">
      <alignment horizontal="left" vertical="center" indent="1"/>
    </xf>
    <xf numFmtId="3" fontId="7" fillId="0" borderId="0" xfId="0" applyNumberFormat="1" applyFont="1" applyAlignment="1">
      <alignment horizontal="center" vertical="center"/>
    </xf>
    <xf numFmtId="0" fontId="7" fillId="0" borderId="2" xfId="0" applyFont="1" applyBorder="1" applyAlignment="1">
      <alignment horizontal="center" vertical="center" wrapText="1"/>
    </xf>
    <xf numFmtId="0" fontId="7" fillId="0" borderId="2" xfId="0" applyFont="1" applyBorder="1" applyAlignment="1">
      <alignment horizontal="center" vertical="center"/>
    </xf>
    <xf numFmtId="0" fontId="7" fillId="0" borderId="2" xfId="0" applyFont="1" applyBorder="1" applyAlignment="1">
      <alignment horizontal="left" vertical="center" indent="1"/>
    </xf>
    <xf numFmtId="4" fontId="7" fillId="0" borderId="2" xfId="0" applyNumberFormat="1" applyFont="1" applyBorder="1" applyAlignment="1">
      <alignment horizontal="center" vertical="center" wrapText="1"/>
    </xf>
    <xf numFmtId="3" fontId="7" fillId="0" borderId="2" xfId="0" applyNumberFormat="1" applyFont="1" applyBorder="1" applyAlignment="1">
      <alignment horizontal="center" vertical="center" wrapText="1"/>
    </xf>
    <xf numFmtId="49" fontId="6" fillId="2" borderId="2" xfId="0" applyNumberFormat="1" applyFont="1" applyFill="1" applyBorder="1" applyAlignment="1">
      <alignment vertical="top"/>
    </xf>
    <xf numFmtId="0" fontId="6" fillId="2" borderId="2" xfId="0" applyFont="1" applyFill="1" applyBorder="1" applyAlignment="1">
      <alignment vertical="top"/>
    </xf>
    <xf numFmtId="0" fontId="6" fillId="2" borderId="2" xfId="0" applyFont="1" applyFill="1" applyBorder="1" applyAlignment="1">
      <alignment horizontal="left" vertical="center" indent="1"/>
    </xf>
    <xf numFmtId="4" fontId="6" fillId="2" borderId="2" xfId="0" applyNumberFormat="1" applyFont="1" applyFill="1" applyBorder="1" applyAlignment="1">
      <alignment vertical="top"/>
    </xf>
    <xf numFmtId="0" fontId="8" fillId="0" borderId="2" xfId="0" applyFont="1" applyBorder="1" applyAlignment="1">
      <alignment vertical="top" wrapText="1"/>
    </xf>
    <xf numFmtId="49" fontId="6" fillId="0" borderId="2" xfId="0" applyNumberFormat="1" applyFont="1" applyBorder="1" applyAlignment="1">
      <alignment vertical="top"/>
    </xf>
    <xf numFmtId="0" fontId="6" fillId="0" borderId="2" xfId="0" applyFont="1" applyBorder="1" applyAlignment="1">
      <alignment vertical="top"/>
    </xf>
    <xf numFmtId="0" fontId="6" fillId="0" borderId="2" xfId="0" applyFont="1" applyBorder="1" applyAlignment="1">
      <alignment horizontal="left" vertical="center" indent="1"/>
    </xf>
    <xf numFmtId="4" fontId="6" fillId="0" borderId="2" xfId="0" applyNumberFormat="1" applyFont="1" applyBorder="1" applyAlignment="1">
      <alignment vertical="top"/>
    </xf>
    <xf numFmtId="0" fontId="9" fillId="0" borderId="0" xfId="0" applyFont="1" applyAlignment="1">
      <alignment vertical="top"/>
    </xf>
    <xf numFmtId="0" fontId="10" fillId="2" borderId="2" xfId="0" applyFont="1" applyFill="1" applyBorder="1" applyAlignment="1">
      <alignment vertical="top"/>
    </xf>
    <xf numFmtId="49" fontId="9" fillId="3" borderId="2" xfId="0" applyNumberFormat="1" applyFont="1" applyFill="1" applyBorder="1" applyAlignment="1">
      <alignment vertical="top"/>
    </xf>
    <xf numFmtId="0" fontId="9" fillId="3" borderId="2" xfId="0" applyFont="1" applyFill="1" applyBorder="1" applyAlignment="1">
      <alignment vertical="top"/>
    </xf>
    <xf numFmtId="0" fontId="9" fillId="3" borderId="2" xfId="0" applyFont="1" applyFill="1" applyBorder="1" applyAlignment="1">
      <alignment horizontal="left" vertical="center" indent="1"/>
    </xf>
    <xf numFmtId="4" fontId="9" fillId="3" borderId="2" xfId="0" applyNumberFormat="1" applyFont="1" applyFill="1" applyBorder="1" applyAlignment="1">
      <alignment vertical="top"/>
    </xf>
    <xf numFmtId="49" fontId="6" fillId="4" borderId="2" xfId="0" applyNumberFormat="1" applyFont="1" applyFill="1" applyBorder="1" applyAlignment="1">
      <alignment vertical="top"/>
    </xf>
    <xf numFmtId="0" fontId="6" fillId="4" borderId="2" xfId="0" applyFont="1" applyFill="1" applyBorder="1" applyAlignment="1">
      <alignment vertical="top"/>
    </xf>
    <xf numFmtId="0" fontId="6" fillId="4" borderId="2" xfId="0" applyFont="1" applyFill="1" applyBorder="1" applyAlignment="1">
      <alignment horizontal="left" vertical="center" indent="1"/>
    </xf>
    <xf numFmtId="4" fontId="6" fillId="4" borderId="2" xfId="0" applyNumberFormat="1" applyFont="1" applyFill="1" applyBorder="1" applyAlignment="1">
      <alignment vertical="top"/>
    </xf>
    <xf numFmtId="4" fontId="6" fillId="0" borderId="0" xfId="0" applyNumberFormat="1" applyFont="1" applyAlignment="1">
      <alignment vertical="top"/>
    </xf>
    <xf numFmtId="3" fontId="6" fillId="0" borderId="0" xfId="0" applyNumberFormat="1" applyFont="1" applyAlignment="1">
      <alignment vertical="top"/>
    </xf>
    <xf numFmtId="0" fontId="6" fillId="0" borderId="0" xfId="0" applyFont="1"/>
    <xf numFmtId="3" fontId="6" fillId="0" borderId="0" xfId="0" applyNumberFormat="1" applyFont="1" applyAlignment="1">
      <alignment horizontal="left" vertical="top"/>
    </xf>
    <xf numFmtId="0" fontId="6" fillId="0" borderId="0" xfId="0" applyFont="1" applyAlignment="1">
      <alignment wrapText="1"/>
    </xf>
    <xf numFmtId="0" fontId="6" fillId="0" borderId="0" xfId="0" applyFont="1" applyAlignment="1">
      <alignment horizontal="center" vertical="center"/>
    </xf>
    <xf numFmtId="3" fontId="9" fillId="0" borderId="0" xfId="0" applyNumberFormat="1" applyFont="1" applyAlignment="1">
      <alignment vertical="top"/>
    </xf>
    <xf numFmtId="0" fontId="9" fillId="0" borderId="0" xfId="0" applyFont="1"/>
    <xf numFmtId="0" fontId="6" fillId="0" borderId="2" xfId="0" applyFont="1" applyBorder="1" applyAlignment="1">
      <alignment vertical="top" wrapText="1"/>
    </xf>
    <xf numFmtId="0" fontId="6" fillId="0" borderId="2" xfId="0" applyFont="1" applyBorder="1" applyAlignment="1">
      <alignment horizontal="left" vertical="center" wrapText="1"/>
    </xf>
    <xf numFmtId="4" fontId="6" fillId="0" borderId="2" xfId="0" applyNumberFormat="1" applyFont="1" applyBorder="1" applyAlignment="1">
      <alignment vertical="top" wrapText="1"/>
    </xf>
    <xf numFmtId="3" fontId="6" fillId="0" borderId="0" xfId="0" applyNumberFormat="1" applyFont="1" applyAlignment="1">
      <alignment vertical="top" wrapText="1"/>
    </xf>
    <xf numFmtId="0" fontId="6" fillId="0" borderId="0" xfId="0" applyFont="1" applyAlignment="1">
      <alignment vertical="top" wrapText="1"/>
    </xf>
    <xf numFmtId="0" fontId="11" fillId="0" borderId="0" xfId="0" applyFont="1" applyAlignment="1">
      <alignment vertical="top"/>
    </xf>
    <xf numFmtId="0" fontId="8" fillId="0" borderId="0" xfId="0" applyFont="1" applyAlignment="1">
      <alignment vertical="top"/>
    </xf>
    <xf numFmtId="4" fontId="11" fillId="0" borderId="0" xfId="0" applyNumberFormat="1" applyFont="1" applyAlignment="1">
      <alignment vertical="top"/>
    </xf>
    <xf numFmtId="0" fontId="11" fillId="0" borderId="0" xfId="0" applyFont="1" applyAlignment="1">
      <alignment horizontal="left" vertical="center" indent="1"/>
    </xf>
    <xf numFmtId="3" fontId="11" fillId="0" borderId="0" xfId="0" applyNumberFormat="1" applyFont="1" applyAlignment="1">
      <alignment vertical="top"/>
    </xf>
    <xf numFmtId="0" fontId="11" fillId="0" borderId="0" xfId="0" applyFont="1"/>
    <xf numFmtId="0" fontId="11" fillId="0" borderId="0" xfId="0" applyFont="1" applyAlignment="1">
      <alignment wrapText="1"/>
    </xf>
    <xf numFmtId="3" fontId="12" fillId="0" borderId="0" xfId="0" applyNumberFormat="1" applyFont="1" applyAlignment="1">
      <alignment vertical="top"/>
    </xf>
    <xf numFmtId="0" fontId="12" fillId="0" borderId="0" xfId="0" applyFont="1" applyAlignment="1">
      <alignment vertical="top"/>
    </xf>
    <xf numFmtId="0" fontId="12" fillId="0" borderId="0" xfId="0" applyFont="1"/>
    <xf numFmtId="3" fontId="11" fillId="0" borderId="0" xfId="0" applyNumberFormat="1" applyFont="1" applyAlignment="1">
      <alignment vertical="top" wrapText="1"/>
    </xf>
    <xf numFmtId="0" fontId="11" fillId="0" borderId="0" xfId="0" applyFont="1" applyAlignment="1">
      <alignment vertical="top" wrapText="1"/>
    </xf>
    <xf numFmtId="0" fontId="10" fillId="0" borderId="0" xfId="0" applyFont="1"/>
    <xf numFmtId="14" fontId="6" fillId="0" borderId="0" xfId="0" applyNumberFormat="1" applyFont="1"/>
    <xf numFmtId="0" fontId="10" fillId="0" borderId="1" xfId="0" applyFont="1" applyBorder="1"/>
    <xf numFmtId="0" fontId="5" fillId="0" borderId="2" xfId="0" applyFont="1" applyBorder="1" applyAlignment="1">
      <alignment horizontal="center" wrapText="1"/>
    </xf>
    <xf numFmtId="0" fontId="10" fillId="0" borderId="2" xfId="2" applyFont="1" applyBorder="1"/>
    <xf numFmtId="0" fontId="5" fillId="3" borderId="2" xfId="0" applyFont="1" applyFill="1" applyBorder="1"/>
    <xf numFmtId="3" fontId="0" fillId="0" borderId="0" xfId="0" applyNumberFormat="1" applyAlignment="1">
      <alignment vertical="top" wrapText="1"/>
    </xf>
    <xf numFmtId="0" fontId="0" fillId="0" borderId="0" xfId="0" applyAlignment="1">
      <alignment vertical="top" wrapText="1"/>
    </xf>
    <xf numFmtId="0" fontId="0" fillId="0" borderId="0" xfId="0" applyAlignment="1">
      <alignment wrapText="1"/>
    </xf>
    <xf numFmtId="3" fontId="0" fillId="5" borderId="0" xfId="0" applyNumberFormat="1" applyFill="1" applyAlignment="1">
      <alignment vertical="top" wrapText="1"/>
    </xf>
    <xf numFmtId="0" fontId="0" fillId="5" borderId="0" xfId="0" applyFill="1" applyAlignment="1">
      <alignment vertical="top" wrapText="1"/>
    </xf>
    <xf numFmtId="0" fontId="0" fillId="5" borderId="0" xfId="0" applyFill="1" applyAlignment="1">
      <alignment wrapText="1"/>
    </xf>
    <xf numFmtId="0" fontId="1" fillId="0" borderId="0" xfId="1"/>
    <xf numFmtId="14" fontId="14" fillId="0" borderId="0" xfId="1" applyNumberFormat="1" applyFont="1" applyAlignment="1">
      <alignment horizontal="left"/>
    </xf>
    <xf numFmtId="0" fontId="1" fillId="0" borderId="3" xfId="1" applyBorder="1"/>
    <xf numFmtId="0" fontId="1" fillId="0" borderId="4" xfId="1" applyBorder="1"/>
    <xf numFmtId="0" fontId="1" fillId="0" borderId="4" xfId="1" applyBorder="1" applyAlignment="1">
      <alignment horizontal="right"/>
    </xf>
    <xf numFmtId="0" fontId="1" fillId="0" borderId="0" xfId="1" applyAlignment="1">
      <alignment horizontal="center"/>
    </xf>
    <xf numFmtId="0" fontId="1" fillId="0" borderId="5" xfId="1" applyBorder="1"/>
    <xf numFmtId="0" fontId="1" fillId="0" borderId="6" xfId="1" applyBorder="1"/>
    <xf numFmtId="0" fontId="1" fillId="0" borderId="7" xfId="1" applyBorder="1" applyAlignment="1">
      <alignment horizontal="right"/>
    </xf>
    <xf numFmtId="0" fontId="1" fillId="0" borderId="1" xfId="1" applyBorder="1"/>
    <xf numFmtId="0" fontId="1" fillId="0" borderId="0" xfId="1" applyAlignment="1">
      <alignment horizontal="center" vertical="center"/>
    </xf>
    <xf numFmtId="4" fontId="1" fillId="0" borderId="0" xfId="1" applyNumberFormat="1" applyAlignment="1">
      <alignment horizontal="left" vertical="center"/>
    </xf>
    <xf numFmtId="0" fontId="1" fillId="0" borderId="3" xfId="1" applyBorder="1" applyAlignment="1">
      <alignment horizontal="right"/>
    </xf>
    <xf numFmtId="0" fontId="1" fillId="0" borderId="0" xfId="1" applyAlignment="1">
      <alignment horizontal="right" vertical="center"/>
    </xf>
    <xf numFmtId="0" fontId="1" fillId="0" borderId="1" xfId="1" applyBorder="1" applyAlignment="1">
      <alignment horizontal="right" vertical="center"/>
    </xf>
    <xf numFmtId="0" fontId="16" fillId="0" borderId="3" xfId="1" applyFont="1" applyBorder="1"/>
    <xf numFmtId="0" fontId="16" fillId="0" borderId="0" xfId="1" applyFont="1"/>
    <xf numFmtId="0" fontId="16" fillId="0" borderId="0" xfId="1" applyFont="1" applyAlignment="1">
      <alignment horizontal="left" vertical="center"/>
    </xf>
    <xf numFmtId="0" fontId="16" fillId="0" borderId="1" xfId="1" applyFont="1" applyBorder="1" applyAlignment="1">
      <alignment vertical="center"/>
    </xf>
    <xf numFmtId="0" fontId="1" fillId="0" borderId="1" xfId="1" applyBorder="1" applyAlignment="1">
      <alignment vertical="center"/>
    </xf>
    <xf numFmtId="0" fontId="16" fillId="0" borderId="4" xfId="1" applyFont="1" applyBorder="1" applyAlignment="1">
      <alignment horizontal="right"/>
    </xf>
    <xf numFmtId="0" fontId="16" fillId="0" borderId="1" xfId="1" applyFont="1" applyBorder="1" applyAlignment="1">
      <alignment vertical="top"/>
    </xf>
    <xf numFmtId="14" fontId="16" fillId="0" borderId="1" xfId="1" applyNumberFormat="1" applyFont="1" applyBorder="1" applyAlignment="1">
      <alignment horizontal="center" vertical="top"/>
    </xf>
    <xf numFmtId="0" fontId="16" fillId="0" borderId="3" xfId="1" applyFont="1" applyBorder="1" applyAlignment="1">
      <alignment horizontal="left" vertical="center" indent="1"/>
    </xf>
    <xf numFmtId="0" fontId="16" fillId="0" borderId="10" xfId="1" applyFont="1" applyBorder="1" applyAlignment="1">
      <alignment horizontal="left" vertical="center" indent="1"/>
    </xf>
    <xf numFmtId="0" fontId="1" fillId="0" borderId="1" xfId="1" applyBorder="1" applyAlignment="1">
      <alignment horizontal="left" vertical="center" indent="1"/>
    </xf>
    <xf numFmtId="0" fontId="1" fillId="0" borderId="3" xfId="1" applyBorder="1" applyAlignment="1">
      <alignment horizontal="left" vertical="center" indent="1"/>
    </xf>
    <xf numFmtId="0" fontId="1" fillId="0" borderId="10" xfId="1" applyBorder="1" applyAlignment="1">
      <alignment horizontal="left" vertical="center" indent="1"/>
    </xf>
    <xf numFmtId="0" fontId="16" fillId="0" borderId="13" xfId="1" applyFont="1" applyBorder="1" applyAlignment="1">
      <alignment vertical="center"/>
    </xf>
    <xf numFmtId="0" fontId="1" fillId="0" borderId="9" xfId="1" applyBorder="1"/>
    <xf numFmtId="0" fontId="1" fillId="0" borderId="10" xfId="1" applyBorder="1" applyAlignment="1">
      <alignment horizontal="left" indent="1"/>
    </xf>
    <xf numFmtId="0" fontId="1" fillId="0" borderId="1" xfId="1" applyBorder="1" applyAlignment="1">
      <alignment horizontal="right"/>
    </xf>
    <xf numFmtId="49" fontId="1" fillId="0" borderId="9" xfId="1" applyNumberFormat="1" applyBorder="1" applyAlignment="1">
      <alignment horizontal="left" vertical="center"/>
    </xf>
    <xf numFmtId="0" fontId="1" fillId="0" borderId="15" xfId="1" applyBorder="1" applyAlignment="1">
      <alignment horizontal="left" vertical="center" indent="1"/>
    </xf>
    <xf numFmtId="0" fontId="1" fillId="0" borderId="13" xfId="1" applyBorder="1" applyAlignment="1">
      <alignment horizontal="left" vertical="center" indent="1"/>
    </xf>
    <xf numFmtId="49" fontId="1" fillId="0" borderId="17" xfId="1" applyNumberFormat="1" applyBorder="1" applyAlignment="1">
      <alignment horizontal="left" vertical="center"/>
    </xf>
    <xf numFmtId="49" fontId="1" fillId="0" borderId="4" xfId="1" applyNumberFormat="1" applyBorder="1" applyAlignment="1">
      <alignment horizontal="left" vertical="center"/>
    </xf>
    <xf numFmtId="0" fontId="1" fillId="0" borderId="15" xfId="1" applyBorder="1" applyAlignment="1">
      <alignment horizontal="left" indent="1"/>
    </xf>
    <xf numFmtId="0" fontId="1" fillId="0" borderId="18" xfId="1" applyBorder="1" applyAlignment="1">
      <alignment horizontal="left" vertical="top" indent="1"/>
    </xf>
    <xf numFmtId="0" fontId="16" fillId="0" borderId="19" xfId="1" applyFont="1" applyBorder="1" applyAlignment="1">
      <alignment vertical="center"/>
    </xf>
    <xf numFmtId="0" fontId="1" fillId="0" borderId="19" xfId="1" applyBorder="1" applyAlignment="1">
      <alignment horizontal="right" vertical="center"/>
    </xf>
    <xf numFmtId="0" fontId="1" fillId="0" borderId="20" xfId="1" applyBorder="1"/>
    <xf numFmtId="0" fontId="16" fillId="0" borderId="15" xfId="1" applyFont="1" applyBorder="1" applyAlignment="1">
      <alignment horizontal="left" vertical="center" indent="1"/>
    </xf>
    <xf numFmtId="0" fontId="16" fillId="0" borderId="1" xfId="1" applyFont="1" applyBorder="1" applyAlignment="1">
      <alignment horizontal="left" vertical="center" wrapText="1"/>
    </xf>
    <xf numFmtId="0" fontId="1" fillId="0" borderId="1" xfId="1" applyBorder="1" applyAlignment="1">
      <alignment wrapText="1"/>
    </xf>
    <xf numFmtId="0" fontId="16" fillId="0" borderId="0" xfId="1" applyFont="1" applyAlignment="1">
      <alignment vertical="center" wrapText="1"/>
    </xf>
    <xf numFmtId="0" fontId="16" fillId="0" borderId="1" xfId="1" applyFont="1" applyBorder="1" applyAlignment="1">
      <alignment horizontal="right" vertical="center" wrapText="1"/>
    </xf>
    <xf numFmtId="0" fontId="1" fillId="0" borderId="19" xfId="1" applyBorder="1" applyAlignment="1">
      <alignment vertical="top" wrapText="1"/>
    </xf>
    <xf numFmtId="0" fontId="16" fillId="0" borderId="19" xfId="1" applyFont="1" applyBorder="1" applyAlignment="1">
      <alignment horizontal="left" vertical="top" wrapText="1"/>
    </xf>
    <xf numFmtId="0" fontId="16" fillId="0" borderId="19" xfId="1" applyFont="1" applyBorder="1" applyAlignment="1">
      <alignment vertical="center" wrapText="1"/>
    </xf>
    <xf numFmtId="0" fontId="1" fillId="0" borderId="1" xfId="1" applyBorder="1" applyAlignment="1">
      <alignment horizontal="left" wrapText="1"/>
    </xf>
    <xf numFmtId="0" fontId="1" fillId="0" borderId="13" xfId="1" applyBorder="1" applyAlignment="1">
      <alignment horizontal="left" vertical="center" wrapText="1"/>
    </xf>
    <xf numFmtId="0" fontId="1" fillId="0" borderId="13" xfId="1" applyBorder="1" applyAlignment="1">
      <alignment wrapText="1"/>
    </xf>
    <xf numFmtId="0" fontId="16" fillId="0" borderId="13" xfId="1" applyFont="1" applyBorder="1" applyAlignment="1">
      <alignment horizontal="left" vertical="center" wrapText="1"/>
    </xf>
    <xf numFmtId="0" fontId="16" fillId="0" borderId="13" xfId="1" applyFont="1" applyBorder="1" applyAlignment="1">
      <alignment wrapText="1"/>
    </xf>
    <xf numFmtId="1" fontId="16" fillId="0" borderId="13" xfId="1" applyNumberFormat="1" applyFont="1" applyBorder="1" applyAlignment="1">
      <alignment horizontal="right" vertical="center" wrapText="1"/>
    </xf>
    <xf numFmtId="1" fontId="16" fillId="0" borderId="16" xfId="1" applyNumberFormat="1" applyFont="1" applyBorder="1" applyAlignment="1">
      <alignment horizontal="right" vertical="center" wrapText="1"/>
    </xf>
    <xf numFmtId="0" fontId="1" fillId="0" borderId="1" xfId="1" applyBorder="1" applyAlignment="1">
      <alignment horizontal="left" vertical="center" wrapText="1"/>
    </xf>
    <xf numFmtId="1" fontId="16" fillId="0" borderId="11" xfId="1" applyNumberFormat="1" applyFont="1" applyBorder="1" applyAlignment="1">
      <alignment horizontal="right" vertical="center" wrapText="1"/>
    </xf>
    <xf numFmtId="0" fontId="1" fillId="0" borderId="0" xfId="1" applyAlignment="1">
      <alignment horizontal="left" vertical="center" wrapText="1"/>
    </xf>
    <xf numFmtId="1" fontId="1" fillId="0" borderId="0" xfId="1" applyNumberFormat="1" applyAlignment="1">
      <alignment horizontal="left" vertical="center" wrapText="1"/>
    </xf>
    <xf numFmtId="0" fontId="1" fillId="0" borderId="0" xfId="1" applyAlignment="1">
      <alignment horizontal="center" vertical="center" wrapText="1"/>
    </xf>
    <xf numFmtId="0" fontId="16" fillId="0" borderId="1" xfId="1" applyFont="1" applyBorder="1" applyAlignment="1">
      <alignment vertical="top" wrapText="1"/>
    </xf>
    <xf numFmtId="0" fontId="16" fillId="0" borderId="0" xfId="1" applyFont="1" applyAlignment="1">
      <alignment wrapText="1"/>
    </xf>
    <xf numFmtId="0" fontId="1" fillId="0" borderId="6" xfId="1" applyBorder="1" applyAlignment="1">
      <alignment wrapText="1"/>
    </xf>
    <xf numFmtId="0" fontId="17" fillId="6" borderId="3" xfId="1" applyFont="1" applyFill="1" applyBorder="1" applyAlignment="1">
      <alignment horizontal="left" vertical="center" indent="1"/>
    </xf>
    <xf numFmtId="0" fontId="1" fillId="6" borderId="0" xfId="1" applyFill="1" applyAlignment="1">
      <alignment wrapText="1"/>
    </xf>
    <xf numFmtId="49" fontId="15" fillId="6" borderId="0" xfId="1" applyNumberFormat="1" applyFont="1" applyFill="1" applyAlignment="1">
      <alignment horizontal="left" vertical="center" wrapText="1"/>
    </xf>
    <xf numFmtId="0" fontId="1" fillId="6" borderId="3" xfId="1" applyFill="1" applyBorder="1" applyAlignment="1">
      <alignment horizontal="left" vertical="center" indent="1"/>
    </xf>
    <xf numFmtId="49" fontId="16" fillId="6" borderId="0" xfId="1" applyNumberFormat="1" applyFont="1" applyFill="1" applyAlignment="1">
      <alignment horizontal="left" vertical="center" wrapText="1"/>
    </xf>
    <xf numFmtId="0" fontId="1" fillId="6" borderId="10" xfId="1" applyFill="1" applyBorder="1" applyAlignment="1">
      <alignment horizontal="left" vertical="center" indent="1"/>
    </xf>
    <xf numFmtId="0" fontId="1" fillId="6" borderId="1" xfId="1" applyFill="1" applyBorder="1" applyAlignment="1">
      <alignment wrapText="1"/>
    </xf>
    <xf numFmtId="49" fontId="16" fillId="6" borderId="1" xfId="1" applyNumberFormat="1" applyFont="1" applyFill="1" applyBorder="1" applyAlignment="1">
      <alignment horizontal="left" vertical="center" wrapText="1"/>
    </xf>
    <xf numFmtId="0" fontId="16" fillId="7" borderId="0" xfId="1" applyFont="1" applyFill="1" applyAlignment="1" applyProtection="1">
      <alignment horizontal="left" vertical="center"/>
      <protection locked="0"/>
    </xf>
    <xf numFmtId="0" fontId="16" fillId="7" borderId="1" xfId="1" applyFont="1" applyFill="1" applyBorder="1" applyAlignment="1" applyProtection="1">
      <alignment horizontal="left" vertical="center" wrapText="1"/>
      <protection locked="0"/>
    </xf>
    <xf numFmtId="4" fontId="1" fillId="0" borderId="0" xfId="1" applyNumberFormat="1"/>
    <xf numFmtId="0" fontId="15" fillId="0" borderId="0" xfId="1" applyFont="1" applyAlignment="1">
      <alignment horizontal="left" vertical="center"/>
    </xf>
    <xf numFmtId="0" fontId="13" fillId="0" borderId="0" xfId="1" applyFont="1" applyAlignment="1">
      <alignment horizontal="center" vertical="center" wrapText="1"/>
    </xf>
    <xf numFmtId="0" fontId="13" fillId="0" borderId="0" xfId="1" applyFont="1" applyAlignment="1">
      <alignment horizontal="center" vertical="center" shrinkToFit="1"/>
    </xf>
    <xf numFmtId="0" fontId="13" fillId="0" borderId="0" xfId="1" applyFont="1" applyAlignment="1">
      <alignment horizontal="center" vertical="center"/>
    </xf>
    <xf numFmtId="4" fontId="14" fillId="8" borderId="25" xfId="1" applyNumberFormat="1" applyFont="1" applyFill="1" applyBorder="1" applyAlignment="1">
      <alignment vertical="center"/>
    </xf>
    <xf numFmtId="4" fontId="14" fillId="8" borderId="26" xfId="1" applyNumberFormat="1" applyFont="1" applyFill="1" applyBorder="1" applyAlignment="1">
      <alignment vertical="center" wrapText="1"/>
    </xf>
    <xf numFmtId="4" fontId="18" fillId="8" borderId="27" xfId="1" applyNumberFormat="1" applyFont="1" applyFill="1" applyBorder="1" applyAlignment="1">
      <alignment horizontal="center" vertical="center" wrapText="1" shrinkToFit="1"/>
    </xf>
    <xf numFmtId="4" fontId="14" fillId="8" borderId="27" xfId="1" applyNumberFormat="1" applyFont="1" applyFill="1" applyBorder="1" applyAlignment="1">
      <alignment horizontal="center" vertical="center" wrapText="1" shrinkToFit="1"/>
    </xf>
    <xf numFmtId="3" fontId="14" fillId="8" borderId="27" xfId="1" applyNumberFormat="1" applyFont="1" applyFill="1" applyBorder="1" applyAlignment="1">
      <alignment horizontal="center" vertical="center" wrapText="1"/>
    </xf>
    <xf numFmtId="4" fontId="1" fillId="0" borderId="30" xfId="1" applyNumberFormat="1" applyBorder="1" applyAlignment="1">
      <alignment vertical="center" shrinkToFit="1"/>
    </xf>
    <xf numFmtId="3" fontId="1" fillId="0" borderId="30" xfId="1" applyNumberFormat="1" applyBorder="1" applyAlignment="1">
      <alignment vertical="center"/>
    </xf>
    <xf numFmtId="4" fontId="16" fillId="0" borderId="28" xfId="1" applyNumberFormat="1" applyFont="1" applyBorder="1" applyAlignment="1">
      <alignment vertical="center"/>
    </xf>
    <xf numFmtId="4" fontId="16" fillId="0" borderId="30" xfId="1" applyNumberFormat="1" applyFont="1" applyBorder="1" applyAlignment="1">
      <alignment vertical="center" wrapText="1" shrinkToFit="1"/>
    </xf>
    <xf numFmtId="4" fontId="16" fillId="0" borderId="30" xfId="1" applyNumberFormat="1" applyFont="1" applyBorder="1" applyAlignment="1">
      <alignment vertical="center" shrinkToFit="1"/>
    </xf>
    <xf numFmtId="3" fontId="16" fillId="0" borderId="30" xfId="1" applyNumberFormat="1" applyFont="1" applyBorder="1" applyAlignment="1">
      <alignment vertical="center"/>
    </xf>
    <xf numFmtId="4" fontId="1" fillId="0" borderId="28" xfId="1" applyNumberFormat="1" applyBorder="1" applyAlignment="1">
      <alignment horizontal="left" vertical="center"/>
    </xf>
    <xf numFmtId="4" fontId="1" fillId="0" borderId="30" xfId="1" applyNumberFormat="1" applyBorder="1" applyAlignment="1">
      <alignment vertical="center" wrapText="1" shrinkToFit="1"/>
    </xf>
    <xf numFmtId="4" fontId="1" fillId="6" borderId="34" xfId="1" applyNumberFormat="1" applyFill="1" applyBorder="1" applyAlignment="1">
      <alignment vertical="center" wrapText="1" shrinkToFit="1"/>
    </xf>
    <xf numFmtId="4" fontId="1" fillId="6" borderId="34" xfId="1" applyNumberFormat="1" applyFill="1" applyBorder="1" applyAlignment="1">
      <alignment vertical="center" shrinkToFit="1"/>
    </xf>
    <xf numFmtId="3" fontId="1" fillId="6" borderId="34" xfId="1" applyNumberFormat="1" applyFill="1" applyBorder="1" applyAlignment="1">
      <alignment vertical="center"/>
    </xf>
    <xf numFmtId="0" fontId="15" fillId="6" borderId="12" xfId="1" applyFont="1" applyFill="1" applyBorder="1" applyAlignment="1">
      <alignment horizontal="left" vertical="center" indent="1"/>
    </xf>
    <xf numFmtId="0" fontId="16" fillId="6" borderId="8" xfId="1" applyFont="1" applyFill="1" applyBorder="1" applyAlignment="1">
      <alignment horizontal="left" vertical="center" wrapText="1"/>
    </xf>
    <xf numFmtId="0" fontId="1" fillId="6" borderId="8" xfId="1" applyFill="1" applyBorder="1" applyAlignment="1">
      <alignment horizontal="left" vertical="center" wrapText="1"/>
    </xf>
    <xf numFmtId="4" fontId="15" fillId="6" borderId="8" xfId="1" applyNumberFormat="1" applyFont="1" applyFill="1" applyBorder="1" applyAlignment="1">
      <alignment horizontal="left" vertical="center"/>
    </xf>
    <xf numFmtId="49" fontId="1" fillId="6" borderId="14" xfId="1" applyNumberFormat="1" applyFill="1" applyBorder="1" applyAlignment="1">
      <alignment horizontal="left" vertical="center"/>
    </xf>
    <xf numFmtId="0" fontId="1" fillId="6" borderId="8" xfId="1" applyFill="1" applyBorder="1" applyAlignment="1">
      <alignment wrapText="1"/>
    </xf>
    <xf numFmtId="0" fontId="1" fillId="6" borderId="8" xfId="1" applyFill="1" applyBorder="1"/>
    <xf numFmtId="49" fontId="16" fillId="6" borderId="14" xfId="1" applyNumberFormat="1" applyFont="1" applyFill="1" applyBorder="1" applyAlignment="1">
      <alignment horizontal="left" vertical="center"/>
    </xf>
    <xf numFmtId="0" fontId="15" fillId="0" borderId="0" xfId="1" applyFont="1"/>
    <xf numFmtId="0" fontId="22" fillId="8" borderId="25" xfId="1" applyFont="1" applyFill="1" applyBorder="1" applyAlignment="1">
      <alignment horizontal="center" vertical="center" wrapText="1"/>
    </xf>
    <xf numFmtId="0" fontId="22" fillId="8" borderId="26" xfId="1" applyFont="1" applyFill="1" applyBorder="1" applyAlignment="1">
      <alignment horizontal="center" vertical="center" wrapText="1"/>
    </xf>
    <xf numFmtId="0" fontId="22" fillId="8" borderId="27" xfId="1" applyFont="1" applyFill="1" applyBorder="1" applyAlignment="1">
      <alignment horizontal="center" vertical="center" wrapText="1"/>
    </xf>
    <xf numFmtId="49" fontId="14" fillId="0" borderId="28" xfId="1" applyNumberFormat="1" applyFont="1" applyBorder="1" applyAlignment="1">
      <alignment vertical="center"/>
    </xf>
    <xf numFmtId="4" fontId="14" fillId="0" borderId="30" xfId="1" applyNumberFormat="1" applyFont="1" applyBorder="1" applyAlignment="1">
      <alignment vertical="center"/>
    </xf>
    <xf numFmtId="0" fontId="14" fillId="6" borderId="31" xfId="1" applyFont="1" applyFill="1" applyBorder="1" applyAlignment="1">
      <alignment vertical="center"/>
    </xf>
    <xf numFmtId="0" fontId="14" fillId="6" borderId="31" xfId="1" applyFont="1" applyFill="1" applyBorder="1" applyAlignment="1">
      <alignment vertical="center" wrapText="1"/>
    </xf>
    <xf numFmtId="0" fontId="14" fillId="6" borderId="32" xfId="1" applyFont="1" applyFill="1" applyBorder="1" applyAlignment="1">
      <alignment vertical="center" wrapText="1"/>
    </xf>
    <xf numFmtId="4" fontId="14" fillId="6" borderId="34" xfId="1" applyNumberFormat="1" applyFont="1" applyFill="1" applyBorder="1" applyAlignment="1">
      <alignment vertical="center"/>
    </xf>
    <xf numFmtId="165" fontId="14" fillId="0" borderId="30" xfId="1" applyNumberFormat="1" applyFont="1" applyBorder="1" applyAlignment="1">
      <alignment vertical="center"/>
    </xf>
    <xf numFmtId="165" fontId="14" fillId="6" borderId="34" xfId="1" applyNumberFormat="1" applyFont="1" applyFill="1" applyBorder="1" applyAlignment="1">
      <alignment vertical="center"/>
    </xf>
    <xf numFmtId="165" fontId="1" fillId="0" borderId="0" xfId="1" applyNumberFormat="1"/>
    <xf numFmtId="4" fontId="14" fillId="0" borderId="30" xfId="1" applyNumberFormat="1" applyFont="1" applyBorder="1" applyAlignment="1">
      <alignment horizontal="center" vertical="center"/>
    </xf>
    <xf numFmtId="4" fontId="14" fillId="6" borderId="34" xfId="1" applyNumberFormat="1" applyFont="1" applyFill="1" applyBorder="1" applyAlignment="1">
      <alignment horizontal="center" vertical="center"/>
    </xf>
    <xf numFmtId="4" fontId="19" fillId="0" borderId="16" xfId="1" applyNumberFormat="1" applyFont="1" applyBorder="1" applyAlignment="1">
      <alignment vertical="center"/>
    </xf>
    <xf numFmtId="4" fontId="19" fillId="0" borderId="17" xfId="1" applyNumberFormat="1" applyFont="1" applyBorder="1" applyAlignment="1">
      <alignment vertical="center"/>
    </xf>
    <xf numFmtId="4" fontId="21" fillId="0" borderId="16" xfId="1" applyNumberFormat="1" applyFont="1" applyBorder="1" applyAlignment="1">
      <alignment vertical="center"/>
    </xf>
    <xf numFmtId="4" fontId="21" fillId="0" borderId="17" xfId="1" applyNumberFormat="1" applyFont="1" applyBorder="1" applyAlignment="1">
      <alignment vertical="center"/>
    </xf>
    <xf numFmtId="0" fontId="8" fillId="0" borderId="34" xfId="0" applyFont="1" applyBorder="1" applyAlignment="1">
      <alignment vertical="top" wrapText="1"/>
    </xf>
    <xf numFmtId="49" fontId="6" fillId="0" borderId="34" xfId="0" applyNumberFormat="1" applyFont="1" applyBorder="1" applyAlignment="1">
      <alignment vertical="top"/>
    </xf>
    <xf numFmtId="0" fontId="6" fillId="0" borderId="34" xfId="0" applyFont="1" applyBorder="1" applyAlignment="1">
      <alignment vertical="top"/>
    </xf>
    <xf numFmtId="0" fontId="6" fillId="0" borderId="34" xfId="0" applyFont="1" applyBorder="1" applyAlignment="1">
      <alignment horizontal="left" vertical="center" indent="1"/>
    </xf>
    <xf numFmtId="4" fontId="6" fillId="0" borderId="34" xfId="0" applyNumberFormat="1" applyFont="1" applyBorder="1" applyAlignment="1">
      <alignment vertical="top"/>
    </xf>
    <xf numFmtId="0" fontId="0" fillId="0" borderId="34" xfId="0" applyBorder="1" applyAlignment="1">
      <alignment vertical="top" wrapText="1"/>
    </xf>
    <xf numFmtId="0" fontId="0" fillId="0" borderId="34" xfId="0" applyBorder="1" applyAlignment="1">
      <alignment horizontal="left" vertical="center" wrapText="1"/>
    </xf>
    <xf numFmtId="4" fontId="0" fillId="0" borderId="34" xfId="0" applyNumberFormat="1" applyBorder="1" applyAlignment="1">
      <alignment vertical="top" wrapText="1"/>
    </xf>
    <xf numFmtId="0" fontId="1" fillId="0" borderId="0" xfId="0" applyFont="1" applyAlignment="1">
      <alignment wrapText="1"/>
    </xf>
    <xf numFmtId="0" fontId="1" fillId="0" borderId="0" xfId="0" applyFont="1" applyAlignment="1">
      <alignment horizontal="center" wrapText="1"/>
    </xf>
    <xf numFmtId="165" fontId="1" fillId="0" borderId="0" xfId="0" applyNumberFormat="1" applyFont="1" applyAlignment="1">
      <alignment horizontal="right" wrapText="1"/>
    </xf>
    <xf numFmtId="4" fontId="16" fillId="0" borderId="0" xfId="0" applyNumberFormat="1" applyFont="1" applyAlignment="1">
      <alignment horizontal="right" wrapText="1"/>
    </xf>
    <xf numFmtId="4" fontId="0" fillId="0" borderId="0" xfId="0" applyNumberFormat="1" applyAlignment="1">
      <alignment wrapText="1"/>
    </xf>
    <xf numFmtId="165" fontId="0" fillId="0" borderId="0" xfId="0" applyNumberFormat="1" applyAlignment="1">
      <alignment wrapText="1"/>
    </xf>
    <xf numFmtId="0" fontId="24" fillId="0" borderId="0" xfId="14" applyFont="1" applyAlignment="1">
      <alignment wrapText="1"/>
    </xf>
    <xf numFmtId="4" fontId="6" fillId="9" borderId="2" xfId="0" applyNumberFormat="1" applyFont="1" applyFill="1" applyBorder="1" applyAlignment="1" applyProtection="1">
      <alignment vertical="top"/>
      <protection locked="0"/>
    </xf>
    <xf numFmtId="4" fontId="6" fillId="9" borderId="34" xfId="0" applyNumberFormat="1" applyFont="1" applyFill="1" applyBorder="1" applyAlignment="1" applyProtection="1">
      <alignment vertical="top"/>
      <protection locked="0"/>
    </xf>
    <xf numFmtId="4" fontId="10" fillId="5" borderId="2" xfId="2" applyNumberFormat="1" applyFont="1" applyFill="1" applyBorder="1"/>
    <xf numFmtId="4" fontId="5" fillId="3" borderId="2" xfId="0" applyNumberFormat="1" applyFont="1" applyFill="1" applyBorder="1"/>
    <xf numFmtId="0" fontId="6" fillId="0" borderId="0" xfId="0" applyFont="1" applyAlignment="1" applyProtection="1">
      <alignment vertical="top"/>
    </xf>
    <xf numFmtId="0" fontId="9" fillId="0" borderId="0" xfId="0" applyFont="1" applyAlignment="1" applyProtection="1">
      <alignment vertical="top"/>
    </xf>
    <xf numFmtId="0" fontId="6" fillId="0" borderId="0" xfId="0" applyFont="1" applyAlignment="1" applyProtection="1">
      <alignment horizontal="left" vertical="center" indent="1"/>
    </xf>
    <xf numFmtId="0" fontId="8" fillId="0" borderId="0" xfId="0" applyFont="1" applyAlignment="1" applyProtection="1">
      <alignment vertical="top"/>
    </xf>
    <xf numFmtId="4" fontId="6" fillId="0" borderId="0" xfId="0" applyNumberFormat="1" applyFont="1" applyAlignment="1" applyProtection="1">
      <alignment vertical="top"/>
    </xf>
    <xf numFmtId="3" fontId="6" fillId="0" borderId="0" xfId="0" applyNumberFormat="1" applyFont="1" applyAlignment="1" applyProtection="1">
      <alignment vertical="top"/>
    </xf>
    <xf numFmtId="3" fontId="6" fillId="0" borderId="0" xfId="0" applyNumberFormat="1" applyFont="1" applyAlignment="1" applyProtection="1">
      <alignment horizontal="left" vertical="top"/>
    </xf>
    <xf numFmtId="4" fontId="11" fillId="0" borderId="0" xfId="0" applyNumberFormat="1" applyFont="1" applyAlignment="1" applyProtection="1">
      <alignment vertical="top"/>
    </xf>
    <xf numFmtId="0" fontId="7" fillId="0" borderId="2" xfId="0" applyFont="1" applyBorder="1" applyAlignment="1" applyProtection="1">
      <alignment horizontal="center" vertical="center" wrapText="1"/>
    </xf>
    <xf numFmtId="0" fontId="7" fillId="0" borderId="2" xfId="0" applyFont="1" applyBorder="1" applyAlignment="1" applyProtection="1">
      <alignment horizontal="center" vertical="center"/>
    </xf>
    <xf numFmtId="0" fontId="7" fillId="0" borderId="2" xfId="0" applyFont="1" applyBorder="1" applyAlignment="1" applyProtection="1">
      <alignment horizontal="left" vertical="center" indent="1"/>
    </xf>
    <xf numFmtId="4" fontId="7" fillId="0" borderId="2" xfId="0" applyNumberFormat="1" applyFont="1" applyBorder="1" applyAlignment="1" applyProtection="1">
      <alignment horizontal="center" vertical="center" wrapText="1"/>
    </xf>
    <xf numFmtId="3" fontId="7" fillId="0" borderId="2" xfId="0" applyNumberFormat="1" applyFont="1" applyBorder="1" applyAlignment="1" applyProtection="1">
      <alignment horizontal="center" vertical="center" wrapText="1"/>
    </xf>
    <xf numFmtId="49" fontId="9" fillId="3" borderId="2" xfId="0" applyNumberFormat="1" applyFont="1" applyFill="1" applyBorder="1" applyAlignment="1" applyProtection="1">
      <alignment vertical="top"/>
    </xf>
    <xf numFmtId="0" fontId="9" fillId="3" borderId="2" xfId="0" applyFont="1" applyFill="1" applyBorder="1" applyAlignment="1" applyProtection="1">
      <alignment vertical="top"/>
    </xf>
    <xf numFmtId="0" fontId="9" fillId="3" borderId="2" xfId="0" applyFont="1" applyFill="1" applyBorder="1" applyAlignment="1" applyProtection="1">
      <alignment horizontal="left" vertical="center" indent="1"/>
    </xf>
    <xf numFmtId="4" fontId="9" fillId="3" borderId="2" xfId="0" applyNumberFormat="1" applyFont="1" applyFill="1" applyBorder="1" applyAlignment="1" applyProtection="1">
      <alignment vertical="top"/>
    </xf>
    <xf numFmtId="49" fontId="6" fillId="4" borderId="2" xfId="0" applyNumberFormat="1" applyFont="1" applyFill="1" applyBorder="1" applyAlignment="1" applyProtection="1">
      <alignment vertical="top"/>
    </xf>
    <xf numFmtId="0" fontId="6" fillId="4" borderId="2" xfId="0" applyFont="1" applyFill="1" applyBorder="1" applyAlignment="1" applyProtection="1">
      <alignment vertical="top"/>
    </xf>
    <xf numFmtId="0" fontId="6" fillId="4" borderId="2" xfId="0" applyFont="1" applyFill="1" applyBorder="1" applyAlignment="1" applyProtection="1">
      <alignment horizontal="left" vertical="center" indent="1"/>
    </xf>
    <xf numFmtId="4" fontId="6" fillId="4" borderId="2" xfId="0" applyNumberFormat="1" applyFont="1" applyFill="1" applyBorder="1" applyAlignment="1" applyProtection="1">
      <alignment vertical="top"/>
    </xf>
    <xf numFmtId="49" fontId="6" fillId="2" borderId="2" xfId="0" applyNumberFormat="1" applyFont="1" applyFill="1" applyBorder="1" applyAlignment="1" applyProtection="1">
      <alignment vertical="top"/>
    </xf>
    <xf numFmtId="0" fontId="6" fillId="2" borderId="2" xfId="0" applyFont="1" applyFill="1" applyBorder="1" applyAlignment="1" applyProtection="1">
      <alignment vertical="top"/>
    </xf>
    <xf numFmtId="0" fontId="6" fillId="2" borderId="2" xfId="0" applyFont="1" applyFill="1" applyBorder="1" applyAlignment="1" applyProtection="1">
      <alignment horizontal="left" vertical="center" indent="1"/>
    </xf>
    <xf numFmtId="4" fontId="6" fillId="2" borderId="2" xfId="0" applyNumberFormat="1" applyFont="1" applyFill="1" applyBorder="1" applyAlignment="1" applyProtection="1">
      <alignment vertical="top"/>
    </xf>
    <xf numFmtId="0" fontId="6" fillId="0" borderId="2" xfId="0" applyFont="1" applyBorder="1" applyAlignment="1" applyProtection="1">
      <alignment vertical="top" wrapText="1"/>
    </xf>
    <xf numFmtId="0" fontId="8" fillId="0" borderId="2" xfId="0" applyFont="1" applyBorder="1" applyAlignment="1" applyProtection="1">
      <alignment vertical="top" wrapText="1"/>
    </xf>
    <xf numFmtId="0" fontId="6" fillId="0" borderId="2" xfId="0" applyFont="1" applyBorder="1" applyAlignment="1" applyProtection="1">
      <alignment horizontal="left" vertical="center" wrapText="1"/>
    </xf>
    <xf numFmtId="4" fontId="6" fillId="0" borderId="2" xfId="0" applyNumberFormat="1" applyFont="1" applyBorder="1" applyAlignment="1" applyProtection="1">
      <alignment vertical="top" wrapText="1"/>
    </xf>
    <xf numFmtId="4" fontId="0" fillId="0" borderId="34" xfId="0" applyNumberFormat="1" applyBorder="1" applyAlignment="1" applyProtection="1">
      <alignment vertical="top" wrapText="1"/>
    </xf>
    <xf numFmtId="0" fontId="10" fillId="2" borderId="2" xfId="0" applyFont="1" applyFill="1" applyBorder="1" applyAlignment="1" applyProtection="1">
      <alignment vertical="top"/>
    </xf>
    <xf numFmtId="49" fontId="6" fillId="0" borderId="2" xfId="0" applyNumberFormat="1" applyFont="1" applyBorder="1" applyAlignment="1" applyProtection="1">
      <alignment vertical="top"/>
    </xf>
    <xf numFmtId="0" fontId="6" fillId="0" borderId="2" xfId="0" applyFont="1" applyBorder="1" applyAlignment="1" applyProtection="1">
      <alignment vertical="top"/>
    </xf>
    <xf numFmtId="0" fontId="6" fillId="0" borderId="2" xfId="0" applyFont="1" applyBorder="1" applyAlignment="1" applyProtection="1">
      <alignment horizontal="left" vertical="center" indent="1"/>
    </xf>
    <xf numFmtId="4" fontId="6" fillId="0" borderId="2" xfId="0" applyNumberFormat="1" applyFont="1" applyBorder="1" applyAlignment="1" applyProtection="1">
      <alignment vertical="top"/>
    </xf>
    <xf numFmtId="4" fontId="6" fillId="0" borderId="0" xfId="0" applyNumberFormat="1" applyFont="1" applyAlignment="1" applyProtection="1">
      <alignment wrapText="1"/>
    </xf>
    <xf numFmtId="49" fontId="6" fillId="0" borderId="34" xfId="0" applyNumberFormat="1" applyFont="1" applyBorder="1" applyAlignment="1" applyProtection="1">
      <alignment vertical="top"/>
    </xf>
    <xf numFmtId="0" fontId="6" fillId="0" borderId="34" xfId="0" applyFont="1" applyBorder="1" applyAlignment="1" applyProtection="1">
      <alignment vertical="top"/>
    </xf>
    <xf numFmtId="0" fontId="6" fillId="0" borderId="34" xfId="0" applyFont="1" applyBorder="1" applyAlignment="1" applyProtection="1">
      <alignment horizontal="left" vertical="center" indent="1"/>
    </xf>
    <xf numFmtId="4" fontId="6" fillId="0" borderId="34" xfId="0" applyNumberFormat="1" applyFont="1" applyBorder="1" applyAlignment="1" applyProtection="1">
      <alignment vertical="top"/>
    </xf>
    <xf numFmtId="0" fontId="0" fillId="0" borderId="34" xfId="0" applyBorder="1" applyAlignment="1" applyProtection="1">
      <alignment vertical="top" wrapText="1"/>
    </xf>
    <xf numFmtId="0" fontId="8" fillId="0" borderId="34" xfId="0" applyFont="1" applyBorder="1" applyAlignment="1" applyProtection="1">
      <alignment vertical="top" wrapText="1"/>
    </xf>
    <xf numFmtId="0" fontId="0" fillId="0" borderId="34" xfId="0" applyBorder="1" applyAlignment="1" applyProtection="1">
      <alignment horizontal="left" vertical="center" wrapText="1"/>
    </xf>
    <xf numFmtId="4" fontId="6" fillId="9" borderId="2" xfId="0" applyNumberFormat="1" applyFont="1" applyFill="1" applyBorder="1" applyAlignment="1" applyProtection="1">
      <alignment vertical="top" wrapText="1"/>
      <protection locked="0"/>
    </xf>
    <xf numFmtId="4" fontId="6" fillId="0" borderId="34" xfId="0" applyNumberFormat="1" applyFont="1" applyBorder="1" applyAlignment="1" applyProtection="1">
      <alignment vertical="top" wrapText="1"/>
    </xf>
    <xf numFmtId="0" fontId="11" fillId="0" borderId="0" xfId="0" applyFont="1" applyAlignment="1" applyProtection="1">
      <alignment vertical="top"/>
    </xf>
    <xf numFmtId="0" fontId="11" fillId="0" borderId="0" xfId="0" applyFont="1" applyAlignment="1" applyProtection="1">
      <alignment horizontal="left" vertical="center" indent="1"/>
    </xf>
    <xf numFmtId="3" fontId="11" fillId="0" borderId="0" xfId="0" applyNumberFormat="1" applyFont="1" applyAlignment="1" applyProtection="1">
      <alignment vertical="top"/>
    </xf>
    <xf numFmtId="3" fontId="11" fillId="0" borderId="0" xfId="0" applyNumberFormat="1" applyFont="1" applyAlignment="1" applyProtection="1">
      <alignment horizontal="left" vertical="top"/>
    </xf>
    <xf numFmtId="49" fontId="11" fillId="0" borderId="2" xfId="0" applyNumberFormat="1" applyFont="1" applyBorder="1" applyAlignment="1" applyProtection="1">
      <alignment vertical="top"/>
    </xf>
    <xf numFmtId="0" fontId="11" fillId="0" borderId="2" xfId="0" applyFont="1" applyBorder="1" applyAlignment="1" applyProtection="1">
      <alignment vertical="top" wrapText="1"/>
    </xf>
    <xf numFmtId="0" fontId="0" fillId="5" borderId="2" xfId="0" applyFill="1" applyBorder="1" applyAlignment="1" applyProtection="1">
      <alignment vertical="top" wrapText="1"/>
    </xf>
    <xf numFmtId="0" fontId="0" fillId="5" borderId="2" xfId="0" applyFill="1" applyBorder="1" applyAlignment="1" applyProtection="1">
      <alignment horizontal="left" vertical="center" wrapText="1"/>
    </xf>
    <xf numFmtId="4" fontId="0" fillId="5" borderId="34" xfId="0" applyNumberFormat="1" applyFill="1" applyBorder="1" applyAlignment="1" applyProtection="1">
      <alignment vertical="top" wrapText="1"/>
    </xf>
    <xf numFmtId="0" fontId="11" fillId="0" borderId="2" xfId="0" applyFont="1" applyBorder="1" applyAlignment="1" applyProtection="1">
      <alignment horizontal="left" vertical="center" wrapText="1"/>
    </xf>
    <xf numFmtId="4" fontId="11" fillId="0" borderId="2" xfId="0" applyNumberFormat="1" applyFont="1" applyBorder="1" applyAlignment="1" applyProtection="1">
      <alignment vertical="top" wrapText="1"/>
    </xf>
    <xf numFmtId="4" fontId="0" fillId="5" borderId="2" xfId="0" applyNumberFormat="1" applyFill="1" applyBorder="1" applyAlignment="1" applyProtection="1">
      <alignment vertical="top" wrapText="1"/>
    </xf>
    <xf numFmtId="49" fontId="14" fillId="0" borderId="28" xfId="1" applyNumberFormat="1" applyFont="1" applyBorder="1" applyAlignment="1">
      <alignment vertical="center" wrapText="1"/>
    </xf>
    <xf numFmtId="49" fontId="14" fillId="0" borderId="29" xfId="1" applyNumberFormat="1" applyFont="1" applyBorder="1" applyAlignment="1">
      <alignment vertical="center" wrapText="1"/>
    </xf>
    <xf numFmtId="0" fontId="16" fillId="0" borderId="19" xfId="1" applyFont="1" applyBorder="1" applyAlignment="1">
      <alignment horizontal="center" vertical="center" wrapText="1"/>
    </xf>
    <xf numFmtId="0" fontId="16" fillId="0" borderId="0" xfId="1" applyFont="1" applyAlignment="1">
      <alignment horizontal="center" vertical="center" wrapText="1"/>
    </xf>
    <xf numFmtId="0" fontId="16" fillId="0" borderId="1" xfId="1" applyFont="1" applyBorder="1" applyAlignment="1">
      <alignment horizontal="center" vertical="center" wrapText="1"/>
    </xf>
    <xf numFmtId="0" fontId="1" fillId="0" borderId="19" xfId="1" applyBorder="1" applyAlignment="1">
      <alignment horizontal="center" wrapText="1"/>
    </xf>
    <xf numFmtId="4" fontId="19" fillId="0" borderId="16" xfId="1" applyNumberFormat="1" applyFont="1" applyBorder="1" applyAlignment="1">
      <alignment horizontal="right" vertical="center"/>
    </xf>
    <xf numFmtId="4" fontId="19" fillId="0" borderId="13" xfId="1" applyNumberFormat="1" applyFont="1" applyBorder="1" applyAlignment="1">
      <alignment horizontal="right" vertical="center"/>
    </xf>
    <xf numFmtId="4" fontId="19" fillId="0" borderId="16" xfId="1" applyNumberFormat="1" applyFont="1" applyBorder="1" applyAlignment="1">
      <alignment vertical="center"/>
    </xf>
    <xf numFmtId="4" fontId="19" fillId="0" borderId="13" xfId="1" applyNumberFormat="1" applyFont="1" applyBorder="1" applyAlignment="1">
      <alignment vertical="center"/>
    </xf>
    <xf numFmtId="4" fontId="21" fillId="0" borderId="16" xfId="1" applyNumberFormat="1" applyFont="1" applyBorder="1" applyAlignment="1">
      <alignment horizontal="right" vertical="center" indent="1"/>
    </xf>
    <xf numFmtId="4" fontId="21" fillId="0" borderId="21" xfId="1" applyNumberFormat="1" applyFont="1" applyBorder="1" applyAlignment="1">
      <alignment horizontal="right" vertical="center" indent="1"/>
    </xf>
    <xf numFmtId="4" fontId="20" fillId="6" borderId="8" xfId="1" applyNumberFormat="1" applyFont="1" applyFill="1" applyBorder="1" applyAlignment="1">
      <alignment horizontal="right" vertical="center"/>
    </xf>
    <xf numFmtId="2" fontId="20" fillId="6" borderId="8" xfId="1" applyNumberFormat="1" applyFont="1" applyFill="1" applyBorder="1" applyAlignment="1">
      <alignment horizontal="right" vertical="center"/>
    </xf>
    <xf numFmtId="0" fontId="1" fillId="0" borderId="1" xfId="1" applyBorder="1" applyAlignment="1">
      <alignment horizontal="center" vertical="center" wrapText="1"/>
    </xf>
    <xf numFmtId="0" fontId="16" fillId="0" borderId="1" xfId="1" applyFont="1" applyBorder="1" applyAlignment="1">
      <alignment horizontal="center" vertical="center"/>
    </xf>
    <xf numFmtId="0" fontId="1" fillId="0" borderId="1" xfId="1" applyBorder="1" applyAlignment="1">
      <alignment horizontal="center" vertical="center"/>
    </xf>
    <xf numFmtId="0" fontId="16" fillId="0" borderId="19" xfId="1" applyFont="1" applyBorder="1" applyAlignment="1">
      <alignment horizontal="left" vertical="center" wrapText="1"/>
    </xf>
    <xf numFmtId="0" fontId="1" fillId="0" borderId="19" xfId="1" applyBorder="1" applyAlignment="1">
      <alignment vertical="center" wrapText="1"/>
    </xf>
    <xf numFmtId="0" fontId="16" fillId="0" borderId="0" xfId="1" applyFont="1" applyAlignment="1">
      <alignment horizontal="left" vertical="center" wrapText="1"/>
    </xf>
    <xf numFmtId="0" fontId="1" fillId="0" borderId="0" xfId="1" applyAlignment="1">
      <alignment vertical="center" wrapText="1"/>
    </xf>
    <xf numFmtId="0" fontId="16" fillId="0" borderId="1" xfId="1" applyFont="1" applyBorder="1" applyAlignment="1">
      <alignment vertical="center" wrapText="1"/>
    </xf>
    <xf numFmtId="0" fontId="1" fillId="0" borderId="1" xfId="1" applyBorder="1" applyAlignment="1">
      <alignment vertical="center" wrapText="1"/>
    </xf>
    <xf numFmtId="4" fontId="1" fillId="0" borderId="29" xfId="1" applyNumberFormat="1" applyBorder="1" applyAlignment="1">
      <alignment vertical="center" wrapText="1"/>
    </xf>
    <xf numFmtId="4" fontId="1" fillId="6" borderId="31" xfId="1" applyNumberFormat="1" applyFill="1" applyBorder="1" applyAlignment="1">
      <alignment vertical="center"/>
    </xf>
    <xf numFmtId="4" fontId="1" fillId="6" borderId="32" xfId="1" applyNumberFormat="1" applyFill="1" applyBorder="1" applyAlignment="1">
      <alignment vertical="center"/>
    </xf>
    <xf numFmtId="4" fontId="1" fillId="6" borderId="33" xfId="1" applyNumberFormat="1" applyFill="1" applyBorder="1" applyAlignment="1">
      <alignment vertical="center"/>
    </xf>
    <xf numFmtId="4" fontId="16" fillId="0" borderId="29" xfId="1" applyNumberFormat="1" applyFont="1" applyBorder="1" applyAlignment="1">
      <alignment vertical="center" wrapText="1"/>
    </xf>
    <xf numFmtId="0" fontId="16" fillId="7" borderId="1" xfId="1" applyFont="1" applyFill="1" applyBorder="1" applyAlignment="1" applyProtection="1">
      <alignment horizontal="left" vertical="center"/>
      <protection locked="0"/>
    </xf>
    <xf numFmtId="0" fontId="1" fillId="7" borderId="1" xfId="1" applyFill="1" applyBorder="1" applyAlignment="1" applyProtection="1">
      <alignment horizontal="left" vertical="center"/>
      <protection locked="0"/>
    </xf>
    <xf numFmtId="4" fontId="19" fillId="0" borderId="19" xfId="1" applyNumberFormat="1" applyFont="1" applyBorder="1" applyAlignment="1">
      <alignment horizontal="right" vertical="center"/>
    </xf>
    <xf numFmtId="0" fontId="13" fillId="0" borderId="22" xfId="1" applyFont="1" applyBorder="1" applyAlignment="1">
      <alignment horizontal="center" vertical="center"/>
    </xf>
    <xf numFmtId="0" fontId="13" fillId="0" borderId="23" xfId="1" applyFont="1" applyBorder="1" applyAlignment="1">
      <alignment horizontal="center" vertical="center"/>
    </xf>
    <xf numFmtId="0" fontId="13" fillId="0" borderId="24" xfId="1" applyFont="1" applyBorder="1" applyAlignment="1">
      <alignment horizontal="center" vertical="center"/>
    </xf>
    <xf numFmtId="4" fontId="19" fillId="0" borderId="11" xfId="1" applyNumberFormat="1" applyFont="1" applyBorder="1" applyAlignment="1">
      <alignment horizontal="right" vertical="center"/>
    </xf>
    <xf numFmtId="4" fontId="19" fillId="0" borderId="1" xfId="1" applyNumberFormat="1" applyFont="1" applyBorder="1" applyAlignment="1">
      <alignment horizontal="right" vertical="center"/>
    </xf>
    <xf numFmtId="49" fontId="15" fillId="6" borderId="19" xfId="1" applyNumberFormat="1" applyFont="1" applyFill="1" applyBorder="1" applyAlignment="1">
      <alignment horizontal="left" vertical="center" wrapText="1"/>
    </xf>
    <xf numFmtId="0" fontId="1" fillId="6" borderId="19" xfId="1" applyFill="1" applyBorder="1" applyAlignment="1">
      <alignment wrapText="1"/>
    </xf>
    <xf numFmtId="0" fontId="1" fillId="6" borderId="20" xfId="1" applyFill="1" applyBorder="1" applyAlignment="1">
      <alignment wrapText="1"/>
    </xf>
    <xf numFmtId="49" fontId="16" fillId="6" borderId="0" xfId="1" applyNumberFormat="1" applyFont="1" applyFill="1" applyAlignment="1">
      <alignment horizontal="left" vertical="center" wrapText="1"/>
    </xf>
    <xf numFmtId="0" fontId="1" fillId="6" borderId="0" xfId="1" applyFill="1" applyAlignment="1">
      <alignment wrapText="1"/>
    </xf>
    <xf numFmtId="0" fontId="1" fillId="6" borderId="4" xfId="1" applyFill="1" applyBorder="1" applyAlignment="1">
      <alignment wrapText="1"/>
    </xf>
    <xf numFmtId="1" fontId="1" fillId="0" borderId="1" xfId="1" applyNumberFormat="1" applyBorder="1" applyAlignment="1">
      <alignment horizontal="right" indent="1"/>
    </xf>
    <xf numFmtId="0" fontId="16" fillId="7" borderId="19" xfId="1" applyFont="1" applyFill="1" applyBorder="1" applyAlignment="1" applyProtection="1">
      <alignment horizontal="left" vertical="center"/>
      <protection locked="0"/>
    </xf>
    <xf numFmtId="0" fontId="1" fillId="0" borderId="1" xfId="1" applyBorder="1" applyAlignment="1">
      <alignment horizontal="right" indent="1"/>
    </xf>
    <xf numFmtId="0" fontId="1" fillId="0" borderId="9" xfId="1" applyBorder="1" applyAlignment="1">
      <alignment horizontal="right" indent="1"/>
    </xf>
    <xf numFmtId="4" fontId="19" fillId="0" borderId="16" xfId="1" applyNumberFormat="1" applyFont="1" applyBorder="1" applyAlignment="1">
      <alignment horizontal="right" vertical="center" indent="1"/>
    </xf>
    <xf numFmtId="4" fontId="19" fillId="0" borderId="21" xfId="1" applyNumberFormat="1" applyFont="1" applyBorder="1" applyAlignment="1">
      <alignment horizontal="right" vertical="center" indent="1"/>
    </xf>
    <xf numFmtId="0" fontId="16" fillId="7" borderId="0" xfId="1" applyFont="1" applyFill="1" applyAlignment="1" applyProtection="1">
      <alignment horizontal="left" vertical="center"/>
      <protection locked="0"/>
    </xf>
    <xf numFmtId="49" fontId="16" fillId="6" borderId="1" xfId="1" applyNumberFormat="1" applyFont="1" applyFill="1" applyBorder="1" applyAlignment="1">
      <alignment horizontal="left" vertical="center" wrapText="1"/>
    </xf>
    <xf numFmtId="0" fontId="16" fillId="6" borderId="1" xfId="1" applyFont="1" applyFill="1" applyBorder="1" applyAlignment="1">
      <alignment horizontal="left" vertical="center" wrapText="1"/>
    </xf>
    <xf numFmtId="0" fontId="16" fillId="6" borderId="9" xfId="1" applyFont="1" applyFill="1" applyBorder="1" applyAlignment="1">
      <alignment horizontal="left" vertical="center" wrapText="1"/>
    </xf>
  </cellXfs>
  <cellStyles count="15">
    <cellStyle name="Čárka 2" xfId="6"/>
    <cellStyle name="Čárka 2 2" xfId="10"/>
    <cellStyle name="Čárka 3" xfId="4"/>
    <cellStyle name="Excel Built-in Normal" xfId="14"/>
    <cellStyle name="Hypertextový odkaz" xfId="2" builtinId="8"/>
    <cellStyle name="Normální" xfId="0" builtinId="0"/>
    <cellStyle name="Normální 2" xfId="3"/>
    <cellStyle name="Normální 2 2" xfId="8"/>
    <cellStyle name="Normální 2 3" xfId="5"/>
    <cellStyle name="normální 2 4" xfId="13"/>
    <cellStyle name="Normální 3" xfId="1"/>
    <cellStyle name="Normální 4" xfId="7"/>
    <cellStyle name="Normální 4 2" xfId="11"/>
    <cellStyle name="Normální 5" xfId="9"/>
    <cellStyle name="Normální 6" xfId="12"/>
  </cellStyles>
  <dxfs count="0"/>
  <tableStyles count="0" defaultTableStyle="TableStyleMedium2" defaultPivotStyle="PivotStyleLight16"/>
  <colors>
    <mruColors>
      <color rgb="FF4785D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5"/>
  <sheetViews>
    <sheetView tabSelected="1" zoomScaleNormal="100" workbookViewId="0">
      <selection activeCell="H40" sqref="H40"/>
    </sheetView>
  </sheetViews>
  <sheetFormatPr defaultRowHeight="15" x14ac:dyDescent="0.25"/>
  <cols>
    <col min="2" max="2" width="25.85546875" customWidth="1"/>
    <col min="6" max="6" width="25.42578125" customWidth="1"/>
    <col min="8" max="8" width="14.85546875" customWidth="1"/>
  </cols>
  <sheetData>
    <row r="1" spans="1:14" ht="18" x14ac:dyDescent="0.25">
      <c r="A1" s="295" t="s">
        <v>238</v>
      </c>
      <c r="B1" s="296"/>
      <c r="C1" s="296"/>
      <c r="D1" s="296"/>
      <c r="E1" s="296"/>
      <c r="F1" s="296"/>
      <c r="G1" s="296"/>
      <c r="H1" s="296"/>
      <c r="I1" s="297"/>
      <c r="J1" s="65"/>
      <c r="K1" s="65"/>
      <c r="L1" s="65"/>
      <c r="M1" s="65"/>
      <c r="N1" s="65"/>
    </row>
    <row r="2" spans="1:14" ht="15.75" x14ac:dyDescent="0.25">
      <c r="A2" s="130" t="s">
        <v>239</v>
      </c>
      <c r="B2" s="131"/>
      <c r="C2" s="132" t="s">
        <v>240</v>
      </c>
      <c r="D2" s="300" t="s">
        <v>241</v>
      </c>
      <c r="E2" s="301"/>
      <c r="F2" s="301"/>
      <c r="G2" s="301"/>
      <c r="H2" s="301"/>
      <c r="I2" s="302"/>
      <c r="J2" s="65"/>
      <c r="K2" s="65"/>
      <c r="L2" s="65"/>
      <c r="M2" s="65"/>
      <c r="N2" s="66"/>
    </row>
    <row r="3" spans="1:14" x14ac:dyDescent="0.25">
      <c r="A3" s="133" t="s">
        <v>242</v>
      </c>
      <c r="B3" s="131"/>
      <c r="C3" s="134" t="s">
        <v>240</v>
      </c>
      <c r="D3" s="303" t="s">
        <v>243</v>
      </c>
      <c r="E3" s="304"/>
      <c r="F3" s="304"/>
      <c r="G3" s="304"/>
      <c r="H3" s="304"/>
      <c r="I3" s="305"/>
      <c r="J3" s="65"/>
      <c r="K3" s="65"/>
      <c r="L3" s="65"/>
      <c r="M3" s="65"/>
      <c r="N3" s="65"/>
    </row>
    <row r="4" spans="1:14" x14ac:dyDescent="0.25">
      <c r="A4" s="135" t="s">
        <v>244</v>
      </c>
      <c r="B4" s="136"/>
      <c r="C4" s="137" t="s">
        <v>240</v>
      </c>
      <c r="D4" s="313" t="s">
        <v>243</v>
      </c>
      <c r="E4" s="314"/>
      <c r="F4" s="314"/>
      <c r="G4" s="314"/>
      <c r="H4" s="314"/>
      <c r="I4" s="315"/>
      <c r="J4" s="65"/>
      <c r="K4" s="65"/>
      <c r="L4" s="65"/>
      <c r="M4" s="65"/>
      <c r="N4" s="65"/>
    </row>
    <row r="5" spans="1:14" x14ac:dyDescent="0.25">
      <c r="A5" s="91" t="s">
        <v>245</v>
      </c>
      <c r="B5" s="65"/>
      <c r="C5" s="281"/>
      <c r="D5" s="282"/>
      <c r="E5" s="282"/>
      <c r="F5" s="282"/>
      <c r="G5" s="78" t="s">
        <v>246</v>
      </c>
      <c r="H5" s="82"/>
      <c r="I5" s="68"/>
      <c r="J5" s="65"/>
      <c r="K5" s="65"/>
      <c r="L5" s="65"/>
      <c r="M5" s="65"/>
      <c r="N5" s="65"/>
    </row>
    <row r="6" spans="1:14" x14ac:dyDescent="0.25">
      <c r="A6" s="88"/>
      <c r="B6" s="110"/>
      <c r="C6" s="283"/>
      <c r="D6" s="284"/>
      <c r="E6" s="284"/>
      <c r="F6" s="284"/>
      <c r="G6" s="78" t="s">
        <v>247</v>
      </c>
      <c r="H6" s="82"/>
      <c r="I6" s="68"/>
      <c r="J6" s="65"/>
      <c r="K6" s="65"/>
      <c r="L6" s="65"/>
      <c r="M6" s="65"/>
      <c r="N6" s="65"/>
    </row>
    <row r="7" spans="1:14" x14ac:dyDescent="0.25">
      <c r="A7" s="89"/>
      <c r="B7" s="111"/>
      <c r="C7" s="108"/>
      <c r="D7" s="285"/>
      <c r="E7" s="286"/>
      <c r="F7" s="286"/>
      <c r="G7" s="84"/>
      <c r="H7" s="83"/>
      <c r="I7" s="94"/>
      <c r="J7" s="65"/>
      <c r="K7" s="65"/>
      <c r="L7" s="65"/>
      <c r="M7" s="65"/>
      <c r="N7" s="65"/>
    </row>
    <row r="8" spans="1:14" x14ac:dyDescent="0.25">
      <c r="A8" s="91" t="s">
        <v>248</v>
      </c>
      <c r="B8" s="65"/>
      <c r="C8" s="266" t="s">
        <v>283</v>
      </c>
      <c r="D8" s="266"/>
      <c r="E8" s="266"/>
      <c r="F8" s="266"/>
      <c r="G8" s="78" t="s">
        <v>246</v>
      </c>
      <c r="H8" s="82"/>
      <c r="I8" s="68"/>
      <c r="J8" s="65"/>
      <c r="K8" s="65"/>
      <c r="L8" s="65"/>
      <c r="M8" s="65"/>
      <c r="N8" s="65"/>
    </row>
    <row r="9" spans="1:14" x14ac:dyDescent="0.25">
      <c r="A9" s="67"/>
      <c r="B9" s="65"/>
      <c r="C9" s="267"/>
      <c r="D9" s="267"/>
      <c r="E9" s="267"/>
      <c r="F9" s="267"/>
      <c r="G9" s="78" t="s">
        <v>247</v>
      </c>
      <c r="H9" s="82"/>
      <c r="I9" s="68"/>
      <c r="J9" s="65"/>
      <c r="K9" s="65"/>
      <c r="L9" s="65"/>
      <c r="M9" s="65"/>
      <c r="N9" s="65"/>
    </row>
    <row r="10" spans="1:14" x14ac:dyDescent="0.25">
      <c r="A10" s="95"/>
      <c r="B10" s="111"/>
      <c r="C10" s="268"/>
      <c r="D10" s="268"/>
      <c r="E10" s="268"/>
      <c r="F10" s="268"/>
      <c r="G10" s="74"/>
      <c r="H10" s="96"/>
      <c r="I10" s="94"/>
      <c r="J10" s="65"/>
      <c r="K10" s="65"/>
      <c r="L10" s="65"/>
      <c r="M10" s="65"/>
      <c r="N10" s="65"/>
    </row>
    <row r="11" spans="1:14" x14ac:dyDescent="0.25">
      <c r="A11" s="91" t="s">
        <v>249</v>
      </c>
      <c r="B11" s="65"/>
      <c r="C11" s="307"/>
      <c r="D11" s="307"/>
      <c r="E11" s="307"/>
      <c r="F11" s="307"/>
      <c r="G11" s="78" t="s">
        <v>246</v>
      </c>
      <c r="H11" s="138"/>
      <c r="I11" s="68"/>
      <c r="J11" s="65"/>
      <c r="K11" s="65"/>
      <c r="L11" s="65"/>
      <c r="M11" s="65"/>
      <c r="N11" s="65"/>
    </row>
    <row r="12" spans="1:14" x14ac:dyDescent="0.25">
      <c r="A12" s="88"/>
      <c r="B12" s="110"/>
      <c r="C12" s="312"/>
      <c r="D12" s="312"/>
      <c r="E12" s="312"/>
      <c r="F12" s="312"/>
      <c r="G12" s="78" t="s">
        <v>247</v>
      </c>
      <c r="H12" s="138"/>
      <c r="I12" s="68"/>
      <c r="J12" s="65"/>
      <c r="K12" s="65"/>
      <c r="L12" s="65"/>
      <c r="M12" s="65"/>
      <c r="N12" s="65"/>
    </row>
    <row r="13" spans="1:14" x14ac:dyDescent="0.25">
      <c r="A13" s="89"/>
      <c r="B13" s="111"/>
      <c r="C13" s="139"/>
      <c r="D13" s="292"/>
      <c r="E13" s="293"/>
      <c r="F13" s="293"/>
      <c r="G13" s="79"/>
      <c r="H13" s="83"/>
      <c r="I13" s="94"/>
      <c r="J13" s="65"/>
      <c r="K13" s="65"/>
      <c r="L13" s="65"/>
      <c r="M13" s="65"/>
      <c r="N13" s="65"/>
    </row>
    <row r="14" spans="1:14" x14ac:dyDescent="0.25">
      <c r="A14" s="103" t="s">
        <v>250</v>
      </c>
      <c r="B14" s="112"/>
      <c r="C14" s="113"/>
      <c r="D14" s="114"/>
      <c r="E14" s="104"/>
      <c r="F14" s="104"/>
      <c r="G14" s="105"/>
      <c r="H14" s="104"/>
      <c r="I14" s="106"/>
      <c r="J14" s="65"/>
      <c r="K14" s="65"/>
      <c r="L14" s="65"/>
      <c r="M14" s="65"/>
      <c r="N14" s="65"/>
    </row>
    <row r="15" spans="1:14" x14ac:dyDescent="0.25">
      <c r="A15" s="95" t="s">
        <v>251</v>
      </c>
      <c r="B15" s="115"/>
      <c r="C15" s="109"/>
      <c r="D15" s="306"/>
      <c r="E15" s="306"/>
      <c r="F15" s="308"/>
      <c r="G15" s="308"/>
      <c r="H15" s="308" t="s">
        <v>252</v>
      </c>
      <c r="I15" s="309"/>
      <c r="J15" s="65"/>
      <c r="K15" s="65"/>
      <c r="L15" s="65"/>
      <c r="M15" s="65"/>
      <c r="N15" s="65"/>
    </row>
    <row r="16" spans="1:14" x14ac:dyDescent="0.25">
      <c r="A16" s="98" t="s">
        <v>253</v>
      </c>
      <c r="B16" s="116"/>
      <c r="C16" s="117"/>
      <c r="D16" s="274"/>
      <c r="E16" s="275"/>
      <c r="F16" s="274"/>
      <c r="G16" s="275"/>
      <c r="H16" s="186">
        <v>0</v>
      </c>
      <c r="I16" s="187"/>
      <c r="J16" s="65"/>
      <c r="K16" s="65"/>
      <c r="L16" s="65"/>
      <c r="M16" s="65"/>
      <c r="N16" s="65"/>
    </row>
    <row r="17" spans="1:9" x14ac:dyDescent="0.25">
      <c r="A17" s="98" t="s">
        <v>254</v>
      </c>
      <c r="B17" s="116"/>
      <c r="C17" s="117"/>
      <c r="D17" s="274"/>
      <c r="E17" s="275"/>
      <c r="F17" s="274"/>
      <c r="G17" s="275"/>
      <c r="H17" s="186">
        <v>0</v>
      </c>
      <c r="I17" s="187"/>
    </row>
    <row r="18" spans="1:9" x14ac:dyDescent="0.25">
      <c r="A18" s="98" t="s">
        <v>255</v>
      </c>
      <c r="B18" s="116"/>
      <c r="C18" s="117"/>
      <c r="D18" s="274"/>
      <c r="E18" s="275"/>
      <c r="F18" s="274"/>
      <c r="G18" s="275"/>
      <c r="H18" s="186">
        <f>Rekapitulace!C12</f>
        <v>0</v>
      </c>
      <c r="I18" s="187"/>
    </row>
    <row r="19" spans="1:9" x14ac:dyDescent="0.25">
      <c r="A19" s="98" t="s">
        <v>256</v>
      </c>
      <c r="B19" s="116"/>
      <c r="C19" s="117"/>
      <c r="D19" s="274"/>
      <c r="E19" s="275"/>
      <c r="F19" s="274"/>
      <c r="G19" s="275"/>
      <c r="H19" s="186">
        <v>0</v>
      </c>
      <c r="I19" s="187"/>
    </row>
    <row r="20" spans="1:9" x14ac:dyDescent="0.25">
      <c r="A20" s="98" t="s">
        <v>257</v>
      </c>
      <c r="B20" s="116"/>
      <c r="C20" s="117"/>
      <c r="D20" s="274"/>
      <c r="E20" s="275"/>
      <c r="F20" s="274"/>
      <c r="G20" s="275"/>
      <c r="H20" s="186">
        <v>0</v>
      </c>
      <c r="I20" s="187"/>
    </row>
    <row r="21" spans="1:9" x14ac:dyDescent="0.25">
      <c r="A21" s="107" t="s">
        <v>252</v>
      </c>
      <c r="B21" s="118"/>
      <c r="C21" s="119"/>
      <c r="D21" s="310"/>
      <c r="E21" s="311"/>
      <c r="F21" s="310"/>
      <c r="G21" s="311"/>
      <c r="H21" s="184">
        <f>H18</f>
        <v>0</v>
      </c>
      <c r="I21" s="185"/>
    </row>
    <row r="22" spans="1:9" x14ac:dyDescent="0.25">
      <c r="A22" s="102" t="s">
        <v>258</v>
      </c>
      <c r="B22" s="116"/>
      <c r="C22" s="117"/>
      <c r="D22" s="120"/>
      <c r="E22" s="99"/>
      <c r="F22" s="93"/>
      <c r="G22" s="93"/>
      <c r="H22" s="93"/>
      <c r="I22" s="100"/>
    </row>
    <row r="23" spans="1:9" x14ac:dyDescent="0.25">
      <c r="A23" s="98" t="s">
        <v>259</v>
      </c>
      <c r="B23" s="116"/>
      <c r="C23" s="117"/>
      <c r="D23" s="121">
        <v>15</v>
      </c>
      <c r="E23" s="99" t="s">
        <v>260</v>
      </c>
      <c r="F23" s="272">
        <v>0</v>
      </c>
      <c r="G23" s="273"/>
      <c r="H23" s="273"/>
      <c r="I23" s="100" t="s">
        <v>261</v>
      </c>
    </row>
    <row r="24" spans="1:9" x14ac:dyDescent="0.25">
      <c r="A24" s="98" t="s">
        <v>262</v>
      </c>
      <c r="B24" s="116"/>
      <c r="C24" s="117"/>
      <c r="D24" s="121">
        <v>15</v>
      </c>
      <c r="E24" s="99" t="s">
        <v>260</v>
      </c>
      <c r="F24" s="270">
        <v>0</v>
      </c>
      <c r="G24" s="271"/>
      <c r="H24" s="271"/>
      <c r="I24" s="100" t="s">
        <v>261</v>
      </c>
    </row>
    <row r="25" spans="1:9" x14ac:dyDescent="0.25">
      <c r="A25" s="98" t="s">
        <v>263</v>
      </c>
      <c r="B25" s="116"/>
      <c r="C25" s="117"/>
      <c r="D25" s="121">
        <v>21</v>
      </c>
      <c r="E25" s="99" t="s">
        <v>260</v>
      </c>
      <c r="F25" s="272">
        <f>F41</f>
        <v>0</v>
      </c>
      <c r="G25" s="273"/>
      <c r="H25" s="273"/>
      <c r="I25" s="100" t="s">
        <v>261</v>
      </c>
    </row>
    <row r="26" spans="1:9" x14ac:dyDescent="0.25">
      <c r="A26" s="92" t="s">
        <v>264</v>
      </c>
      <c r="B26" s="122"/>
      <c r="C26" s="109"/>
      <c r="D26" s="123">
        <v>21</v>
      </c>
      <c r="E26" s="90" t="s">
        <v>260</v>
      </c>
      <c r="F26" s="298">
        <f>G41</f>
        <v>0</v>
      </c>
      <c r="G26" s="299"/>
      <c r="H26" s="299"/>
      <c r="I26" s="97" t="s">
        <v>261</v>
      </c>
    </row>
    <row r="27" spans="1:9" ht="15.75" thickBot="1" x14ac:dyDescent="0.3">
      <c r="A27" s="91" t="s">
        <v>265</v>
      </c>
      <c r="B27" s="124"/>
      <c r="C27" s="125"/>
      <c r="D27" s="124"/>
      <c r="E27" s="76"/>
      <c r="F27" s="294">
        <v>0</v>
      </c>
      <c r="G27" s="294"/>
      <c r="H27" s="294"/>
      <c r="I27" s="101" t="s">
        <v>261</v>
      </c>
    </row>
    <row r="28" spans="1:9" ht="17.25" thickBot="1" x14ac:dyDescent="0.3">
      <c r="A28" s="161" t="s">
        <v>266</v>
      </c>
      <c r="B28" s="162"/>
      <c r="C28" s="162"/>
      <c r="D28" s="163"/>
      <c r="E28" s="164"/>
      <c r="F28" s="276">
        <f>F25</f>
        <v>0</v>
      </c>
      <c r="G28" s="277"/>
      <c r="H28" s="277"/>
      <c r="I28" s="165" t="s">
        <v>261</v>
      </c>
    </row>
    <row r="29" spans="1:9" ht="17.25" thickBot="1" x14ac:dyDescent="0.3">
      <c r="A29" s="161" t="s">
        <v>267</v>
      </c>
      <c r="B29" s="166"/>
      <c r="C29" s="166"/>
      <c r="D29" s="166"/>
      <c r="E29" s="167"/>
      <c r="F29" s="276">
        <f>F28+F26</f>
        <v>0</v>
      </c>
      <c r="G29" s="276"/>
      <c r="H29" s="276"/>
      <c r="I29" s="168" t="s">
        <v>261</v>
      </c>
    </row>
    <row r="30" spans="1:9" x14ac:dyDescent="0.25">
      <c r="A30" s="67"/>
      <c r="B30" s="65"/>
      <c r="C30" s="65"/>
      <c r="D30" s="65"/>
      <c r="E30" s="65"/>
      <c r="F30" s="65"/>
      <c r="G30" s="65"/>
      <c r="H30" s="65"/>
      <c r="I30" s="69"/>
    </row>
    <row r="31" spans="1:9" x14ac:dyDescent="0.25">
      <c r="A31" s="67"/>
      <c r="B31" s="65"/>
      <c r="C31" s="65"/>
      <c r="D31" s="65"/>
      <c r="E31" s="65"/>
      <c r="F31" s="65"/>
      <c r="G31" s="65"/>
      <c r="H31" s="65"/>
      <c r="I31" s="69"/>
    </row>
    <row r="32" spans="1:9" x14ac:dyDescent="0.25">
      <c r="A32" s="77"/>
      <c r="B32" s="126" t="s">
        <v>268</v>
      </c>
      <c r="C32" s="127"/>
      <c r="D32" s="127"/>
      <c r="E32" s="75" t="s">
        <v>269</v>
      </c>
      <c r="F32" s="86"/>
      <c r="G32" s="87"/>
      <c r="H32" s="86"/>
      <c r="I32" s="69"/>
    </row>
    <row r="33" spans="1:9" x14ac:dyDescent="0.25">
      <c r="A33" s="67"/>
      <c r="B33" s="65"/>
      <c r="C33" s="65"/>
      <c r="D33" s="65"/>
      <c r="E33" s="65"/>
      <c r="F33" s="65"/>
      <c r="G33" s="65"/>
      <c r="H33" s="65"/>
      <c r="I33" s="69"/>
    </row>
    <row r="34" spans="1:9" x14ac:dyDescent="0.25">
      <c r="A34" s="80"/>
      <c r="B34" s="128"/>
      <c r="C34" s="268"/>
      <c r="D34" s="278"/>
      <c r="E34" s="81"/>
      <c r="F34" s="279"/>
      <c r="G34" s="280"/>
      <c r="H34" s="280"/>
      <c r="I34" s="85"/>
    </row>
    <row r="35" spans="1:9" x14ac:dyDescent="0.25">
      <c r="A35" s="67"/>
      <c r="B35" s="65"/>
      <c r="C35" s="269" t="s">
        <v>270</v>
      </c>
      <c r="D35" s="269"/>
      <c r="E35" s="65"/>
      <c r="F35" s="65"/>
      <c r="G35" s="70" t="s">
        <v>271</v>
      </c>
      <c r="H35" s="65"/>
      <c r="I35" s="69"/>
    </row>
    <row r="36" spans="1:9" ht="15.75" thickBot="1" x14ac:dyDescent="0.3">
      <c r="A36" s="71"/>
      <c r="B36" s="129"/>
      <c r="C36" s="129"/>
      <c r="D36" s="129"/>
      <c r="E36" s="72"/>
      <c r="F36" s="72"/>
      <c r="G36" s="72"/>
      <c r="H36" s="72"/>
      <c r="I36" s="73"/>
    </row>
    <row r="37" spans="1:9" ht="18" x14ac:dyDescent="0.25">
      <c r="A37" s="141" t="s">
        <v>272</v>
      </c>
      <c r="B37" s="142"/>
      <c r="C37" s="142"/>
      <c r="D37" s="142"/>
      <c r="E37" s="143"/>
      <c r="F37" s="143"/>
      <c r="G37" s="143"/>
      <c r="H37" s="143"/>
      <c r="I37" s="144"/>
    </row>
    <row r="38" spans="1:9" ht="29.25" x14ac:dyDescent="0.25">
      <c r="A38" s="145" t="s">
        <v>273</v>
      </c>
      <c r="B38" s="146" t="s">
        <v>274</v>
      </c>
      <c r="C38" s="146"/>
      <c r="D38" s="146"/>
      <c r="E38" s="147" t="s">
        <v>259</v>
      </c>
      <c r="F38" s="147" t="s">
        <v>263</v>
      </c>
      <c r="G38" s="148" t="s">
        <v>275</v>
      </c>
      <c r="H38" s="148" t="s">
        <v>276</v>
      </c>
      <c r="I38" s="149" t="s">
        <v>260</v>
      </c>
    </row>
    <row r="39" spans="1:9" x14ac:dyDescent="0.25">
      <c r="A39" s="152" t="s">
        <v>240</v>
      </c>
      <c r="B39" s="291" t="s">
        <v>243</v>
      </c>
      <c r="C39" s="291"/>
      <c r="D39" s="291"/>
      <c r="E39" s="153">
        <v>0</v>
      </c>
      <c r="F39" s="154">
        <f>F40</f>
        <v>0</v>
      </c>
      <c r="G39" s="154">
        <f>G40</f>
        <v>0</v>
      </c>
      <c r="H39" s="154">
        <f>G39+F39</f>
        <v>0</v>
      </c>
      <c r="I39" s="155">
        <v>100</v>
      </c>
    </row>
    <row r="40" spans="1:9" x14ac:dyDescent="0.25">
      <c r="A40" s="156" t="s">
        <v>240</v>
      </c>
      <c r="B40" s="287" t="s">
        <v>243</v>
      </c>
      <c r="C40" s="287"/>
      <c r="D40" s="287"/>
      <c r="E40" s="157">
        <v>0</v>
      </c>
      <c r="F40" s="150">
        <f>Rekapitulace!C12</f>
        <v>0</v>
      </c>
      <c r="G40" s="150">
        <f>F40*21/100</f>
        <v>0</v>
      </c>
      <c r="H40" s="150">
        <f>G40+F40</f>
        <v>0</v>
      </c>
      <c r="I40" s="151">
        <v>100</v>
      </c>
    </row>
    <row r="41" spans="1:9" x14ac:dyDescent="0.25">
      <c r="A41" s="288" t="s">
        <v>277</v>
      </c>
      <c r="B41" s="289"/>
      <c r="C41" s="289"/>
      <c r="D41" s="290"/>
      <c r="E41" s="158">
        <v>0</v>
      </c>
      <c r="F41" s="159">
        <f>F40</f>
        <v>0</v>
      </c>
      <c r="G41" s="159">
        <f>G40</f>
        <v>0</v>
      </c>
      <c r="H41" s="159">
        <f>H40</f>
        <v>0</v>
      </c>
      <c r="I41" s="160">
        <v>100</v>
      </c>
    </row>
    <row r="43" spans="1:9" x14ac:dyDescent="0.25">
      <c r="A43" s="65" t="s">
        <v>278</v>
      </c>
      <c r="B43" s="65"/>
      <c r="C43" s="65"/>
      <c r="D43" s="65"/>
      <c r="E43" s="65"/>
      <c r="F43" s="65"/>
      <c r="G43" s="65"/>
      <c r="H43" s="65"/>
      <c r="I43" s="65"/>
    </row>
    <row r="44" spans="1:9" x14ac:dyDescent="0.25">
      <c r="A44" s="65" t="s">
        <v>279</v>
      </c>
      <c r="B44" s="65"/>
      <c r="C44" s="65"/>
      <c r="D44" s="65"/>
      <c r="E44" s="65"/>
      <c r="F44" s="65"/>
      <c r="G44" s="65"/>
      <c r="H44" s="65"/>
      <c r="I44" s="65"/>
    </row>
    <row r="45" spans="1:9" x14ac:dyDescent="0.25">
      <c r="A45" s="65" t="s">
        <v>280</v>
      </c>
      <c r="B45" s="65"/>
      <c r="C45" s="65"/>
      <c r="D45" s="65"/>
      <c r="E45" s="65"/>
      <c r="F45" s="65"/>
      <c r="G45" s="65"/>
      <c r="H45" s="65"/>
      <c r="I45" s="65"/>
    </row>
    <row r="48" spans="1:9" ht="15.75" x14ac:dyDescent="0.25">
      <c r="A48" s="169" t="s">
        <v>281</v>
      </c>
      <c r="B48" s="65"/>
      <c r="C48" s="65"/>
      <c r="D48" s="65"/>
      <c r="E48" s="65"/>
      <c r="F48" s="65"/>
      <c r="G48" s="65"/>
      <c r="H48" s="65"/>
      <c r="I48" s="65"/>
    </row>
    <row r="50" spans="1:9" x14ac:dyDescent="0.25">
      <c r="A50" s="170" t="s">
        <v>273</v>
      </c>
      <c r="B50" s="170" t="s">
        <v>274</v>
      </c>
      <c r="C50" s="171"/>
      <c r="D50" s="171"/>
      <c r="E50" s="172" t="s">
        <v>282</v>
      </c>
      <c r="F50" s="172"/>
      <c r="G50" s="172"/>
      <c r="H50" s="172" t="s">
        <v>252</v>
      </c>
      <c r="I50" s="172" t="s">
        <v>260</v>
      </c>
    </row>
    <row r="51" spans="1:9" x14ac:dyDescent="0.25">
      <c r="A51" s="173" t="s">
        <v>240</v>
      </c>
      <c r="B51" s="264" t="s">
        <v>243</v>
      </c>
      <c r="C51" s="265"/>
      <c r="D51" s="265"/>
      <c r="E51" s="182" t="s">
        <v>255</v>
      </c>
      <c r="F51" s="174"/>
      <c r="G51" s="174"/>
      <c r="H51" s="174">
        <f>F41</f>
        <v>0</v>
      </c>
      <c r="I51" s="179">
        <v>100</v>
      </c>
    </row>
    <row r="52" spans="1:9" x14ac:dyDescent="0.25">
      <c r="A52" s="175" t="s">
        <v>276</v>
      </c>
      <c r="B52" s="176"/>
      <c r="C52" s="177"/>
      <c r="D52" s="177"/>
      <c r="E52" s="183"/>
      <c r="F52" s="178"/>
      <c r="G52" s="178"/>
      <c r="H52" s="178">
        <f>H51</f>
        <v>0</v>
      </c>
      <c r="I52" s="180">
        <v>100</v>
      </c>
    </row>
    <row r="53" spans="1:9" x14ac:dyDescent="0.25">
      <c r="A53" s="65"/>
      <c r="B53" s="65"/>
      <c r="C53" s="65"/>
      <c r="D53" s="65"/>
      <c r="E53" s="140"/>
      <c r="F53" s="140"/>
      <c r="G53" s="140"/>
      <c r="H53" s="140"/>
      <c r="I53" s="181"/>
    </row>
    <row r="54" spans="1:9" x14ac:dyDescent="0.25">
      <c r="A54" s="65"/>
      <c r="B54" s="65"/>
      <c r="C54" s="65"/>
      <c r="D54" s="65"/>
      <c r="E54" s="140"/>
      <c r="F54" s="140"/>
      <c r="G54" s="140"/>
      <c r="H54" s="140"/>
      <c r="I54" s="181"/>
    </row>
    <row r="55" spans="1:9" x14ac:dyDescent="0.25">
      <c r="A55" s="65"/>
      <c r="B55" s="65"/>
      <c r="C55" s="65"/>
      <c r="D55" s="65"/>
      <c r="E55" s="140"/>
      <c r="F55" s="140"/>
      <c r="G55" s="140"/>
      <c r="H55" s="140"/>
      <c r="I55" s="181"/>
    </row>
  </sheetData>
  <sheetProtection algorithmName="SHA-512" hashValue="oNeqRbUXT1Lj8qFlPsYbiAY73sTQEnu+XynKA+h3ou347MqNaPndTT30NUh0IEtLkDxwlyTziOz8qtkryPQMlw==" saltValue="07B2uRKiwbqdAfNAaPxR6Q==" spinCount="100000" sheet="1" objects="1" scenarios="1"/>
  <mergeCells count="40">
    <mergeCell ref="A1:I1"/>
    <mergeCell ref="F26:H26"/>
    <mergeCell ref="F18:G18"/>
    <mergeCell ref="D18:E18"/>
    <mergeCell ref="D2:I2"/>
    <mergeCell ref="D3:I3"/>
    <mergeCell ref="D15:E15"/>
    <mergeCell ref="C11:F11"/>
    <mergeCell ref="F15:G15"/>
    <mergeCell ref="H15:I15"/>
    <mergeCell ref="D21:E21"/>
    <mergeCell ref="F21:G21"/>
    <mergeCell ref="C12:F12"/>
    <mergeCell ref="D17:E17"/>
    <mergeCell ref="D4:I4"/>
    <mergeCell ref="F16:G16"/>
    <mergeCell ref="C5:F5"/>
    <mergeCell ref="C6:F6"/>
    <mergeCell ref="D7:F7"/>
    <mergeCell ref="B40:D40"/>
    <mergeCell ref="A41:D41"/>
    <mergeCell ref="B39:D39"/>
    <mergeCell ref="F17:G17"/>
    <mergeCell ref="D16:E16"/>
    <mergeCell ref="D13:F13"/>
    <mergeCell ref="F27:H27"/>
    <mergeCell ref="B51:D51"/>
    <mergeCell ref="C8:F10"/>
    <mergeCell ref="C35:D35"/>
    <mergeCell ref="F24:H24"/>
    <mergeCell ref="F23:H23"/>
    <mergeCell ref="D19:E19"/>
    <mergeCell ref="D20:E20"/>
    <mergeCell ref="F19:G19"/>
    <mergeCell ref="F20:G20"/>
    <mergeCell ref="F29:H29"/>
    <mergeCell ref="F25:H25"/>
    <mergeCell ref="F28:H28"/>
    <mergeCell ref="C34:D34"/>
    <mergeCell ref="F34:H34"/>
  </mergeCells>
  <pageMargins left="0.7" right="0.7" top="0.78740157499999996" bottom="0.78740157499999996" header="0.3" footer="0.3"/>
  <pageSetup paperSize="9" scale="73" orientation="portrait" horizontalDpi="4294967293"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J19"/>
  <sheetViews>
    <sheetView zoomScaleNormal="100" zoomScaleSheetLayoutView="100" workbookViewId="0">
      <selection activeCell="E16" sqref="E16"/>
    </sheetView>
  </sheetViews>
  <sheetFormatPr defaultColWidth="9.140625" defaultRowHeight="14.25" x14ac:dyDescent="0.2"/>
  <cols>
    <col min="1" max="1" width="2.28515625" style="30" customWidth="1"/>
    <col min="2" max="2" width="75.28515625" style="53" customWidth="1"/>
    <col min="3" max="3" width="29" style="53" customWidth="1"/>
    <col min="4" max="4" width="13.42578125" style="30" customWidth="1"/>
    <col min="5" max="16384" width="9.140625" style="30"/>
  </cols>
  <sheetData>
    <row r="1" spans="2:10" ht="15" x14ac:dyDescent="0.2">
      <c r="B1" s="18" t="s">
        <v>172</v>
      </c>
      <c r="C1" s="54">
        <v>45209</v>
      </c>
      <c r="D1" s="54"/>
    </row>
    <row r="4" spans="2:10" ht="15" x14ac:dyDescent="0.25">
      <c r="B4" s="55"/>
      <c r="C4" s="56" t="s">
        <v>216</v>
      </c>
    </row>
    <row r="5" spans="2:10" x14ac:dyDescent="0.2">
      <c r="B5" s="57" t="s">
        <v>173</v>
      </c>
      <c r="C5" s="205">
        <f>'Víceúčelový bazén'!F9</f>
        <v>0</v>
      </c>
    </row>
    <row r="6" spans="2:10" x14ac:dyDescent="0.2">
      <c r="B6" s="57" t="s">
        <v>223</v>
      </c>
      <c r="C6" s="205">
        <f>'Plavecký bazén'!F9</f>
        <v>0</v>
      </c>
    </row>
    <row r="7" spans="2:10" x14ac:dyDescent="0.2">
      <c r="B7" s="57" t="s">
        <v>224</v>
      </c>
      <c r="C7" s="205">
        <f>'Neplavecký bazén'!F9</f>
        <v>0</v>
      </c>
    </row>
    <row r="8" spans="2:10" x14ac:dyDescent="0.2">
      <c r="B8" s="57" t="s">
        <v>201</v>
      </c>
      <c r="C8" s="205">
        <f>'Dětský bazén'!F9</f>
        <v>0</v>
      </c>
    </row>
    <row r="9" spans="2:10" x14ac:dyDescent="0.2">
      <c r="B9" s="57" t="s">
        <v>207</v>
      </c>
      <c r="C9" s="205">
        <f>'Brodítka a sprchy'!F9</f>
        <v>0</v>
      </c>
    </row>
    <row r="10" spans="2:10" x14ac:dyDescent="0.2">
      <c r="B10" s="57" t="s">
        <v>213</v>
      </c>
      <c r="C10" s="205">
        <f>Skluzavky!F9</f>
        <v>0</v>
      </c>
    </row>
    <row r="11" spans="2:10" x14ac:dyDescent="0.2">
      <c r="B11" s="57" t="s">
        <v>284</v>
      </c>
      <c r="C11" s="205">
        <f>'Skokanské prkno'!F9</f>
        <v>0</v>
      </c>
    </row>
    <row r="12" spans="2:10" ht="15" x14ac:dyDescent="0.25">
      <c r="B12" s="58" t="s">
        <v>217</v>
      </c>
      <c r="C12" s="206">
        <f>SUM(C5:C11)</f>
        <v>0</v>
      </c>
    </row>
    <row r="15" spans="2:10" ht="14.45" customHeight="1" x14ac:dyDescent="0.25">
      <c r="B15" s="196" t="s">
        <v>293</v>
      </c>
      <c r="C15" s="197"/>
      <c r="D15" s="198"/>
      <c r="E15" s="199"/>
      <c r="F15" s="196"/>
      <c r="G15" s="200"/>
      <c r="H15" s="200"/>
      <c r="I15" s="200"/>
      <c r="J15" s="201"/>
    </row>
    <row r="16" spans="2:10" ht="51" customHeight="1" x14ac:dyDescent="0.2">
      <c r="B16" s="196" t="s">
        <v>291</v>
      </c>
      <c r="C16" s="196"/>
      <c r="D16" s="196"/>
      <c r="E16" s="196"/>
      <c r="F16" s="196"/>
      <c r="G16" s="196"/>
      <c r="H16" s="196"/>
      <c r="I16" s="196"/>
      <c r="J16" s="196"/>
    </row>
    <row r="17" spans="2:10" ht="41.45" customHeight="1" x14ac:dyDescent="0.2">
      <c r="B17" s="202" t="s">
        <v>292</v>
      </c>
      <c r="C17" s="202"/>
      <c r="D17" s="202"/>
      <c r="E17" s="202"/>
      <c r="F17" s="202"/>
      <c r="G17" s="202"/>
      <c r="H17" s="202"/>
      <c r="I17" s="202"/>
      <c r="J17" s="202"/>
    </row>
    <row r="18" spans="2:10" ht="35.450000000000003" customHeight="1" x14ac:dyDescent="0.2">
      <c r="B18" s="202" t="s">
        <v>289</v>
      </c>
      <c r="C18" s="202"/>
      <c r="D18" s="202"/>
      <c r="E18" s="202"/>
      <c r="F18" s="202"/>
      <c r="G18" s="202"/>
      <c r="H18" s="202"/>
      <c r="I18" s="202"/>
      <c r="J18" s="202"/>
    </row>
    <row r="19" spans="2:10" ht="38.450000000000003" customHeight="1" x14ac:dyDescent="0.2">
      <c r="B19" s="202" t="s">
        <v>290</v>
      </c>
      <c r="C19" s="202"/>
      <c r="D19" s="202"/>
      <c r="E19" s="202"/>
      <c r="F19" s="202"/>
      <c r="G19" s="202"/>
      <c r="H19" s="202"/>
      <c r="I19" s="202"/>
      <c r="J19" s="202"/>
    </row>
  </sheetData>
  <sheetProtection algorithmName="SHA-512" hashValue="SQ2NPiQrsY3QlFn6hTdeCrWjh80MAm9Pc6USXKyxaFvdFMPBEQYLGifUGoRKJ9LtkvTgNbTZEajYe9+nQAHNVQ==" saltValue="lndCajt42fytzp2u7icSbg==" spinCount="100000" sheet="1" objects="1" scenarios="1"/>
  <hyperlinks>
    <hyperlink ref="C5" location="'Víceúčelový bazén'!F9" display="='Víceúčelový bazén'!F9"/>
    <hyperlink ref="C6" location="'Plavecký bazén'!F9" display="='Plavecký bazén'!F9"/>
    <hyperlink ref="C7" location="'Neplavecký bazén'!F9" display="='Neplavecký bazén'!F9"/>
    <hyperlink ref="C8" location="'Dětský bazén'!F9" display="='Dětský bazén'!F9"/>
    <hyperlink ref="C9" location="'Brodítka a sprchy'!F9" display="='Brodítka a sprchy'!F9"/>
    <hyperlink ref="C10" location="Skluzavky!F9" display="=Skluzavky!F9"/>
    <hyperlink ref="C11" location="'Lezecká stěna a prkno'!F9" display="='Lezecká stěna a prkno'!F9"/>
  </hyperlinks>
  <pageMargins left="0.7" right="0.7" top="0.78740157499999996" bottom="0.78740157499999996" header="0.3" footer="0.3"/>
  <pageSetup paperSize="9" scale="81"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04"/>
  <sheetViews>
    <sheetView zoomScaleNormal="100" zoomScaleSheetLayoutView="100" workbookViewId="0">
      <selection activeCell="B12" sqref="B12"/>
    </sheetView>
  </sheetViews>
  <sheetFormatPr defaultColWidth="9.140625" defaultRowHeight="14.25" outlineLevelRow="1" x14ac:dyDescent="0.2"/>
  <cols>
    <col min="1" max="1" width="9.140625" style="1"/>
    <col min="2" max="2" width="92.42578125" style="1" customWidth="1"/>
    <col min="3" max="3" width="8.5703125" style="2" customWidth="1"/>
    <col min="4" max="4" width="9.140625" style="1"/>
    <col min="5" max="5" width="17.85546875" style="28" customWidth="1"/>
    <col min="6" max="7" width="18.140625" style="29" customWidth="1"/>
    <col min="8" max="9" width="9.140625" style="1"/>
    <col min="10" max="16384" width="9.140625" style="30"/>
  </cols>
  <sheetData>
    <row r="1" spans="1:9" ht="15" x14ac:dyDescent="0.2">
      <c r="B1" s="18" t="s">
        <v>172</v>
      </c>
      <c r="D1" s="42" t="s">
        <v>4</v>
      </c>
      <c r="E1" s="28" t="s">
        <v>5</v>
      </c>
      <c r="F1" s="29" t="s">
        <v>123</v>
      </c>
    </row>
    <row r="2" spans="1:9" x14ac:dyDescent="0.2">
      <c r="E2" s="28" t="s">
        <v>6</v>
      </c>
      <c r="F2" s="29" t="s">
        <v>7</v>
      </c>
    </row>
    <row r="3" spans="1:9" x14ac:dyDescent="0.2">
      <c r="B3" s="1" t="s">
        <v>3</v>
      </c>
      <c r="E3" s="28" t="s">
        <v>8</v>
      </c>
      <c r="F3" s="29" t="s">
        <v>124</v>
      </c>
    </row>
    <row r="4" spans="1:9" ht="15" x14ac:dyDescent="0.2">
      <c r="B4" s="18" t="s">
        <v>173</v>
      </c>
      <c r="E4" s="28" t="s">
        <v>10</v>
      </c>
      <c r="F4" s="31">
        <v>330</v>
      </c>
    </row>
    <row r="5" spans="1:9" x14ac:dyDescent="0.2">
      <c r="E5" s="43" t="s">
        <v>11</v>
      </c>
      <c r="F5" s="31">
        <v>30</v>
      </c>
    </row>
    <row r="6" spans="1:9" s="32" customFormat="1" x14ac:dyDescent="0.2">
      <c r="A6" s="1"/>
      <c r="B6" s="1"/>
      <c r="C6" s="2"/>
      <c r="D6" s="1"/>
      <c r="E6" s="28"/>
      <c r="F6" s="29"/>
      <c r="G6" s="29"/>
      <c r="H6" s="1"/>
      <c r="I6" s="1"/>
    </row>
    <row r="8" spans="1:9" s="33" customFormat="1" ht="22.5" x14ac:dyDescent="0.25">
      <c r="A8" s="4" t="s">
        <v>12</v>
      </c>
      <c r="B8" s="5" t="s">
        <v>13</v>
      </c>
      <c r="C8" s="6" t="s">
        <v>14</v>
      </c>
      <c r="D8" s="5" t="s">
        <v>15</v>
      </c>
      <c r="E8" s="7" t="s">
        <v>16</v>
      </c>
      <c r="F8" s="8" t="s">
        <v>17</v>
      </c>
      <c r="G8" s="3"/>
    </row>
    <row r="9" spans="1:9" s="35" customFormat="1" ht="15" x14ac:dyDescent="0.25">
      <c r="A9" s="20" t="s">
        <v>18</v>
      </c>
      <c r="B9" s="21" t="s">
        <v>19</v>
      </c>
      <c r="C9" s="22" t="s">
        <v>20</v>
      </c>
      <c r="D9" s="23"/>
      <c r="E9" s="23"/>
      <c r="F9" s="23">
        <f>F104</f>
        <v>0</v>
      </c>
      <c r="G9" s="34"/>
      <c r="H9" s="18"/>
      <c r="I9" s="18"/>
    </row>
    <row r="10" spans="1:9" x14ac:dyDescent="0.2">
      <c r="A10" s="24">
        <v>1</v>
      </c>
      <c r="B10" s="25" t="s">
        <v>21</v>
      </c>
      <c r="C10" s="26" t="s">
        <v>20</v>
      </c>
      <c r="D10" s="27"/>
      <c r="E10" s="27"/>
      <c r="F10" s="27">
        <f>SUM(F11:F15)</f>
        <v>0</v>
      </c>
    </row>
    <row r="11" spans="1:9" x14ac:dyDescent="0.2">
      <c r="A11" s="9" t="s">
        <v>22</v>
      </c>
      <c r="B11" s="10" t="s">
        <v>170</v>
      </c>
      <c r="C11" s="11" t="s">
        <v>169</v>
      </c>
      <c r="D11" s="12">
        <v>1</v>
      </c>
      <c r="E11" s="203"/>
      <c r="F11" s="12">
        <f>E11*D11</f>
        <v>0</v>
      </c>
    </row>
    <row r="12" spans="1:9" s="32" customFormat="1" ht="159.75" customHeight="1" outlineLevel="1" x14ac:dyDescent="0.2">
      <c r="A12" s="36"/>
      <c r="B12" s="13" t="s">
        <v>294</v>
      </c>
      <c r="C12" s="37"/>
      <c r="D12" s="38"/>
      <c r="E12" s="38"/>
      <c r="F12" s="12"/>
      <c r="G12" s="39"/>
      <c r="H12" s="40"/>
      <c r="I12" s="40"/>
    </row>
    <row r="13" spans="1:9" x14ac:dyDescent="0.2">
      <c r="A13" s="9" t="s">
        <v>24</v>
      </c>
      <c r="B13" s="19" t="s">
        <v>171</v>
      </c>
      <c r="C13" s="11" t="s">
        <v>25</v>
      </c>
      <c r="D13" s="12">
        <v>493</v>
      </c>
      <c r="E13" s="203"/>
      <c r="F13" s="12">
        <f t="shared" ref="F13:F15" si="0">E13*D13</f>
        <v>0</v>
      </c>
    </row>
    <row r="14" spans="1:9" s="32" customFormat="1" ht="48" outlineLevel="1" x14ac:dyDescent="0.2">
      <c r="A14" s="36"/>
      <c r="B14" s="13" t="s">
        <v>295</v>
      </c>
      <c r="C14" s="37"/>
      <c r="D14" s="38"/>
      <c r="E14" s="38"/>
      <c r="F14" s="12"/>
      <c r="G14" s="39"/>
      <c r="H14" s="40"/>
      <c r="I14" s="40"/>
    </row>
    <row r="15" spans="1:9" ht="15" customHeight="1" x14ac:dyDescent="0.2">
      <c r="A15" s="9" t="s">
        <v>26</v>
      </c>
      <c r="B15" s="10" t="s">
        <v>27</v>
      </c>
      <c r="C15" s="11" t="s">
        <v>28</v>
      </c>
      <c r="D15" s="12">
        <v>18</v>
      </c>
      <c r="E15" s="203"/>
      <c r="F15" s="12">
        <f t="shared" si="0"/>
        <v>0</v>
      </c>
    </row>
    <row r="16" spans="1:9" s="32" customFormat="1" ht="25.5" customHeight="1" outlineLevel="1" x14ac:dyDescent="0.2">
      <c r="A16" s="36"/>
      <c r="B16" s="13" t="s">
        <v>29</v>
      </c>
      <c r="C16" s="37"/>
      <c r="D16" s="38"/>
      <c r="E16" s="38"/>
      <c r="F16" s="38"/>
      <c r="G16" s="39"/>
      <c r="H16" s="40"/>
      <c r="I16" s="40"/>
    </row>
    <row r="17" spans="1:9" s="32" customFormat="1" ht="15" customHeight="1" x14ac:dyDescent="0.2">
      <c r="A17" s="24">
        <v>2</v>
      </c>
      <c r="B17" s="25" t="s">
        <v>30</v>
      </c>
      <c r="C17" s="26" t="s">
        <v>20</v>
      </c>
      <c r="D17" s="27"/>
      <c r="E17" s="27"/>
      <c r="F17" s="27">
        <f>SUM(F18:F36)</f>
        <v>0</v>
      </c>
      <c r="G17" s="29"/>
      <c r="H17" s="1"/>
      <c r="I17" s="1"/>
    </row>
    <row r="18" spans="1:9" ht="15" customHeight="1" x14ac:dyDescent="0.2">
      <c r="A18" s="14" t="s">
        <v>31</v>
      </c>
      <c r="B18" s="15" t="s">
        <v>174</v>
      </c>
      <c r="C18" s="16" t="s">
        <v>34</v>
      </c>
      <c r="D18" s="17">
        <v>1</v>
      </c>
      <c r="E18" s="203"/>
      <c r="F18" s="17">
        <f>E18*D18</f>
        <v>0</v>
      </c>
    </row>
    <row r="19" spans="1:9" s="32" customFormat="1" ht="144" outlineLevel="1" x14ac:dyDescent="0.2">
      <c r="A19" s="36"/>
      <c r="B19" s="13" t="s">
        <v>296</v>
      </c>
      <c r="C19" s="37"/>
      <c r="D19" s="38"/>
      <c r="E19" s="38"/>
      <c r="F19" s="17"/>
      <c r="G19" s="39"/>
      <c r="H19" s="40"/>
      <c r="I19" s="40"/>
    </row>
    <row r="20" spans="1:9" ht="15" customHeight="1" x14ac:dyDescent="0.2">
      <c r="A20" s="14" t="s">
        <v>32</v>
      </c>
      <c r="B20" s="15" t="s">
        <v>175</v>
      </c>
      <c r="C20" s="16" t="s">
        <v>34</v>
      </c>
      <c r="D20" s="17">
        <v>2</v>
      </c>
      <c r="E20" s="203"/>
      <c r="F20" s="17">
        <f t="shared" ref="F20:F36" si="1">E20*D20</f>
        <v>0</v>
      </c>
    </row>
    <row r="21" spans="1:9" s="32" customFormat="1" ht="144" outlineLevel="1" x14ac:dyDescent="0.2">
      <c r="A21" s="36"/>
      <c r="B21" s="13" t="s">
        <v>296</v>
      </c>
      <c r="C21" s="37"/>
      <c r="D21" s="38"/>
      <c r="E21" s="38"/>
      <c r="F21" s="17"/>
      <c r="G21" s="39"/>
      <c r="H21" s="40"/>
      <c r="I21" s="40"/>
    </row>
    <row r="22" spans="1:9" ht="15" customHeight="1" x14ac:dyDescent="0.2">
      <c r="A22" s="14" t="s">
        <v>35</v>
      </c>
      <c r="B22" s="15" t="s">
        <v>33</v>
      </c>
      <c r="C22" s="16" t="s">
        <v>34</v>
      </c>
      <c r="D22" s="17">
        <v>1</v>
      </c>
      <c r="E22" s="203"/>
      <c r="F22" s="17">
        <f t="shared" si="1"/>
        <v>0</v>
      </c>
    </row>
    <row r="23" spans="1:9" s="32" customFormat="1" ht="48" outlineLevel="1" x14ac:dyDescent="0.2">
      <c r="A23" s="36"/>
      <c r="B23" s="13" t="s">
        <v>321</v>
      </c>
      <c r="C23" s="37"/>
      <c r="D23" s="38"/>
      <c r="E23" s="38"/>
      <c r="F23" s="17"/>
      <c r="G23" s="39"/>
      <c r="H23" s="40"/>
      <c r="I23" s="40"/>
    </row>
    <row r="24" spans="1:9" s="32" customFormat="1" ht="15" customHeight="1" x14ac:dyDescent="0.2">
      <c r="A24" s="14" t="s">
        <v>39</v>
      </c>
      <c r="B24" s="15" t="s">
        <v>36</v>
      </c>
      <c r="C24" s="16" t="s">
        <v>37</v>
      </c>
      <c r="D24" s="17">
        <v>1</v>
      </c>
      <c r="E24" s="203"/>
      <c r="F24" s="17">
        <f t="shared" si="1"/>
        <v>0</v>
      </c>
      <c r="G24" s="29"/>
      <c r="H24" s="1"/>
      <c r="I24" s="1"/>
    </row>
    <row r="25" spans="1:9" s="32" customFormat="1" ht="36" outlineLevel="1" x14ac:dyDescent="0.2">
      <c r="A25" s="36"/>
      <c r="B25" s="13" t="s">
        <v>38</v>
      </c>
      <c r="C25" s="37"/>
      <c r="D25" s="38"/>
      <c r="E25" s="38"/>
      <c r="F25" s="17"/>
      <c r="G25" s="39"/>
      <c r="H25" s="40"/>
      <c r="I25" s="40"/>
    </row>
    <row r="26" spans="1:9" s="32" customFormat="1" ht="15" customHeight="1" x14ac:dyDescent="0.2">
      <c r="A26" s="14" t="s">
        <v>41</v>
      </c>
      <c r="B26" s="15" t="s">
        <v>40</v>
      </c>
      <c r="C26" s="16" t="s">
        <v>34</v>
      </c>
      <c r="D26" s="17">
        <v>2</v>
      </c>
      <c r="E26" s="203"/>
      <c r="F26" s="17">
        <f t="shared" si="1"/>
        <v>0</v>
      </c>
      <c r="G26" s="29"/>
      <c r="H26" s="1"/>
      <c r="I26" s="1"/>
    </row>
    <row r="27" spans="1:9" s="32" customFormat="1" ht="48" outlineLevel="1" x14ac:dyDescent="0.2">
      <c r="A27" s="36"/>
      <c r="B27" s="13" t="s">
        <v>297</v>
      </c>
      <c r="C27" s="37"/>
      <c r="D27" s="38"/>
      <c r="E27" s="38"/>
      <c r="F27" s="17"/>
      <c r="G27" s="39"/>
      <c r="H27" s="40"/>
      <c r="I27" s="40"/>
    </row>
    <row r="28" spans="1:9" x14ac:dyDescent="0.2">
      <c r="A28" s="14" t="s">
        <v>43</v>
      </c>
      <c r="B28" s="15" t="s">
        <v>42</v>
      </c>
      <c r="C28" s="16" t="s">
        <v>34</v>
      </c>
      <c r="D28" s="17">
        <v>2</v>
      </c>
      <c r="E28" s="203"/>
      <c r="F28" s="17">
        <f t="shared" si="1"/>
        <v>0</v>
      </c>
    </row>
    <row r="29" spans="1:9" s="32" customFormat="1" ht="60" outlineLevel="1" x14ac:dyDescent="0.2">
      <c r="A29" s="36"/>
      <c r="B29" s="13" t="s">
        <v>298</v>
      </c>
      <c r="C29" s="37"/>
      <c r="D29" s="38"/>
      <c r="E29" s="38"/>
      <c r="F29" s="17"/>
      <c r="G29" s="39"/>
      <c r="H29" s="40"/>
      <c r="I29" s="40"/>
    </row>
    <row r="30" spans="1:9" s="32" customFormat="1" outlineLevel="1" x14ac:dyDescent="0.2">
      <c r="A30" s="189" t="s">
        <v>45</v>
      </c>
      <c r="B30" s="190" t="s">
        <v>285</v>
      </c>
      <c r="C30" s="191" t="s">
        <v>34</v>
      </c>
      <c r="D30" s="192">
        <v>2</v>
      </c>
      <c r="E30" s="204"/>
      <c r="F30" s="192">
        <f>ROUND(D30*E30,0)</f>
        <v>0</v>
      </c>
      <c r="G30" s="39"/>
      <c r="H30" s="40"/>
      <c r="I30" s="40"/>
    </row>
    <row r="31" spans="1:9" s="32" customFormat="1" ht="60" outlineLevel="1" x14ac:dyDescent="0.2">
      <c r="A31" s="193"/>
      <c r="B31" s="188" t="s">
        <v>299</v>
      </c>
      <c r="C31" s="194"/>
      <c r="D31" s="195"/>
      <c r="E31" s="195"/>
      <c r="F31" s="195"/>
      <c r="G31" s="39"/>
      <c r="H31" s="40"/>
      <c r="I31" s="40"/>
    </row>
    <row r="32" spans="1:9" s="32" customFormat="1" ht="15" customHeight="1" x14ac:dyDescent="0.2">
      <c r="A32" s="14" t="s">
        <v>46</v>
      </c>
      <c r="B32" s="15" t="s">
        <v>176</v>
      </c>
      <c r="C32" s="16" t="s">
        <v>28</v>
      </c>
      <c r="D32" s="17">
        <v>16</v>
      </c>
      <c r="E32" s="203"/>
      <c r="F32" s="17">
        <f t="shared" si="1"/>
        <v>0</v>
      </c>
      <c r="G32" s="29"/>
      <c r="H32" s="1"/>
      <c r="I32" s="1"/>
    </row>
    <row r="33" spans="1:9" s="32" customFormat="1" ht="36" outlineLevel="1" x14ac:dyDescent="0.2">
      <c r="A33" s="36"/>
      <c r="B33" s="13" t="s">
        <v>44</v>
      </c>
      <c r="C33" s="37"/>
      <c r="D33" s="38"/>
      <c r="E33" s="38"/>
      <c r="F33" s="17"/>
      <c r="G33" s="39"/>
      <c r="H33" s="40"/>
      <c r="I33" s="40"/>
    </row>
    <row r="34" spans="1:9" x14ac:dyDescent="0.2">
      <c r="A34" s="14" t="s">
        <v>127</v>
      </c>
      <c r="B34" s="15" t="s">
        <v>125</v>
      </c>
      <c r="C34" s="16" t="s">
        <v>34</v>
      </c>
      <c r="D34" s="17">
        <v>2</v>
      </c>
      <c r="E34" s="203"/>
      <c r="F34" s="17">
        <f t="shared" si="1"/>
        <v>0</v>
      </c>
    </row>
    <row r="35" spans="1:9" s="32" customFormat="1" ht="36" outlineLevel="1" x14ac:dyDescent="0.2">
      <c r="A35" s="36"/>
      <c r="B35" s="13" t="s">
        <v>126</v>
      </c>
      <c r="C35" s="37"/>
      <c r="D35" s="38"/>
      <c r="E35" s="38"/>
      <c r="F35" s="17"/>
      <c r="G35" s="39"/>
      <c r="H35" s="40"/>
      <c r="I35" s="40"/>
    </row>
    <row r="36" spans="1:9" x14ac:dyDescent="0.2">
      <c r="A36" s="14" t="s">
        <v>286</v>
      </c>
      <c r="B36" s="15" t="s">
        <v>47</v>
      </c>
      <c r="C36" s="16" t="s">
        <v>25</v>
      </c>
      <c r="D36" s="17">
        <v>5</v>
      </c>
      <c r="E36" s="203"/>
      <c r="F36" s="17">
        <f t="shared" si="1"/>
        <v>0</v>
      </c>
    </row>
    <row r="37" spans="1:9" s="32" customFormat="1" ht="24" outlineLevel="1" x14ac:dyDescent="0.2">
      <c r="A37" s="36"/>
      <c r="B37" s="13" t="s">
        <v>48</v>
      </c>
      <c r="C37" s="37"/>
      <c r="D37" s="38"/>
      <c r="E37" s="38"/>
      <c r="F37" s="38"/>
      <c r="G37" s="39"/>
      <c r="H37" s="40"/>
      <c r="I37" s="40"/>
    </row>
    <row r="38" spans="1:9" x14ac:dyDescent="0.2">
      <c r="A38" s="24">
        <v>3</v>
      </c>
      <c r="B38" s="25" t="s">
        <v>49</v>
      </c>
      <c r="C38" s="26" t="s">
        <v>20</v>
      </c>
      <c r="D38" s="27"/>
      <c r="E38" s="27"/>
      <c r="F38" s="27">
        <f>SUM(F39:F57)</f>
        <v>0</v>
      </c>
    </row>
    <row r="39" spans="1:9" x14ac:dyDescent="0.2">
      <c r="A39" s="14" t="s">
        <v>50</v>
      </c>
      <c r="B39" s="15" t="s">
        <v>51</v>
      </c>
      <c r="C39" s="16" t="s">
        <v>28</v>
      </c>
      <c r="D39" s="17">
        <v>65</v>
      </c>
      <c r="E39" s="203"/>
      <c r="F39" s="17">
        <f>E39*D39</f>
        <v>0</v>
      </c>
    </row>
    <row r="40" spans="1:9" s="32" customFormat="1" ht="156.75" customHeight="1" outlineLevel="1" x14ac:dyDescent="0.2">
      <c r="A40" s="36"/>
      <c r="B40" s="13" t="s">
        <v>301</v>
      </c>
      <c r="C40" s="37"/>
      <c r="D40" s="38"/>
      <c r="E40" s="38"/>
      <c r="F40" s="17"/>
      <c r="G40" s="39"/>
      <c r="H40" s="40"/>
      <c r="I40" s="40"/>
    </row>
    <row r="41" spans="1:9" x14ac:dyDescent="0.2">
      <c r="A41" s="14" t="s">
        <v>52</v>
      </c>
      <c r="B41" s="15" t="s">
        <v>53</v>
      </c>
      <c r="C41" s="16" t="s">
        <v>34</v>
      </c>
      <c r="D41" s="17">
        <v>7</v>
      </c>
      <c r="E41" s="203"/>
      <c r="F41" s="17">
        <f t="shared" ref="F41:F57" si="2">E41*D41</f>
        <v>0</v>
      </c>
    </row>
    <row r="42" spans="1:9" s="32" customFormat="1" ht="120" outlineLevel="1" x14ac:dyDescent="0.2">
      <c r="A42" s="36"/>
      <c r="B42" s="13" t="s">
        <v>54</v>
      </c>
      <c r="C42" s="37"/>
      <c r="D42" s="38"/>
      <c r="E42" s="38"/>
      <c r="F42" s="17"/>
      <c r="G42" s="39"/>
      <c r="H42" s="40"/>
      <c r="I42" s="40"/>
    </row>
    <row r="43" spans="1:9" x14ac:dyDescent="0.2">
      <c r="A43" s="14" t="s">
        <v>55</v>
      </c>
      <c r="B43" s="15" t="s">
        <v>128</v>
      </c>
      <c r="C43" s="16" t="s">
        <v>34</v>
      </c>
      <c r="D43" s="17">
        <v>4</v>
      </c>
      <c r="E43" s="203"/>
      <c r="F43" s="17">
        <f t="shared" si="2"/>
        <v>0</v>
      </c>
    </row>
    <row r="44" spans="1:9" s="32" customFormat="1" ht="132" outlineLevel="1" x14ac:dyDescent="0.2">
      <c r="A44" s="36"/>
      <c r="B44" s="13" t="s">
        <v>322</v>
      </c>
      <c r="C44" s="37"/>
      <c r="D44" s="38"/>
      <c r="E44" s="38"/>
      <c r="F44" s="17"/>
      <c r="G44" s="39"/>
      <c r="H44" s="40"/>
      <c r="I44" s="40"/>
    </row>
    <row r="45" spans="1:9" x14ac:dyDescent="0.2">
      <c r="A45" s="14" t="s">
        <v>56</v>
      </c>
      <c r="B45" s="15" t="s">
        <v>57</v>
      </c>
      <c r="C45" s="16" t="s">
        <v>34</v>
      </c>
      <c r="D45" s="17">
        <v>10</v>
      </c>
      <c r="E45" s="203"/>
      <c r="F45" s="17">
        <f t="shared" si="2"/>
        <v>0</v>
      </c>
    </row>
    <row r="46" spans="1:9" s="32" customFormat="1" ht="48" outlineLevel="1" x14ac:dyDescent="0.2">
      <c r="A46" s="36"/>
      <c r="B46" s="13" t="s">
        <v>303</v>
      </c>
      <c r="C46" s="37"/>
      <c r="D46" s="38"/>
      <c r="E46" s="38"/>
      <c r="F46" s="17"/>
      <c r="G46" s="39"/>
      <c r="H46" s="40"/>
      <c r="I46" s="40"/>
    </row>
    <row r="47" spans="1:9" x14ac:dyDescent="0.2">
      <c r="A47" s="14" t="s">
        <v>58</v>
      </c>
      <c r="B47" s="15" t="s">
        <v>59</v>
      </c>
      <c r="C47" s="16" t="s">
        <v>34</v>
      </c>
      <c r="D47" s="17">
        <v>10</v>
      </c>
      <c r="E47" s="203"/>
      <c r="F47" s="17">
        <f t="shared" si="2"/>
        <v>0</v>
      </c>
    </row>
    <row r="48" spans="1:9" s="32" customFormat="1" ht="24" outlineLevel="1" x14ac:dyDescent="0.2">
      <c r="A48" s="36"/>
      <c r="B48" s="13" t="s">
        <v>60</v>
      </c>
      <c r="C48" s="37"/>
      <c r="D48" s="38"/>
      <c r="E48" s="38"/>
      <c r="F48" s="17"/>
      <c r="G48" s="39"/>
      <c r="H48" s="40"/>
      <c r="I48" s="40"/>
    </row>
    <row r="49" spans="1:9" x14ac:dyDescent="0.2">
      <c r="A49" s="14" t="s">
        <v>61</v>
      </c>
      <c r="B49" s="15" t="s">
        <v>183</v>
      </c>
      <c r="C49" s="16" t="s">
        <v>34</v>
      </c>
      <c r="D49" s="17">
        <v>1</v>
      </c>
      <c r="E49" s="203"/>
      <c r="F49" s="17">
        <f t="shared" si="2"/>
        <v>0</v>
      </c>
    </row>
    <row r="50" spans="1:9" s="32" customFormat="1" ht="168" outlineLevel="1" x14ac:dyDescent="0.2">
      <c r="A50" s="36"/>
      <c r="B50" s="13" t="s">
        <v>305</v>
      </c>
      <c r="C50" s="37"/>
      <c r="D50" s="38"/>
      <c r="E50" s="38"/>
      <c r="F50" s="17"/>
      <c r="G50" s="39"/>
      <c r="H50" s="40"/>
      <c r="I50" s="40"/>
    </row>
    <row r="51" spans="1:9" x14ac:dyDescent="0.2">
      <c r="A51" s="14" t="s">
        <v>63</v>
      </c>
      <c r="B51" s="15" t="s">
        <v>182</v>
      </c>
      <c r="C51" s="16" t="s">
        <v>34</v>
      </c>
      <c r="D51" s="17">
        <v>2</v>
      </c>
      <c r="E51" s="203"/>
      <c r="F51" s="17">
        <f t="shared" si="2"/>
        <v>0</v>
      </c>
    </row>
    <row r="52" spans="1:9" s="32" customFormat="1" ht="168" outlineLevel="1" x14ac:dyDescent="0.2">
      <c r="A52" s="36"/>
      <c r="B52" s="13" t="s">
        <v>305</v>
      </c>
      <c r="C52" s="37"/>
      <c r="D52" s="38"/>
      <c r="E52" s="38"/>
      <c r="F52" s="17"/>
      <c r="G52" s="39"/>
      <c r="H52" s="40"/>
      <c r="I52" s="40"/>
    </row>
    <row r="53" spans="1:9" x14ac:dyDescent="0.2">
      <c r="A53" s="14" t="s">
        <v>65</v>
      </c>
      <c r="B53" s="15" t="s">
        <v>62</v>
      </c>
      <c r="C53" s="16" t="s">
        <v>34</v>
      </c>
      <c r="D53" s="17">
        <v>2</v>
      </c>
      <c r="E53" s="203"/>
      <c r="F53" s="17">
        <f t="shared" si="2"/>
        <v>0</v>
      </c>
    </row>
    <row r="54" spans="1:9" s="32" customFormat="1" ht="122.25" customHeight="1" outlineLevel="1" x14ac:dyDescent="0.2">
      <c r="A54" s="36"/>
      <c r="B54" s="13" t="s">
        <v>320</v>
      </c>
      <c r="C54" s="37"/>
      <c r="D54" s="38"/>
      <c r="E54" s="38"/>
      <c r="F54" s="17"/>
      <c r="G54" s="39"/>
      <c r="H54" s="40"/>
      <c r="I54" s="40"/>
    </row>
    <row r="55" spans="1:9" x14ac:dyDescent="0.2">
      <c r="A55" s="14" t="s">
        <v>66</v>
      </c>
      <c r="B55" s="15" t="s">
        <v>64</v>
      </c>
      <c r="C55" s="16" t="s">
        <v>34</v>
      </c>
      <c r="D55" s="17">
        <v>2</v>
      </c>
      <c r="E55" s="203"/>
      <c r="F55" s="17">
        <f t="shared" si="2"/>
        <v>0</v>
      </c>
    </row>
    <row r="56" spans="1:9" s="32" customFormat="1" ht="60.75" customHeight="1" outlineLevel="1" x14ac:dyDescent="0.2">
      <c r="A56" s="36"/>
      <c r="B56" s="13" t="s">
        <v>306</v>
      </c>
      <c r="C56" s="37"/>
      <c r="D56" s="38"/>
      <c r="E56" s="38"/>
      <c r="F56" s="17"/>
      <c r="G56" s="39"/>
      <c r="H56" s="40"/>
      <c r="I56" s="40"/>
    </row>
    <row r="57" spans="1:9" x14ac:dyDescent="0.2">
      <c r="A57" s="14" t="s">
        <v>67</v>
      </c>
      <c r="B57" s="15" t="s">
        <v>168</v>
      </c>
      <c r="C57" s="16" t="s">
        <v>169</v>
      </c>
      <c r="D57" s="17">
        <v>1</v>
      </c>
      <c r="E57" s="203"/>
      <c r="F57" s="17">
        <f t="shared" si="2"/>
        <v>0</v>
      </c>
    </row>
    <row r="58" spans="1:9" s="32" customFormat="1" outlineLevel="1" x14ac:dyDescent="0.2">
      <c r="A58" s="36"/>
      <c r="B58" s="13" t="s">
        <v>323</v>
      </c>
      <c r="C58" s="37"/>
      <c r="D58" s="38"/>
      <c r="E58" s="38"/>
      <c r="F58" s="38"/>
      <c r="G58" s="39"/>
      <c r="H58" s="40"/>
      <c r="I58" s="40"/>
    </row>
    <row r="59" spans="1:9" x14ac:dyDescent="0.2">
      <c r="A59" s="24">
        <v>4</v>
      </c>
      <c r="B59" s="25" t="s">
        <v>68</v>
      </c>
      <c r="C59" s="26" t="s">
        <v>20</v>
      </c>
      <c r="D59" s="27"/>
      <c r="E59" s="27"/>
      <c r="F59" s="27">
        <f>SUM(F60:F70)</f>
        <v>0</v>
      </c>
    </row>
    <row r="60" spans="1:9" x14ac:dyDescent="0.2">
      <c r="A60" s="14" t="s">
        <v>69</v>
      </c>
      <c r="B60" s="15" t="s">
        <v>70</v>
      </c>
      <c r="C60" s="16" t="s">
        <v>28</v>
      </c>
      <c r="D60" s="17">
        <v>129</v>
      </c>
      <c r="E60" s="203"/>
      <c r="F60" s="17">
        <f>E60*D60</f>
        <v>0</v>
      </c>
    </row>
    <row r="61" spans="1:9" s="32" customFormat="1" ht="120" outlineLevel="1" x14ac:dyDescent="0.2">
      <c r="A61" s="36"/>
      <c r="B61" s="13" t="s">
        <v>308</v>
      </c>
      <c r="C61" s="37"/>
      <c r="D61" s="38"/>
      <c r="E61" s="38"/>
      <c r="F61" s="17"/>
      <c r="G61" s="39"/>
      <c r="H61" s="40"/>
      <c r="I61" s="40"/>
    </row>
    <row r="62" spans="1:9" x14ac:dyDescent="0.2">
      <c r="A62" s="14" t="s">
        <v>71</v>
      </c>
      <c r="B62" s="15" t="s">
        <v>72</v>
      </c>
      <c r="C62" s="16" t="s">
        <v>34</v>
      </c>
      <c r="D62" s="17">
        <v>10</v>
      </c>
      <c r="E62" s="203"/>
      <c r="F62" s="17">
        <f t="shared" ref="F62:F70" si="3">E62*D62</f>
        <v>0</v>
      </c>
    </row>
    <row r="63" spans="1:9" s="32" customFormat="1" ht="132" outlineLevel="1" x14ac:dyDescent="0.2">
      <c r="A63" s="36"/>
      <c r="B63" s="13" t="s">
        <v>309</v>
      </c>
      <c r="C63" s="37"/>
      <c r="D63" s="38"/>
      <c r="E63" s="38"/>
      <c r="F63" s="17"/>
      <c r="G63" s="39"/>
      <c r="H63" s="40"/>
      <c r="I63" s="40"/>
    </row>
    <row r="64" spans="1:9" x14ac:dyDescent="0.2">
      <c r="A64" s="14" t="s">
        <v>73</v>
      </c>
      <c r="B64" s="15" t="s">
        <v>74</v>
      </c>
      <c r="C64" s="16" t="s">
        <v>34</v>
      </c>
      <c r="D64" s="17">
        <v>20</v>
      </c>
      <c r="E64" s="203"/>
      <c r="F64" s="17">
        <f t="shared" si="3"/>
        <v>0</v>
      </c>
    </row>
    <row r="65" spans="1:9" s="32" customFormat="1" ht="36" outlineLevel="1" x14ac:dyDescent="0.2">
      <c r="A65" s="36"/>
      <c r="B65" s="13" t="s">
        <v>75</v>
      </c>
      <c r="C65" s="37"/>
      <c r="D65" s="38"/>
      <c r="E65" s="38"/>
      <c r="F65" s="17"/>
      <c r="G65" s="39"/>
      <c r="H65" s="40"/>
      <c r="I65" s="40"/>
    </row>
    <row r="66" spans="1:9" x14ac:dyDescent="0.2">
      <c r="A66" s="14" t="s">
        <v>76</v>
      </c>
      <c r="B66" s="15" t="s">
        <v>77</v>
      </c>
      <c r="C66" s="16" t="s">
        <v>34</v>
      </c>
      <c r="D66" s="17">
        <v>1</v>
      </c>
      <c r="E66" s="203"/>
      <c r="F66" s="17">
        <f t="shared" si="3"/>
        <v>0</v>
      </c>
    </row>
    <row r="67" spans="1:9" s="32" customFormat="1" ht="72" outlineLevel="1" x14ac:dyDescent="0.2">
      <c r="A67" s="36"/>
      <c r="B67" s="13" t="s">
        <v>78</v>
      </c>
      <c r="C67" s="37"/>
      <c r="D67" s="38"/>
      <c r="E67" s="38"/>
      <c r="F67" s="17"/>
      <c r="G67" s="39"/>
      <c r="H67" s="40"/>
      <c r="I67" s="40"/>
    </row>
    <row r="68" spans="1:9" x14ac:dyDescent="0.2">
      <c r="A68" s="14" t="s">
        <v>79</v>
      </c>
      <c r="B68" s="15" t="s">
        <v>80</v>
      </c>
      <c r="C68" s="16" t="s">
        <v>34</v>
      </c>
      <c r="D68" s="17">
        <v>1</v>
      </c>
      <c r="E68" s="203"/>
      <c r="F68" s="17">
        <f t="shared" si="3"/>
        <v>0</v>
      </c>
    </row>
    <row r="69" spans="1:9" s="32" customFormat="1" ht="24" outlineLevel="1" x14ac:dyDescent="0.2">
      <c r="A69" s="36"/>
      <c r="B69" s="13" t="s">
        <v>81</v>
      </c>
      <c r="C69" s="37"/>
      <c r="D69" s="38"/>
      <c r="E69" s="38"/>
      <c r="F69" s="17"/>
      <c r="G69" s="39"/>
      <c r="H69" s="40"/>
      <c r="I69" s="40"/>
    </row>
    <row r="70" spans="1:9" x14ac:dyDescent="0.2">
      <c r="A70" s="14" t="s">
        <v>82</v>
      </c>
      <c r="B70" s="15" t="s">
        <v>177</v>
      </c>
      <c r="C70" s="16" t="s">
        <v>34</v>
      </c>
      <c r="D70" s="17">
        <v>1</v>
      </c>
      <c r="E70" s="203"/>
      <c r="F70" s="17">
        <f t="shared" si="3"/>
        <v>0</v>
      </c>
    </row>
    <row r="71" spans="1:9" s="32" customFormat="1" ht="51" customHeight="1" outlineLevel="1" x14ac:dyDescent="0.2">
      <c r="A71" s="36"/>
      <c r="B71" s="13" t="s">
        <v>178</v>
      </c>
      <c r="C71" s="37"/>
      <c r="D71" s="38"/>
      <c r="E71" s="38"/>
      <c r="F71" s="38"/>
      <c r="G71" s="39"/>
      <c r="H71" s="40"/>
      <c r="I71" s="40"/>
    </row>
    <row r="72" spans="1:9" x14ac:dyDescent="0.2">
      <c r="A72" s="24">
        <v>5</v>
      </c>
      <c r="B72" s="25" t="s">
        <v>83</v>
      </c>
      <c r="C72" s="26" t="s">
        <v>20</v>
      </c>
      <c r="D72" s="27"/>
      <c r="E72" s="27"/>
      <c r="F72" s="27">
        <f>SUM(F73:F99)</f>
        <v>0</v>
      </c>
    </row>
    <row r="73" spans="1:9" x14ac:dyDescent="0.2">
      <c r="A73" s="14" t="s">
        <v>90</v>
      </c>
      <c r="B73" s="15" t="s">
        <v>130</v>
      </c>
      <c r="C73" s="16" t="s">
        <v>34</v>
      </c>
      <c r="D73" s="17">
        <v>2</v>
      </c>
      <c r="E73" s="203"/>
      <c r="F73" s="17">
        <f>E73*D73</f>
        <v>0</v>
      </c>
    </row>
    <row r="74" spans="1:9" s="32" customFormat="1" ht="96" outlineLevel="1" x14ac:dyDescent="0.2">
      <c r="A74" s="36"/>
      <c r="B74" s="13" t="s">
        <v>324</v>
      </c>
      <c r="C74" s="37"/>
      <c r="D74" s="38"/>
      <c r="E74" s="38"/>
      <c r="F74" s="17"/>
      <c r="G74" s="39"/>
      <c r="H74" s="40"/>
      <c r="I74" s="40"/>
    </row>
    <row r="75" spans="1:9" x14ac:dyDescent="0.2">
      <c r="A75" s="14" t="s">
        <v>91</v>
      </c>
      <c r="B75" s="15" t="s">
        <v>131</v>
      </c>
      <c r="C75" s="16" t="s">
        <v>34</v>
      </c>
      <c r="D75" s="17">
        <v>2</v>
      </c>
      <c r="E75" s="203"/>
      <c r="F75" s="17">
        <f t="shared" ref="F75:F99" si="4">E75*D75</f>
        <v>0</v>
      </c>
    </row>
    <row r="76" spans="1:9" s="32" customFormat="1" ht="24" outlineLevel="1" x14ac:dyDescent="0.2">
      <c r="A76" s="36"/>
      <c r="B76" s="13" t="s">
        <v>92</v>
      </c>
      <c r="C76" s="37"/>
      <c r="D76" s="38"/>
      <c r="E76" s="38"/>
      <c r="F76" s="17"/>
      <c r="G76" s="39"/>
      <c r="H76" s="40"/>
      <c r="I76" s="40"/>
    </row>
    <row r="77" spans="1:9" x14ac:dyDescent="0.2">
      <c r="A77" s="14" t="s">
        <v>93</v>
      </c>
      <c r="B77" s="15" t="s">
        <v>132</v>
      </c>
      <c r="C77" s="16" t="s">
        <v>34</v>
      </c>
      <c r="D77" s="17">
        <v>5</v>
      </c>
      <c r="E77" s="203"/>
      <c r="F77" s="17">
        <f t="shared" si="4"/>
        <v>0</v>
      </c>
    </row>
    <row r="78" spans="1:9" s="32" customFormat="1" ht="72" outlineLevel="1" x14ac:dyDescent="0.2">
      <c r="A78" s="36"/>
      <c r="B78" s="13" t="s">
        <v>325</v>
      </c>
      <c r="C78" s="37"/>
      <c r="D78" s="38"/>
      <c r="E78" s="38"/>
      <c r="F78" s="17"/>
      <c r="G78" s="39"/>
      <c r="H78" s="40"/>
      <c r="I78" s="40"/>
    </row>
    <row r="79" spans="1:9" x14ac:dyDescent="0.2">
      <c r="A79" s="14" t="s">
        <v>94</v>
      </c>
      <c r="B79" s="15" t="s">
        <v>133</v>
      </c>
      <c r="C79" s="16" t="s">
        <v>34</v>
      </c>
      <c r="D79" s="17">
        <v>4</v>
      </c>
      <c r="E79" s="203"/>
      <c r="F79" s="17">
        <f t="shared" si="4"/>
        <v>0</v>
      </c>
    </row>
    <row r="80" spans="1:9" s="32" customFormat="1" ht="36" outlineLevel="1" x14ac:dyDescent="0.2">
      <c r="A80" s="36"/>
      <c r="B80" s="13" t="s">
        <v>134</v>
      </c>
      <c r="C80" s="37"/>
      <c r="D80" s="38"/>
      <c r="E80" s="38"/>
      <c r="F80" s="17"/>
      <c r="G80" s="39"/>
      <c r="H80" s="40"/>
      <c r="I80" s="40"/>
    </row>
    <row r="81" spans="1:9" x14ac:dyDescent="0.2">
      <c r="A81" s="14" t="s">
        <v>95</v>
      </c>
      <c r="B81" s="15" t="s">
        <v>135</v>
      </c>
      <c r="C81" s="16" t="s">
        <v>37</v>
      </c>
      <c r="D81" s="17">
        <v>3</v>
      </c>
      <c r="E81" s="203"/>
      <c r="F81" s="17">
        <f t="shared" si="4"/>
        <v>0</v>
      </c>
    </row>
    <row r="82" spans="1:9" s="32" customFormat="1" ht="156" outlineLevel="1" x14ac:dyDescent="0.2">
      <c r="A82" s="36"/>
      <c r="B82" s="13" t="s">
        <v>326</v>
      </c>
      <c r="C82" s="37"/>
      <c r="D82" s="38"/>
      <c r="E82" s="38"/>
      <c r="F82" s="17"/>
      <c r="G82" s="39"/>
      <c r="H82" s="40"/>
      <c r="I82" s="40"/>
    </row>
    <row r="83" spans="1:9" x14ac:dyDescent="0.2">
      <c r="A83" s="14" t="s">
        <v>96</v>
      </c>
      <c r="B83" s="15" t="s">
        <v>136</v>
      </c>
      <c r="C83" s="16" t="s">
        <v>34</v>
      </c>
      <c r="D83" s="17">
        <v>2</v>
      </c>
      <c r="E83" s="203"/>
      <c r="F83" s="17">
        <f t="shared" si="4"/>
        <v>0</v>
      </c>
    </row>
    <row r="84" spans="1:9" s="32" customFormat="1" ht="156" outlineLevel="1" x14ac:dyDescent="0.2">
      <c r="A84" s="36"/>
      <c r="B84" s="13" t="s">
        <v>327</v>
      </c>
      <c r="C84" s="37"/>
      <c r="D84" s="38"/>
      <c r="E84" s="38"/>
      <c r="F84" s="17"/>
      <c r="G84" s="39"/>
      <c r="H84" s="40"/>
      <c r="I84" s="40"/>
    </row>
    <row r="85" spans="1:9" x14ac:dyDescent="0.2">
      <c r="A85" s="14" t="s">
        <v>97</v>
      </c>
      <c r="B85" s="15" t="s">
        <v>137</v>
      </c>
      <c r="C85" s="16" t="s">
        <v>34</v>
      </c>
      <c r="D85" s="17">
        <v>7</v>
      </c>
      <c r="E85" s="203"/>
      <c r="F85" s="17">
        <f t="shared" si="4"/>
        <v>0</v>
      </c>
    </row>
    <row r="86" spans="1:9" s="32" customFormat="1" ht="24" outlineLevel="1" x14ac:dyDescent="0.2">
      <c r="A86" s="36"/>
      <c r="B86" s="13" t="s">
        <v>100</v>
      </c>
      <c r="C86" s="37"/>
      <c r="D86" s="38"/>
      <c r="E86" s="38"/>
      <c r="F86" s="17"/>
      <c r="G86" s="39"/>
      <c r="H86" s="40"/>
      <c r="I86" s="40"/>
    </row>
    <row r="87" spans="1:9" x14ac:dyDescent="0.2">
      <c r="A87" s="14" t="s">
        <v>98</v>
      </c>
      <c r="B87" s="15" t="s">
        <v>138</v>
      </c>
      <c r="C87" s="16" t="s">
        <v>34</v>
      </c>
      <c r="D87" s="17">
        <v>2</v>
      </c>
      <c r="E87" s="203"/>
      <c r="F87" s="17">
        <f t="shared" si="4"/>
        <v>0</v>
      </c>
    </row>
    <row r="88" spans="1:9" s="32" customFormat="1" ht="60" outlineLevel="1" x14ac:dyDescent="0.2">
      <c r="A88" s="36"/>
      <c r="B88" s="13" t="s">
        <v>328</v>
      </c>
      <c r="C88" s="37"/>
      <c r="D88" s="38"/>
      <c r="E88" s="38"/>
      <c r="F88" s="17"/>
      <c r="G88" s="39"/>
      <c r="H88" s="40"/>
      <c r="I88" s="40"/>
    </row>
    <row r="89" spans="1:9" x14ac:dyDescent="0.2">
      <c r="A89" s="14" t="s">
        <v>99</v>
      </c>
      <c r="B89" s="15" t="s">
        <v>179</v>
      </c>
      <c r="C89" s="16" t="s">
        <v>169</v>
      </c>
      <c r="D89" s="17">
        <v>2</v>
      </c>
      <c r="E89" s="203"/>
      <c r="F89" s="17">
        <f t="shared" si="4"/>
        <v>0</v>
      </c>
    </row>
    <row r="90" spans="1:9" s="32" customFormat="1" ht="84" outlineLevel="1" x14ac:dyDescent="0.2">
      <c r="A90" s="36"/>
      <c r="B90" s="13" t="s">
        <v>317</v>
      </c>
      <c r="C90" s="37"/>
      <c r="D90" s="38"/>
      <c r="E90" s="38"/>
      <c r="F90" s="17"/>
      <c r="G90" s="39"/>
      <c r="H90" s="40"/>
      <c r="I90" s="40"/>
    </row>
    <row r="91" spans="1:9" x14ac:dyDescent="0.2">
      <c r="A91" s="14" t="s">
        <v>101</v>
      </c>
      <c r="B91" s="15" t="s">
        <v>139</v>
      </c>
      <c r="C91" s="16" t="s">
        <v>34</v>
      </c>
      <c r="D91" s="17">
        <v>1</v>
      </c>
      <c r="E91" s="203"/>
      <c r="F91" s="17">
        <f t="shared" si="4"/>
        <v>0</v>
      </c>
    </row>
    <row r="92" spans="1:9" s="32" customFormat="1" ht="24" outlineLevel="1" x14ac:dyDescent="0.2">
      <c r="A92" s="36"/>
      <c r="B92" s="13" t="s">
        <v>106</v>
      </c>
      <c r="C92" s="37"/>
      <c r="D92" s="38"/>
      <c r="E92" s="38"/>
      <c r="F92" s="17"/>
      <c r="G92" s="39"/>
      <c r="H92" s="40"/>
      <c r="I92" s="40"/>
    </row>
    <row r="93" spans="1:9" x14ac:dyDescent="0.2">
      <c r="A93" s="14" t="s">
        <v>102</v>
      </c>
      <c r="B93" s="15" t="s">
        <v>140</v>
      </c>
      <c r="C93" s="16" t="s">
        <v>34</v>
      </c>
      <c r="D93" s="17">
        <v>3</v>
      </c>
      <c r="E93" s="203"/>
      <c r="F93" s="17">
        <f t="shared" si="4"/>
        <v>0</v>
      </c>
    </row>
    <row r="94" spans="1:9" s="32" customFormat="1" ht="97.5" customHeight="1" outlineLevel="1" x14ac:dyDescent="0.2">
      <c r="A94" s="36"/>
      <c r="B94" s="13" t="s">
        <v>329</v>
      </c>
      <c r="C94" s="37"/>
      <c r="D94" s="38"/>
      <c r="E94" s="38"/>
      <c r="F94" s="17"/>
      <c r="G94" s="39"/>
      <c r="H94" s="40"/>
      <c r="I94" s="40"/>
    </row>
    <row r="95" spans="1:9" x14ac:dyDescent="0.2">
      <c r="A95" s="14" t="s">
        <v>103</v>
      </c>
      <c r="B95" s="15" t="s">
        <v>141</v>
      </c>
      <c r="C95" s="16" t="s">
        <v>34</v>
      </c>
      <c r="D95" s="17">
        <v>2</v>
      </c>
      <c r="E95" s="203"/>
      <c r="F95" s="17">
        <f t="shared" si="4"/>
        <v>0</v>
      </c>
    </row>
    <row r="96" spans="1:9" s="32" customFormat="1" ht="48" outlineLevel="1" x14ac:dyDescent="0.2">
      <c r="A96" s="36"/>
      <c r="B96" s="13" t="s">
        <v>330</v>
      </c>
      <c r="C96" s="37"/>
      <c r="D96" s="38"/>
      <c r="E96" s="38"/>
      <c r="F96" s="17"/>
      <c r="G96" s="39"/>
      <c r="H96" s="40"/>
      <c r="I96" s="40"/>
    </row>
    <row r="97" spans="1:9" x14ac:dyDescent="0.2">
      <c r="A97" s="14" t="s">
        <v>104</v>
      </c>
      <c r="B97" s="15" t="s">
        <v>180</v>
      </c>
      <c r="C97" s="16" t="s">
        <v>169</v>
      </c>
      <c r="D97" s="17">
        <v>2</v>
      </c>
      <c r="E97" s="203"/>
      <c r="F97" s="17">
        <f t="shared" si="4"/>
        <v>0</v>
      </c>
    </row>
    <row r="98" spans="1:9" s="32" customFormat="1" ht="48" customHeight="1" outlineLevel="1" x14ac:dyDescent="0.2">
      <c r="A98" s="36"/>
      <c r="B98" s="13" t="s">
        <v>110</v>
      </c>
      <c r="C98" s="37"/>
      <c r="D98" s="38"/>
      <c r="E98" s="38"/>
      <c r="F98" s="17"/>
      <c r="G98" s="39"/>
      <c r="H98" s="40"/>
      <c r="I98" s="40"/>
    </row>
    <row r="99" spans="1:9" x14ac:dyDescent="0.2">
      <c r="A99" s="14" t="s">
        <v>105</v>
      </c>
      <c r="B99" s="15" t="s">
        <v>181</v>
      </c>
      <c r="C99" s="16" t="s">
        <v>34</v>
      </c>
      <c r="D99" s="17">
        <v>1</v>
      </c>
      <c r="E99" s="203"/>
      <c r="F99" s="17">
        <f t="shared" si="4"/>
        <v>0</v>
      </c>
    </row>
    <row r="100" spans="1:9" s="32" customFormat="1" ht="96" outlineLevel="1" x14ac:dyDescent="0.2">
      <c r="A100" s="36"/>
      <c r="B100" s="13" t="s">
        <v>331</v>
      </c>
      <c r="C100" s="37"/>
      <c r="D100" s="38"/>
      <c r="E100" s="38"/>
      <c r="F100" s="38"/>
      <c r="G100" s="39"/>
      <c r="H100" s="40"/>
      <c r="I100" s="40"/>
    </row>
    <row r="101" spans="1:9" x14ac:dyDescent="0.2">
      <c r="A101" s="24">
        <v>6</v>
      </c>
      <c r="B101" s="25" t="s">
        <v>142</v>
      </c>
      <c r="C101" s="26" t="s">
        <v>20</v>
      </c>
      <c r="D101" s="27"/>
      <c r="E101" s="27"/>
      <c r="F101" s="27">
        <f>SUM(F102)</f>
        <v>0</v>
      </c>
    </row>
    <row r="102" spans="1:9" x14ac:dyDescent="0.2">
      <c r="A102" s="14" t="s">
        <v>143</v>
      </c>
      <c r="B102" s="15" t="s">
        <v>234</v>
      </c>
      <c r="C102" s="16" t="s">
        <v>34</v>
      </c>
      <c r="D102" s="17">
        <v>1</v>
      </c>
      <c r="E102" s="203"/>
      <c r="F102" s="17">
        <f>E102*D102</f>
        <v>0</v>
      </c>
    </row>
    <row r="103" spans="1:9" s="32" customFormat="1" ht="48" outlineLevel="1" x14ac:dyDescent="0.2">
      <c r="A103" s="36"/>
      <c r="B103" s="13" t="s">
        <v>235</v>
      </c>
      <c r="C103" s="37"/>
      <c r="D103" s="38"/>
      <c r="E103" s="38"/>
      <c r="F103" s="38"/>
      <c r="G103" s="39"/>
      <c r="H103" s="40"/>
      <c r="I103" s="40"/>
    </row>
    <row r="104" spans="1:9" s="35" customFormat="1" ht="15" x14ac:dyDescent="0.25">
      <c r="A104" s="20"/>
      <c r="B104" s="21" t="s">
        <v>19</v>
      </c>
      <c r="C104" s="22" t="s">
        <v>20</v>
      </c>
      <c r="D104" s="23"/>
      <c r="E104" s="23"/>
      <c r="F104" s="23">
        <f>F101+F72+F59+F38+F17+F10</f>
        <v>0</v>
      </c>
      <c r="G104" s="34"/>
      <c r="H104" s="18"/>
      <c r="I104" s="18"/>
    </row>
  </sheetData>
  <sheetProtection algorithmName="SHA-512" hashValue="3vMIzBuoxBWfwzT7LwdrGWT8bIoSaiWkDFS72UhCavVO3DCAbt5IqAh5HZVmWoVtSRNGH6BMEzw37Wo/pTbcqQ==" saltValue="2N7TereSddd+FP7GQ5E/7Q==" spinCount="100000" sheet="1" objects="1" scenarios="1"/>
  <pageMargins left="0.70866141732283472" right="0.70866141732283472" top="0.78740157480314965" bottom="0.78740157480314965" header="0.31496062992125984" footer="0.31496062992125984"/>
  <pageSetup paperSize="9" scale="56" fitToHeight="0" orientation="portrait" r:id="rId1"/>
  <rowBreaks count="1" manualBreakCount="1">
    <brk id="98" max="1638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73"/>
  <sheetViews>
    <sheetView zoomScaleNormal="100" zoomScaleSheetLayoutView="100" workbookViewId="0">
      <selection activeCell="B12" sqref="B12"/>
    </sheetView>
  </sheetViews>
  <sheetFormatPr defaultColWidth="9.140625" defaultRowHeight="14.25" outlineLevelRow="1" x14ac:dyDescent="0.2"/>
  <cols>
    <col min="1" max="1" width="9.140625" style="1"/>
    <col min="2" max="2" width="92.42578125" style="1" customWidth="1"/>
    <col min="3" max="3" width="8.5703125" style="2" customWidth="1"/>
    <col min="4" max="4" width="9.140625" style="1"/>
    <col min="5" max="5" width="17.85546875" style="28" customWidth="1"/>
    <col min="6" max="7" width="18.140625" style="29" customWidth="1"/>
    <col min="8" max="9" width="9.140625" style="1"/>
    <col min="10" max="16384" width="9.140625" style="30"/>
  </cols>
  <sheetData>
    <row r="1" spans="1:9" ht="15" x14ac:dyDescent="0.2">
      <c r="A1" s="207"/>
      <c r="B1" s="208" t="s">
        <v>172</v>
      </c>
      <c r="C1" s="209"/>
      <c r="D1" s="210" t="s">
        <v>4</v>
      </c>
      <c r="E1" s="211" t="s">
        <v>5</v>
      </c>
      <c r="F1" s="212" t="s">
        <v>123</v>
      </c>
    </row>
    <row r="2" spans="1:9" x14ac:dyDescent="0.2">
      <c r="A2" s="207"/>
      <c r="B2" s="207"/>
      <c r="C2" s="209"/>
      <c r="D2" s="207"/>
      <c r="E2" s="211" t="s">
        <v>6</v>
      </c>
      <c r="F2" s="212" t="s">
        <v>7</v>
      </c>
    </row>
    <row r="3" spans="1:9" x14ac:dyDescent="0.2">
      <c r="A3" s="207"/>
      <c r="B3" s="207" t="s">
        <v>3</v>
      </c>
      <c r="C3" s="209"/>
      <c r="D3" s="207"/>
      <c r="E3" s="211" t="s">
        <v>8</v>
      </c>
      <c r="F3" s="212" t="s">
        <v>9</v>
      </c>
    </row>
    <row r="4" spans="1:9" ht="15" x14ac:dyDescent="0.2">
      <c r="A4" s="207"/>
      <c r="B4" s="208" t="s">
        <v>184</v>
      </c>
      <c r="C4" s="209"/>
      <c r="D4" s="207"/>
      <c r="E4" s="211" t="s">
        <v>10</v>
      </c>
      <c r="F4" s="213">
        <v>330</v>
      </c>
    </row>
    <row r="5" spans="1:9" x14ac:dyDescent="0.2">
      <c r="A5" s="207"/>
      <c r="B5" s="207"/>
      <c r="C5" s="209"/>
      <c r="D5" s="207"/>
      <c r="E5" s="214" t="s">
        <v>11</v>
      </c>
      <c r="F5" s="213">
        <v>30</v>
      </c>
    </row>
    <row r="6" spans="1:9" s="32" customFormat="1" x14ac:dyDescent="0.2">
      <c r="A6" s="207"/>
      <c r="B6" s="207"/>
      <c r="C6" s="209"/>
      <c r="D6" s="207"/>
      <c r="E6" s="211"/>
      <c r="F6" s="212"/>
      <c r="G6" s="29"/>
      <c r="H6" s="1"/>
      <c r="I6" s="1"/>
    </row>
    <row r="7" spans="1:9" x14ac:dyDescent="0.2">
      <c r="A7" s="207"/>
      <c r="B7" s="207"/>
      <c r="C7" s="209"/>
      <c r="D7" s="207"/>
      <c r="E7" s="211"/>
      <c r="F7" s="212"/>
    </row>
    <row r="8" spans="1:9" s="33" customFormat="1" ht="22.5" x14ac:dyDescent="0.25">
      <c r="A8" s="215" t="s">
        <v>12</v>
      </c>
      <c r="B8" s="216" t="s">
        <v>13</v>
      </c>
      <c r="C8" s="217" t="s">
        <v>14</v>
      </c>
      <c r="D8" s="216" t="s">
        <v>15</v>
      </c>
      <c r="E8" s="218" t="s">
        <v>16</v>
      </c>
      <c r="F8" s="219" t="s">
        <v>17</v>
      </c>
      <c r="G8" s="3"/>
    </row>
    <row r="9" spans="1:9" s="35" customFormat="1" ht="15" x14ac:dyDescent="0.25">
      <c r="A9" s="220" t="s">
        <v>18</v>
      </c>
      <c r="B9" s="221" t="s">
        <v>19</v>
      </c>
      <c r="C9" s="222" t="s">
        <v>20</v>
      </c>
      <c r="D9" s="223"/>
      <c r="E9" s="223"/>
      <c r="F9" s="223">
        <f>F73</f>
        <v>0</v>
      </c>
      <c r="G9" s="34"/>
      <c r="H9" s="18"/>
      <c r="I9" s="18"/>
    </row>
    <row r="10" spans="1:9" x14ac:dyDescent="0.2">
      <c r="A10" s="224">
        <v>1</v>
      </c>
      <c r="B10" s="225" t="s">
        <v>21</v>
      </c>
      <c r="C10" s="226" t="s">
        <v>20</v>
      </c>
      <c r="D10" s="227"/>
      <c r="E10" s="227"/>
      <c r="F10" s="227">
        <f>SUM(F11:F15)</f>
        <v>0</v>
      </c>
    </row>
    <row r="11" spans="1:9" x14ac:dyDescent="0.2">
      <c r="A11" s="228" t="s">
        <v>22</v>
      </c>
      <c r="B11" s="229" t="s">
        <v>170</v>
      </c>
      <c r="C11" s="230" t="s">
        <v>169</v>
      </c>
      <c r="D11" s="231">
        <v>1</v>
      </c>
      <c r="E11" s="204"/>
      <c r="F11" s="231">
        <f>E11*D11</f>
        <v>0</v>
      </c>
    </row>
    <row r="12" spans="1:9" s="32" customFormat="1" ht="162" customHeight="1" outlineLevel="1" x14ac:dyDescent="0.2">
      <c r="A12" s="232"/>
      <c r="B12" s="233" t="s">
        <v>23</v>
      </c>
      <c r="C12" s="234"/>
      <c r="D12" s="235"/>
      <c r="E12" s="236"/>
      <c r="F12" s="231"/>
      <c r="G12" s="39"/>
      <c r="H12" s="40"/>
      <c r="I12" s="40"/>
    </row>
    <row r="13" spans="1:9" x14ac:dyDescent="0.2">
      <c r="A13" s="228" t="s">
        <v>24</v>
      </c>
      <c r="B13" s="237" t="s">
        <v>171</v>
      </c>
      <c r="C13" s="230" t="s">
        <v>25</v>
      </c>
      <c r="D13" s="231">
        <v>467</v>
      </c>
      <c r="E13" s="204"/>
      <c r="F13" s="231">
        <f t="shared" ref="F13:F15" si="0">E13*D13</f>
        <v>0</v>
      </c>
    </row>
    <row r="14" spans="1:9" s="32" customFormat="1" ht="48" outlineLevel="1" x14ac:dyDescent="0.2">
      <c r="A14" s="232"/>
      <c r="B14" s="233" t="s">
        <v>295</v>
      </c>
      <c r="C14" s="234"/>
      <c r="D14" s="235"/>
      <c r="E14" s="236"/>
      <c r="F14" s="231"/>
      <c r="G14" s="39"/>
      <c r="H14" s="40"/>
      <c r="I14" s="40"/>
    </row>
    <row r="15" spans="1:9" ht="15" customHeight="1" x14ac:dyDescent="0.2">
      <c r="A15" s="228" t="s">
        <v>26</v>
      </c>
      <c r="B15" s="229" t="s">
        <v>27</v>
      </c>
      <c r="C15" s="230" t="s">
        <v>28</v>
      </c>
      <c r="D15" s="231">
        <v>16</v>
      </c>
      <c r="E15" s="204"/>
      <c r="F15" s="231">
        <f t="shared" si="0"/>
        <v>0</v>
      </c>
    </row>
    <row r="16" spans="1:9" s="32" customFormat="1" ht="26.25" customHeight="1" outlineLevel="1" x14ac:dyDescent="0.2">
      <c r="A16" s="232"/>
      <c r="B16" s="233" t="s">
        <v>29</v>
      </c>
      <c r="C16" s="234"/>
      <c r="D16" s="235"/>
      <c r="E16" s="235"/>
      <c r="F16" s="235"/>
      <c r="G16" s="39"/>
      <c r="H16" s="40"/>
      <c r="I16" s="40"/>
    </row>
    <row r="17" spans="1:9" s="32" customFormat="1" ht="15" customHeight="1" x14ac:dyDescent="0.2">
      <c r="A17" s="224">
        <v>2</v>
      </c>
      <c r="B17" s="225" t="s">
        <v>30</v>
      </c>
      <c r="C17" s="226" t="s">
        <v>20</v>
      </c>
      <c r="D17" s="227"/>
      <c r="E17" s="227"/>
      <c r="F17" s="227">
        <f>SUM(F18:F32)</f>
        <v>0</v>
      </c>
      <c r="G17" s="29"/>
      <c r="H17" s="1"/>
      <c r="I17" s="1"/>
    </row>
    <row r="18" spans="1:9" ht="15" customHeight="1" x14ac:dyDescent="0.2">
      <c r="A18" s="238" t="s">
        <v>31</v>
      </c>
      <c r="B18" s="239" t="s">
        <v>185</v>
      </c>
      <c r="C18" s="240" t="s">
        <v>34</v>
      </c>
      <c r="D18" s="241">
        <v>1</v>
      </c>
      <c r="E18" s="203"/>
      <c r="F18" s="241">
        <f>E18*D18</f>
        <v>0</v>
      </c>
    </row>
    <row r="19" spans="1:9" s="32" customFormat="1" ht="144" outlineLevel="1" x14ac:dyDescent="0.2">
      <c r="A19" s="232"/>
      <c r="B19" s="233" t="s">
        <v>296</v>
      </c>
      <c r="C19" s="234"/>
      <c r="D19" s="235"/>
      <c r="E19" s="235"/>
      <c r="F19" s="241"/>
      <c r="G19" s="39"/>
      <c r="H19" s="40"/>
      <c r="I19" s="40"/>
    </row>
    <row r="20" spans="1:9" ht="15" customHeight="1" x14ac:dyDescent="0.2">
      <c r="A20" s="238" t="s">
        <v>32</v>
      </c>
      <c r="B20" s="239" t="s">
        <v>186</v>
      </c>
      <c r="C20" s="240" t="s">
        <v>34</v>
      </c>
      <c r="D20" s="241">
        <v>1</v>
      </c>
      <c r="E20" s="203"/>
      <c r="F20" s="241">
        <f t="shared" ref="F20:F32" si="1">E20*D20</f>
        <v>0</v>
      </c>
    </row>
    <row r="21" spans="1:9" s="32" customFormat="1" ht="144" outlineLevel="1" x14ac:dyDescent="0.2">
      <c r="A21" s="232"/>
      <c r="B21" s="233" t="s">
        <v>296</v>
      </c>
      <c r="C21" s="234"/>
      <c r="D21" s="235"/>
      <c r="E21" s="242"/>
      <c r="F21" s="241"/>
      <c r="G21" s="39"/>
      <c r="H21" s="40"/>
      <c r="I21" s="40"/>
    </row>
    <row r="22" spans="1:9" ht="15" customHeight="1" x14ac:dyDescent="0.2">
      <c r="A22" s="238" t="s">
        <v>35</v>
      </c>
      <c r="B22" s="239" t="s">
        <v>33</v>
      </c>
      <c r="C22" s="240" t="s">
        <v>34</v>
      </c>
      <c r="D22" s="241">
        <v>3</v>
      </c>
      <c r="E22" s="250"/>
      <c r="F22" s="241">
        <f t="shared" si="1"/>
        <v>0</v>
      </c>
    </row>
    <row r="23" spans="1:9" s="32" customFormat="1" ht="48" outlineLevel="1" x14ac:dyDescent="0.2">
      <c r="A23" s="232"/>
      <c r="B23" s="233" t="s">
        <v>321</v>
      </c>
      <c r="C23" s="234"/>
      <c r="D23" s="235"/>
      <c r="E23" s="235"/>
      <c r="F23" s="241"/>
      <c r="G23" s="39"/>
      <c r="H23" s="40"/>
      <c r="I23" s="40"/>
    </row>
    <row r="24" spans="1:9" s="32" customFormat="1" ht="15" customHeight="1" x14ac:dyDescent="0.2">
      <c r="A24" s="238" t="s">
        <v>39</v>
      </c>
      <c r="B24" s="239" t="s">
        <v>36</v>
      </c>
      <c r="C24" s="240" t="s">
        <v>37</v>
      </c>
      <c r="D24" s="241">
        <v>3</v>
      </c>
      <c r="E24" s="203"/>
      <c r="F24" s="241">
        <f t="shared" si="1"/>
        <v>0</v>
      </c>
      <c r="G24" s="29"/>
      <c r="H24" s="1"/>
      <c r="I24" s="1"/>
    </row>
    <row r="25" spans="1:9" s="32" customFormat="1" ht="36" outlineLevel="1" x14ac:dyDescent="0.2">
      <c r="A25" s="232"/>
      <c r="B25" s="233" t="s">
        <v>38</v>
      </c>
      <c r="C25" s="234"/>
      <c r="D25" s="235"/>
      <c r="E25" s="235"/>
      <c r="F25" s="241"/>
      <c r="G25" s="39"/>
      <c r="H25" s="40"/>
      <c r="I25" s="40"/>
    </row>
    <row r="26" spans="1:9" s="32" customFormat="1" ht="15" customHeight="1" x14ac:dyDescent="0.2">
      <c r="A26" s="238" t="s">
        <v>41</v>
      </c>
      <c r="B26" s="239" t="s">
        <v>40</v>
      </c>
      <c r="C26" s="240" t="s">
        <v>34</v>
      </c>
      <c r="D26" s="241">
        <v>1</v>
      </c>
      <c r="E26" s="203"/>
      <c r="F26" s="241">
        <f t="shared" si="1"/>
        <v>0</v>
      </c>
      <c r="G26" s="29"/>
      <c r="H26" s="1"/>
      <c r="I26" s="1"/>
    </row>
    <row r="27" spans="1:9" s="32" customFormat="1" ht="48" outlineLevel="1" x14ac:dyDescent="0.2">
      <c r="A27" s="232"/>
      <c r="B27" s="233" t="s">
        <v>297</v>
      </c>
      <c r="C27" s="234"/>
      <c r="D27" s="235"/>
      <c r="E27" s="235"/>
      <c r="F27" s="241"/>
      <c r="G27" s="39"/>
      <c r="H27" s="40"/>
      <c r="I27" s="40"/>
    </row>
    <row r="28" spans="1:9" x14ac:dyDescent="0.2">
      <c r="A28" s="238" t="s">
        <v>43</v>
      </c>
      <c r="B28" s="239" t="s">
        <v>42</v>
      </c>
      <c r="C28" s="240" t="s">
        <v>34</v>
      </c>
      <c r="D28" s="241">
        <v>2</v>
      </c>
      <c r="E28" s="203"/>
      <c r="F28" s="241">
        <f t="shared" si="1"/>
        <v>0</v>
      </c>
    </row>
    <row r="29" spans="1:9" s="32" customFormat="1" ht="60" outlineLevel="1" x14ac:dyDescent="0.2">
      <c r="A29" s="232"/>
      <c r="B29" s="233" t="s">
        <v>298</v>
      </c>
      <c r="C29" s="234"/>
      <c r="D29" s="235"/>
      <c r="E29" s="235"/>
      <c r="F29" s="241"/>
      <c r="G29" s="39"/>
      <c r="H29" s="40"/>
      <c r="I29" s="40"/>
    </row>
    <row r="30" spans="1:9" s="32" customFormat="1" outlineLevel="1" x14ac:dyDescent="0.2">
      <c r="A30" s="243" t="s">
        <v>45</v>
      </c>
      <c r="B30" s="244" t="s">
        <v>287</v>
      </c>
      <c r="C30" s="245" t="s">
        <v>34</v>
      </c>
      <c r="D30" s="246">
        <v>1</v>
      </c>
      <c r="E30" s="204"/>
      <c r="F30" s="241">
        <f t="shared" si="1"/>
        <v>0</v>
      </c>
      <c r="G30" s="39"/>
      <c r="H30" s="40"/>
      <c r="I30" s="40"/>
    </row>
    <row r="31" spans="1:9" s="32" customFormat="1" ht="60" outlineLevel="1" x14ac:dyDescent="0.2">
      <c r="A31" s="247"/>
      <c r="B31" s="248" t="s">
        <v>299</v>
      </c>
      <c r="C31" s="249"/>
      <c r="D31" s="236"/>
      <c r="E31" s="236"/>
      <c r="F31" s="241"/>
      <c r="G31" s="39"/>
      <c r="H31" s="40"/>
      <c r="I31" s="40"/>
    </row>
    <row r="32" spans="1:9" s="32" customFormat="1" ht="15" customHeight="1" x14ac:dyDescent="0.2">
      <c r="A32" s="238" t="s">
        <v>46</v>
      </c>
      <c r="B32" s="239" t="s">
        <v>187</v>
      </c>
      <c r="C32" s="240" t="s">
        <v>28</v>
      </c>
      <c r="D32" s="241">
        <v>2.5</v>
      </c>
      <c r="E32" s="203"/>
      <c r="F32" s="241">
        <f t="shared" si="1"/>
        <v>0</v>
      </c>
      <c r="G32" s="29"/>
      <c r="H32" s="1"/>
      <c r="I32" s="1"/>
    </row>
    <row r="33" spans="1:9" s="32" customFormat="1" ht="36" outlineLevel="1" x14ac:dyDescent="0.2">
      <c r="A33" s="232"/>
      <c r="B33" s="233" t="s">
        <v>44</v>
      </c>
      <c r="C33" s="234"/>
      <c r="D33" s="235"/>
      <c r="E33" s="235"/>
      <c r="F33" s="235"/>
      <c r="G33" s="39"/>
      <c r="H33" s="40"/>
      <c r="I33" s="40"/>
    </row>
    <row r="34" spans="1:9" x14ac:dyDescent="0.2">
      <c r="A34" s="224">
        <v>3</v>
      </c>
      <c r="B34" s="225" t="s">
        <v>49</v>
      </c>
      <c r="C34" s="226" t="s">
        <v>20</v>
      </c>
      <c r="D34" s="227"/>
      <c r="E34" s="227"/>
      <c r="F34" s="227">
        <f>SUM(F35:F49)</f>
        <v>0</v>
      </c>
    </row>
    <row r="35" spans="1:9" s="32" customFormat="1" x14ac:dyDescent="0.2">
      <c r="A35" s="238" t="s">
        <v>50</v>
      </c>
      <c r="B35" s="239" t="s">
        <v>51</v>
      </c>
      <c r="C35" s="240" t="s">
        <v>28</v>
      </c>
      <c r="D35" s="241">
        <v>75</v>
      </c>
      <c r="E35" s="204"/>
      <c r="F35" s="241">
        <f>E35*D35</f>
        <v>0</v>
      </c>
      <c r="G35" s="29"/>
      <c r="H35" s="1"/>
      <c r="I35" s="1"/>
    </row>
    <row r="36" spans="1:9" s="32" customFormat="1" ht="157.5" customHeight="1" outlineLevel="1" x14ac:dyDescent="0.2">
      <c r="A36" s="232"/>
      <c r="B36" s="233" t="s">
        <v>301</v>
      </c>
      <c r="C36" s="234"/>
      <c r="D36" s="235"/>
      <c r="E36" s="236"/>
      <c r="F36" s="241"/>
      <c r="G36" s="39"/>
      <c r="H36" s="40"/>
      <c r="I36" s="40"/>
    </row>
    <row r="37" spans="1:9" x14ac:dyDescent="0.2">
      <c r="A37" s="238" t="s">
        <v>52</v>
      </c>
      <c r="B37" s="239" t="s">
        <v>53</v>
      </c>
      <c r="C37" s="240" t="s">
        <v>34</v>
      </c>
      <c r="D37" s="241">
        <v>5</v>
      </c>
      <c r="E37" s="204"/>
      <c r="F37" s="241">
        <f t="shared" ref="F37:F49" si="2">E37*D37</f>
        <v>0</v>
      </c>
    </row>
    <row r="38" spans="1:9" s="32" customFormat="1" ht="120" outlineLevel="1" x14ac:dyDescent="0.2">
      <c r="A38" s="232"/>
      <c r="B38" s="233" t="s">
        <v>54</v>
      </c>
      <c r="C38" s="234"/>
      <c r="D38" s="235"/>
      <c r="E38" s="236"/>
      <c r="F38" s="241"/>
      <c r="G38" s="39"/>
      <c r="H38" s="40"/>
      <c r="I38" s="40"/>
    </row>
    <row r="39" spans="1:9" x14ac:dyDescent="0.2">
      <c r="A39" s="238" t="s">
        <v>55</v>
      </c>
      <c r="B39" s="239" t="s">
        <v>128</v>
      </c>
      <c r="C39" s="240" t="s">
        <v>34</v>
      </c>
      <c r="D39" s="241">
        <v>1</v>
      </c>
      <c r="E39" s="204"/>
      <c r="F39" s="241">
        <f t="shared" si="2"/>
        <v>0</v>
      </c>
    </row>
    <row r="40" spans="1:9" s="32" customFormat="1" ht="132" outlineLevel="1" x14ac:dyDescent="0.2">
      <c r="A40" s="232"/>
      <c r="B40" s="233" t="s">
        <v>322</v>
      </c>
      <c r="C40" s="234"/>
      <c r="D40" s="235"/>
      <c r="E40" s="236"/>
      <c r="F40" s="241"/>
      <c r="G40" s="39"/>
      <c r="H40" s="40"/>
      <c r="I40" s="40"/>
    </row>
    <row r="41" spans="1:9" x14ac:dyDescent="0.2">
      <c r="A41" s="238" t="s">
        <v>56</v>
      </c>
      <c r="B41" s="239" t="s">
        <v>57</v>
      </c>
      <c r="C41" s="240" t="s">
        <v>34</v>
      </c>
      <c r="D41" s="241">
        <v>8</v>
      </c>
      <c r="E41" s="204"/>
      <c r="F41" s="241">
        <f t="shared" si="2"/>
        <v>0</v>
      </c>
    </row>
    <row r="42" spans="1:9" s="32" customFormat="1" ht="48" outlineLevel="1" x14ac:dyDescent="0.2">
      <c r="A42" s="232"/>
      <c r="B42" s="233" t="s">
        <v>303</v>
      </c>
      <c r="C42" s="234"/>
      <c r="D42" s="235"/>
      <c r="E42" s="236"/>
      <c r="F42" s="241"/>
      <c r="G42" s="39"/>
      <c r="H42" s="40"/>
      <c r="I42" s="40"/>
    </row>
    <row r="43" spans="1:9" x14ac:dyDescent="0.2">
      <c r="A43" s="238" t="s">
        <v>58</v>
      </c>
      <c r="B43" s="239" t="s">
        <v>59</v>
      </c>
      <c r="C43" s="240" t="s">
        <v>34</v>
      </c>
      <c r="D43" s="241">
        <v>8</v>
      </c>
      <c r="E43" s="204"/>
      <c r="F43" s="241">
        <f t="shared" si="2"/>
        <v>0</v>
      </c>
    </row>
    <row r="44" spans="1:9" s="32" customFormat="1" ht="24" outlineLevel="1" x14ac:dyDescent="0.2">
      <c r="A44" s="232"/>
      <c r="B44" s="233" t="s">
        <v>60</v>
      </c>
      <c r="C44" s="234"/>
      <c r="D44" s="235"/>
      <c r="E44" s="236"/>
      <c r="F44" s="241"/>
      <c r="G44" s="39"/>
      <c r="H44" s="40"/>
      <c r="I44" s="40"/>
    </row>
    <row r="45" spans="1:9" x14ac:dyDescent="0.2">
      <c r="A45" s="238" t="s">
        <v>61</v>
      </c>
      <c r="B45" s="239" t="s">
        <v>62</v>
      </c>
      <c r="C45" s="240" t="s">
        <v>34</v>
      </c>
      <c r="D45" s="241">
        <v>2</v>
      </c>
      <c r="E45" s="204"/>
      <c r="F45" s="241">
        <f t="shared" si="2"/>
        <v>0</v>
      </c>
    </row>
    <row r="46" spans="1:9" s="32" customFormat="1" ht="122.25" customHeight="1" outlineLevel="1" x14ac:dyDescent="0.2">
      <c r="A46" s="232"/>
      <c r="B46" s="233" t="s">
        <v>320</v>
      </c>
      <c r="C46" s="234"/>
      <c r="D46" s="235"/>
      <c r="E46" s="236"/>
      <c r="F46" s="241"/>
      <c r="G46" s="39"/>
      <c r="H46" s="40"/>
      <c r="I46" s="40"/>
    </row>
    <row r="47" spans="1:9" x14ac:dyDescent="0.2">
      <c r="A47" s="238" t="s">
        <v>63</v>
      </c>
      <c r="B47" s="239" t="s">
        <v>64</v>
      </c>
      <c r="C47" s="240" t="s">
        <v>34</v>
      </c>
      <c r="D47" s="241">
        <v>2</v>
      </c>
      <c r="E47" s="204"/>
      <c r="F47" s="241">
        <f t="shared" si="2"/>
        <v>0</v>
      </c>
    </row>
    <row r="48" spans="1:9" s="32" customFormat="1" ht="60" customHeight="1" outlineLevel="1" x14ac:dyDescent="0.2">
      <c r="A48" s="232"/>
      <c r="B48" s="233" t="s">
        <v>306</v>
      </c>
      <c r="C48" s="234"/>
      <c r="D48" s="235"/>
      <c r="E48" s="236"/>
      <c r="F48" s="241"/>
      <c r="G48" s="39"/>
      <c r="H48" s="40"/>
      <c r="I48" s="40"/>
    </row>
    <row r="49" spans="1:9" x14ac:dyDescent="0.2">
      <c r="A49" s="238" t="s">
        <v>65</v>
      </c>
      <c r="B49" s="239" t="s">
        <v>188</v>
      </c>
      <c r="C49" s="240" t="s">
        <v>169</v>
      </c>
      <c r="D49" s="241">
        <v>1</v>
      </c>
      <c r="E49" s="204"/>
      <c r="F49" s="241">
        <f t="shared" si="2"/>
        <v>0</v>
      </c>
    </row>
    <row r="50" spans="1:9" s="32" customFormat="1" outlineLevel="1" x14ac:dyDescent="0.2">
      <c r="A50" s="232"/>
      <c r="B50" s="233" t="s">
        <v>307</v>
      </c>
      <c r="C50" s="234"/>
      <c r="D50" s="235"/>
      <c r="E50" s="235"/>
      <c r="F50" s="235"/>
      <c r="G50" s="39"/>
      <c r="H50" s="40"/>
      <c r="I50" s="40"/>
    </row>
    <row r="51" spans="1:9" x14ac:dyDescent="0.2">
      <c r="A51" s="224">
        <v>4</v>
      </c>
      <c r="B51" s="225" t="s">
        <v>68</v>
      </c>
      <c r="C51" s="226" t="s">
        <v>20</v>
      </c>
      <c r="D51" s="227"/>
      <c r="E51" s="227"/>
      <c r="F51" s="227">
        <f>SUM(F52:F70)</f>
        <v>0</v>
      </c>
    </row>
    <row r="52" spans="1:9" x14ac:dyDescent="0.2">
      <c r="A52" s="238" t="s">
        <v>69</v>
      </c>
      <c r="B52" s="239" t="s">
        <v>70</v>
      </c>
      <c r="C52" s="240" t="s">
        <v>28</v>
      </c>
      <c r="D52" s="241">
        <v>129</v>
      </c>
      <c r="E52" s="204"/>
      <c r="F52" s="241">
        <f>E52*D52</f>
        <v>0</v>
      </c>
    </row>
    <row r="53" spans="1:9" s="32" customFormat="1" ht="109.15" customHeight="1" outlineLevel="1" x14ac:dyDescent="0.2">
      <c r="A53" s="232"/>
      <c r="B53" s="233" t="s">
        <v>308</v>
      </c>
      <c r="C53" s="234"/>
      <c r="D53" s="235"/>
      <c r="E53" s="236"/>
      <c r="F53" s="241"/>
      <c r="G53" s="39"/>
      <c r="H53" s="40"/>
      <c r="I53" s="40"/>
    </row>
    <row r="54" spans="1:9" x14ac:dyDescent="0.2">
      <c r="A54" s="238" t="s">
        <v>71</v>
      </c>
      <c r="B54" s="239" t="s">
        <v>72</v>
      </c>
      <c r="C54" s="240" t="s">
        <v>34</v>
      </c>
      <c r="D54" s="241">
        <v>10</v>
      </c>
      <c r="E54" s="204"/>
      <c r="F54" s="241">
        <f t="shared" ref="F54:F70" si="3">E54*D54</f>
        <v>0</v>
      </c>
    </row>
    <row r="55" spans="1:9" s="32" customFormat="1" ht="132" outlineLevel="1" x14ac:dyDescent="0.2">
      <c r="A55" s="232"/>
      <c r="B55" s="233" t="s">
        <v>309</v>
      </c>
      <c r="C55" s="234"/>
      <c r="D55" s="235"/>
      <c r="E55" s="236"/>
      <c r="F55" s="241"/>
      <c r="G55" s="39"/>
      <c r="H55" s="40"/>
      <c r="I55" s="40"/>
    </row>
    <row r="56" spans="1:9" x14ac:dyDescent="0.2">
      <c r="A56" s="238" t="s">
        <v>73</v>
      </c>
      <c r="B56" s="239" t="s">
        <v>74</v>
      </c>
      <c r="C56" s="240" t="s">
        <v>34</v>
      </c>
      <c r="D56" s="241">
        <v>20</v>
      </c>
      <c r="E56" s="204"/>
      <c r="F56" s="241">
        <f t="shared" si="3"/>
        <v>0</v>
      </c>
    </row>
    <row r="57" spans="1:9" s="32" customFormat="1" ht="36" outlineLevel="1" x14ac:dyDescent="0.2">
      <c r="A57" s="232"/>
      <c r="B57" s="233" t="s">
        <v>75</v>
      </c>
      <c r="C57" s="234"/>
      <c r="D57" s="235"/>
      <c r="E57" s="236"/>
      <c r="F57" s="241"/>
      <c r="G57" s="39"/>
      <c r="H57" s="40"/>
      <c r="I57" s="40"/>
    </row>
    <row r="58" spans="1:9" x14ac:dyDescent="0.2">
      <c r="A58" s="238" t="s">
        <v>76</v>
      </c>
      <c r="B58" s="239" t="s">
        <v>144</v>
      </c>
      <c r="C58" s="240" t="s">
        <v>28</v>
      </c>
      <c r="D58" s="241">
        <v>224</v>
      </c>
      <c r="E58" s="204"/>
      <c r="F58" s="241">
        <f t="shared" si="3"/>
        <v>0</v>
      </c>
    </row>
    <row r="59" spans="1:9" s="32" customFormat="1" ht="97.5" customHeight="1" outlineLevel="1" x14ac:dyDescent="0.2">
      <c r="A59" s="232"/>
      <c r="B59" s="233" t="s">
        <v>145</v>
      </c>
      <c r="C59" s="234"/>
      <c r="D59" s="235"/>
      <c r="E59" s="236"/>
      <c r="F59" s="241"/>
      <c r="G59" s="39"/>
      <c r="H59" s="40"/>
      <c r="I59" s="40"/>
    </row>
    <row r="60" spans="1:9" x14ac:dyDescent="0.2">
      <c r="A60" s="238" t="s">
        <v>79</v>
      </c>
      <c r="B60" s="239" t="s">
        <v>146</v>
      </c>
      <c r="C60" s="240" t="s">
        <v>34</v>
      </c>
      <c r="D60" s="241">
        <v>6</v>
      </c>
      <c r="E60" s="204"/>
      <c r="F60" s="241">
        <f t="shared" si="3"/>
        <v>0</v>
      </c>
    </row>
    <row r="61" spans="1:9" s="32" customFormat="1" ht="144" outlineLevel="1" x14ac:dyDescent="0.2">
      <c r="A61" s="232"/>
      <c r="B61" s="233" t="s">
        <v>332</v>
      </c>
      <c r="C61" s="234"/>
      <c r="D61" s="235"/>
      <c r="E61" s="236"/>
      <c r="F61" s="241"/>
      <c r="G61" s="39"/>
      <c r="H61" s="40"/>
      <c r="I61" s="40"/>
    </row>
    <row r="62" spans="1:9" x14ac:dyDescent="0.2">
      <c r="A62" s="238" t="s">
        <v>82</v>
      </c>
      <c r="B62" s="239" t="s">
        <v>147</v>
      </c>
      <c r="C62" s="240" t="s">
        <v>34</v>
      </c>
      <c r="D62" s="241">
        <v>8</v>
      </c>
      <c r="E62" s="204"/>
      <c r="F62" s="241">
        <f t="shared" si="3"/>
        <v>0</v>
      </c>
    </row>
    <row r="63" spans="1:9" s="32" customFormat="1" ht="36" outlineLevel="1" x14ac:dyDescent="0.2">
      <c r="A63" s="232"/>
      <c r="B63" s="233" t="s">
        <v>86</v>
      </c>
      <c r="C63" s="234"/>
      <c r="D63" s="235"/>
      <c r="E63" s="236"/>
      <c r="F63" s="241"/>
      <c r="G63" s="39"/>
      <c r="H63" s="40"/>
      <c r="I63" s="40"/>
    </row>
    <row r="64" spans="1:9" x14ac:dyDescent="0.2">
      <c r="A64" s="238" t="s">
        <v>84</v>
      </c>
      <c r="B64" s="239" t="s">
        <v>189</v>
      </c>
      <c r="C64" s="240" t="s">
        <v>34</v>
      </c>
      <c r="D64" s="241">
        <v>2</v>
      </c>
      <c r="E64" s="204"/>
      <c r="F64" s="241">
        <f t="shared" si="3"/>
        <v>0</v>
      </c>
    </row>
    <row r="65" spans="1:9" s="32" customFormat="1" ht="24" outlineLevel="1" x14ac:dyDescent="0.2">
      <c r="A65" s="232"/>
      <c r="B65" s="233" t="s">
        <v>88</v>
      </c>
      <c r="C65" s="234"/>
      <c r="D65" s="235"/>
      <c r="E65" s="236"/>
      <c r="F65" s="241"/>
      <c r="G65" s="39"/>
      <c r="H65" s="40"/>
      <c r="I65" s="40"/>
    </row>
    <row r="66" spans="1:9" x14ac:dyDescent="0.2">
      <c r="A66" s="238" t="s">
        <v>85</v>
      </c>
      <c r="B66" s="239" t="s">
        <v>148</v>
      </c>
      <c r="C66" s="240" t="s">
        <v>34</v>
      </c>
      <c r="D66" s="241">
        <v>4</v>
      </c>
      <c r="E66" s="204"/>
      <c r="F66" s="241">
        <f t="shared" si="3"/>
        <v>0</v>
      </c>
    </row>
    <row r="67" spans="1:9" s="32" customFormat="1" ht="60" outlineLevel="1" x14ac:dyDescent="0.2">
      <c r="A67" s="232"/>
      <c r="B67" s="233" t="s">
        <v>333</v>
      </c>
      <c r="C67" s="234"/>
      <c r="D67" s="235"/>
      <c r="E67" s="236"/>
      <c r="F67" s="241"/>
      <c r="G67" s="39"/>
      <c r="H67" s="40"/>
      <c r="I67" s="40"/>
    </row>
    <row r="68" spans="1:9" x14ac:dyDescent="0.2">
      <c r="A68" s="238" t="s">
        <v>87</v>
      </c>
      <c r="B68" s="239" t="s">
        <v>149</v>
      </c>
      <c r="C68" s="240" t="s">
        <v>34</v>
      </c>
      <c r="D68" s="241">
        <v>1</v>
      </c>
      <c r="E68" s="204"/>
      <c r="F68" s="241">
        <f t="shared" si="3"/>
        <v>0</v>
      </c>
    </row>
    <row r="69" spans="1:9" s="32" customFormat="1" ht="58.9" customHeight="1" outlineLevel="1" x14ac:dyDescent="0.2">
      <c r="A69" s="232"/>
      <c r="B69" s="233" t="s">
        <v>333</v>
      </c>
      <c r="C69" s="234"/>
      <c r="D69" s="235"/>
      <c r="E69" s="236"/>
      <c r="F69" s="241"/>
      <c r="G69" s="39"/>
      <c r="H69" s="40"/>
      <c r="I69" s="40"/>
    </row>
    <row r="70" spans="1:9" x14ac:dyDescent="0.2">
      <c r="A70" s="238" t="s">
        <v>89</v>
      </c>
      <c r="B70" s="239" t="s">
        <v>150</v>
      </c>
      <c r="C70" s="240" t="s">
        <v>34</v>
      </c>
      <c r="D70" s="241">
        <v>2</v>
      </c>
      <c r="E70" s="204"/>
      <c r="F70" s="241">
        <f t="shared" si="3"/>
        <v>0</v>
      </c>
    </row>
    <row r="71" spans="1:9" s="32" customFormat="1" ht="115.15" customHeight="1" outlineLevel="1" x14ac:dyDescent="0.2">
      <c r="A71" s="232"/>
      <c r="B71" s="233" t="s">
        <v>190</v>
      </c>
      <c r="C71" s="234"/>
      <c r="D71" s="235"/>
      <c r="E71" s="235"/>
      <c r="F71" s="235"/>
      <c r="G71" s="39"/>
      <c r="H71" s="40"/>
      <c r="I71" s="40"/>
    </row>
    <row r="72" spans="1:9" s="35" customFormat="1" ht="15" x14ac:dyDescent="0.25">
      <c r="A72" s="224">
        <v>5</v>
      </c>
      <c r="B72" s="225" t="s">
        <v>83</v>
      </c>
      <c r="C72" s="226" t="s">
        <v>20</v>
      </c>
      <c r="D72" s="227"/>
      <c r="E72" s="227"/>
      <c r="F72" s="227"/>
      <c r="G72" s="34"/>
      <c r="H72" s="18"/>
      <c r="I72" s="18"/>
    </row>
    <row r="73" spans="1:9" ht="15" x14ac:dyDescent="0.2">
      <c r="A73" s="220"/>
      <c r="B73" s="221" t="s">
        <v>19</v>
      </c>
      <c r="C73" s="222" t="s">
        <v>20</v>
      </c>
      <c r="D73" s="223"/>
      <c r="E73" s="223"/>
      <c r="F73" s="223">
        <f>F51+F34+F17+F10</f>
        <v>0</v>
      </c>
    </row>
  </sheetData>
  <sheetProtection algorithmName="SHA-512" hashValue="DUOpnGHU7GftiQCIOBco+mZk9w1HoKJxjJ1ec3lL6LPGtDV3twWzwYmdDaVwgHkBkHAyy96QAj75K6BTQheWqQ==" saltValue="8jdEvTsrUr+v00taMiC7Yw==" spinCount="100000" sheet="1" objects="1" scenarios="1"/>
  <pageMargins left="0.70866141732283472" right="0.70866141732283472" top="0.78740157480314965" bottom="0.78740157480314965" header="0.31496062992125984" footer="0.31496062992125984"/>
  <pageSetup paperSize="9" scale="56" fitToHeight="0" orientation="portrait" r:id="rId1"/>
  <rowBreaks count="2" manualBreakCount="2">
    <brk id="36" max="16383" man="1"/>
    <brk id="65"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02"/>
  <sheetViews>
    <sheetView view="pageBreakPreview" topLeftCell="A88" zoomScaleNormal="100" zoomScaleSheetLayoutView="100" workbookViewId="0">
      <selection activeCell="I92" sqref="I92"/>
    </sheetView>
  </sheetViews>
  <sheetFormatPr defaultColWidth="9.140625" defaultRowHeight="14.25" outlineLevelRow="1" x14ac:dyDescent="0.2"/>
  <cols>
    <col min="1" max="1" width="9.140625" style="1"/>
    <col min="2" max="2" width="92.42578125" style="1" customWidth="1"/>
    <col min="3" max="3" width="8.5703125" style="2" customWidth="1"/>
    <col min="4" max="4" width="9.140625" style="1"/>
    <col min="5" max="5" width="17.85546875" style="28" customWidth="1"/>
    <col min="6" max="7" width="18.140625" style="29" customWidth="1"/>
    <col min="8" max="9" width="9.140625" style="1"/>
    <col min="10" max="16384" width="9.140625" style="30"/>
  </cols>
  <sheetData>
    <row r="1" spans="1:9" ht="15" x14ac:dyDescent="0.2">
      <c r="A1" s="207"/>
      <c r="B1" s="208" t="s">
        <v>172</v>
      </c>
      <c r="C1" s="209"/>
      <c r="D1" s="210" t="s">
        <v>4</v>
      </c>
      <c r="E1" s="211" t="s">
        <v>5</v>
      </c>
      <c r="F1" s="212" t="s">
        <v>111</v>
      </c>
    </row>
    <row r="2" spans="1:9" x14ac:dyDescent="0.2">
      <c r="A2" s="207"/>
      <c r="B2" s="207"/>
      <c r="C2" s="209"/>
      <c r="D2" s="207"/>
      <c r="E2" s="211" t="s">
        <v>6</v>
      </c>
      <c r="F2" s="212" t="s">
        <v>112</v>
      </c>
    </row>
    <row r="3" spans="1:9" x14ac:dyDescent="0.2">
      <c r="A3" s="207"/>
      <c r="B3" s="207" t="s">
        <v>3</v>
      </c>
      <c r="C3" s="209"/>
      <c r="D3" s="207"/>
      <c r="E3" s="211" t="s">
        <v>8</v>
      </c>
      <c r="F3" s="212" t="s">
        <v>151</v>
      </c>
    </row>
    <row r="4" spans="1:9" ht="15" x14ac:dyDescent="0.2">
      <c r="A4" s="207"/>
      <c r="B4" s="208" t="s">
        <v>191</v>
      </c>
      <c r="C4" s="209"/>
      <c r="D4" s="207"/>
      <c r="E4" s="211" t="s">
        <v>10</v>
      </c>
      <c r="F4" s="213">
        <v>330</v>
      </c>
    </row>
    <row r="5" spans="1:9" x14ac:dyDescent="0.2">
      <c r="A5" s="207"/>
      <c r="B5" s="207"/>
      <c r="C5" s="209"/>
      <c r="D5" s="207"/>
      <c r="E5" s="214" t="s">
        <v>11</v>
      </c>
      <c r="F5" s="213">
        <v>30</v>
      </c>
    </row>
    <row r="6" spans="1:9" s="32" customFormat="1" x14ac:dyDescent="0.2">
      <c r="A6" s="207"/>
      <c r="B6" s="207"/>
      <c r="C6" s="209"/>
      <c r="D6" s="207"/>
      <c r="E6" s="211"/>
      <c r="F6" s="212"/>
      <c r="G6" s="29"/>
      <c r="H6" s="1"/>
      <c r="I6" s="1"/>
    </row>
    <row r="7" spans="1:9" x14ac:dyDescent="0.2">
      <c r="A7" s="207"/>
      <c r="B7" s="207"/>
      <c r="C7" s="209"/>
      <c r="D7" s="207"/>
      <c r="E7" s="211"/>
      <c r="F7" s="212"/>
    </row>
    <row r="8" spans="1:9" s="33" customFormat="1" ht="22.5" x14ac:dyDescent="0.25">
      <c r="A8" s="215" t="s">
        <v>12</v>
      </c>
      <c r="B8" s="216" t="s">
        <v>13</v>
      </c>
      <c r="C8" s="217" t="s">
        <v>14</v>
      </c>
      <c r="D8" s="216" t="s">
        <v>15</v>
      </c>
      <c r="E8" s="218" t="s">
        <v>16</v>
      </c>
      <c r="F8" s="219" t="s">
        <v>17</v>
      </c>
      <c r="G8" s="3"/>
    </row>
    <row r="9" spans="1:9" ht="15" x14ac:dyDescent="0.2">
      <c r="A9" s="220" t="s">
        <v>18</v>
      </c>
      <c r="B9" s="221" t="s">
        <v>19</v>
      </c>
      <c r="C9" s="222" t="s">
        <v>20</v>
      </c>
      <c r="D9" s="223"/>
      <c r="E9" s="223"/>
      <c r="F9" s="223">
        <f>F102</f>
        <v>0</v>
      </c>
    </row>
    <row r="10" spans="1:9" x14ac:dyDescent="0.2">
      <c r="A10" s="224">
        <v>1</v>
      </c>
      <c r="B10" s="225" t="s">
        <v>21</v>
      </c>
      <c r="C10" s="226" t="s">
        <v>20</v>
      </c>
      <c r="D10" s="227"/>
      <c r="E10" s="227"/>
      <c r="F10" s="227">
        <f>SUM(F11:F15)</f>
        <v>0</v>
      </c>
    </row>
    <row r="11" spans="1:9" x14ac:dyDescent="0.2">
      <c r="A11" s="228" t="s">
        <v>22</v>
      </c>
      <c r="B11" s="229" t="s">
        <v>170</v>
      </c>
      <c r="C11" s="230" t="s">
        <v>169</v>
      </c>
      <c r="D11" s="231">
        <v>1</v>
      </c>
      <c r="E11" s="203"/>
      <c r="F11" s="231">
        <f>E11*D11</f>
        <v>0</v>
      </c>
    </row>
    <row r="12" spans="1:9" s="32" customFormat="1" ht="160.5" customHeight="1" outlineLevel="1" x14ac:dyDescent="0.2">
      <c r="A12" s="232"/>
      <c r="B12" s="233" t="s">
        <v>294</v>
      </c>
      <c r="C12" s="234"/>
      <c r="D12" s="235"/>
      <c r="E12" s="235"/>
      <c r="F12" s="231"/>
      <c r="G12" s="39"/>
      <c r="H12" s="40"/>
      <c r="I12" s="40"/>
    </row>
    <row r="13" spans="1:9" x14ac:dyDescent="0.2">
      <c r="A13" s="228" t="s">
        <v>24</v>
      </c>
      <c r="B13" s="237" t="s">
        <v>171</v>
      </c>
      <c r="C13" s="230" t="s">
        <v>25</v>
      </c>
      <c r="D13" s="231">
        <v>312.5</v>
      </c>
      <c r="E13" s="203"/>
      <c r="F13" s="231">
        <f t="shared" ref="F13:F15" si="0">E13*D13</f>
        <v>0</v>
      </c>
    </row>
    <row r="14" spans="1:9" s="32" customFormat="1" ht="48" outlineLevel="1" x14ac:dyDescent="0.2">
      <c r="A14" s="232"/>
      <c r="B14" s="233" t="s">
        <v>295</v>
      </c>
      <c r="C14" s="234"/>
      <c r="D14" s="235"/>
      <c r="E14" s="235"/>
      <c r="F14" s="231"/>
      <c r="G14" s="39"/>
      <c r="H14" s="40"/>
      <c r="I14" s="40"/>
    </row>
    <row r="15" spans="1:9" ht="15" customHeight="1" x14ac:dyDescent="0.2">
      <c r="A15" s="228" t="s">
        <v>26</v>
      </c>
      <c r="B15" s="229" t="s">
        <v>27</v>
      </c>
      <c r="C15" s="230" t="s">
        <v>28</v>
      </c>
      <c r="D15" s="231">
        <v>12</v>
      </c>
      <c r="E15" s="203"/>
      <c r="F15" s="231">
        <f t="shared" si="0"/>
        <v>0</v>
      </c>
    </row>
    <row r="16" spans="1:9" s="32" customFormat="1" ht="27" customHeight="1" outlineLevel="1" x14ac:dyDescent="0.2">
      <c r="A16" s="232"/>
      <c r="B16" s="233" t="s">
        <v>29</v>
      </c>
      <c r="C16" s="234"/>
      <c r="D16" s="235"/>
      <c r="E16" s="235"/>
      <c r="F16" s="235"/>
      <c r="G16" s="39"/>
      <c r="H16" s="40"/>
      <c r="I16" s="40"/>
    </row>
    <row r="17" spans="1:9" s="32" customFormat="1" ht="15" customHeight="1" x14ac:dyDescent="0.2">
      <c r="A17" s="224">
        <v>2</v>
      </c>
      <c r="B17" s="225" t="s">
        <v>30</v>
      </c>
      <c r="C17" s="226" t="s">
        <v>20</v>
      </c>
      <c r="D17" s="227"/>
      <c r="E17" s="227"/>
      <c r="F17" s="227">
        <f>SUM(F18:F30)</f>
        <v>0</v>
      </c>
      <c r="G17" s="29"/>
      <c r="H17" s="1"/>
      <c r="I17" s="1"/>
    </row>
    <row r="18" spans="1:9" ht="15" customHeight="1" x14ac:dyDescent="0.2">
      <c r="A18" s="238" t="s">
        <v>31</v>
      </c>
      <c r="B18" s="239" t="s">
        <v>192</v>
      </c>
      <c r="C18" s="240" t="s">
        <v>34</v>
      </c>
      <c r="D18" s="241">
        <v>2</v>
      </c>
      <c r="E18" s="203"/>
      <c r="F18" s="241">
        <f>E18*D18</f>
        <v>0</v>
      </c>
    </row>
    <row r="19" spans="1:9" s="32" customFormat="1" ht="144" outlineLevel="1" x14ac:dyDescent="0.2">
      <c r="A19" s="232"/>
      <c r="B19" s="233" t="s">
        <v>296</v>
      </c>
      <c r="C19" s="234"/>
      <c r="D19" s="235"/>
      <c r="E19" s="235"/>
      <c r="F19" s="241"/>
      <c r="G19" s="39"/>
      <c r="H19" s="40"/>
      <c r="I19" s="40"/>
    </row>
    <row r="20" spans="1:9" ht="15" customHeight="1" x14ac:dyDescent="0.2">
      <c r="A20" s="238" t="s">
        <v>32</v>
      </c>
      <c r="B20" s="239" t="s">
        <v>193</v>
      </c>
      <c r="C20" s="240" t="s">
        <v>34</v>
      </c>
      <c r="D20" s="241">
        <v>1</v>
      </c>
      <c r="E20" s="203"/>
      <c r="F20" s="241">
        <f t="shared" ref="F20:F30" si="1">E20*D20</f>
        <v>0</v>
      </c>
    </row>
    <row r="21" spans="1:9" s="32" customFormat="1" ht="144" outlineLevel="1" x14ac:dyDescent="0.2">
      <c r="A21" s="232"/>
      <c r="B21" s="233" t="s">
        <v>296</v>
      </c>
      <c r="C21" s="234"/>
      <c r="D21" s="235"/>
      <c r="E21" s="235"/>
      <c r="F21" s="241"/>
      <c r="G21" s="39"/>
      <c r="H21" s="40"/>
      <c r="I21" s="40"/>
    </row>
    <row r="22" spans="1:9" ht="15" customHeight="1" x14ac:dyDescent="0.2">
      <c r="A22" s="238" t="s">
        <v>35</v>
      </c>
      <c r="B22" s="239" t="s">
        <v>40</v>
      </c>
      <c r="C22" s="240" t="s">
        <v>34</v>
      </c>
      <c r="D22" s="241">
        <v>4</v>
      </c>
      <c r="E22" s="203"/>
      <c r="F22" s="241">
        <f t="shared" si="1"/>
        <v>0</v>
      </c>
    </row>
    <row r="23" spans="1:9" s="32" customFormat="1" ht="48" outlineLevel="1" x14ac:dyDescent="0.2">
      <c r="A23" s="232"/>
      <c r="B23" s="233" t="s">
        <v>297</v>
      </c>
      <c r="C23" s="234"/>
      <c r="D23" s="235"/>
      <c r="E23" s="235"/>
      <c r="F23" s="241"/>
      <c r="G23" s="39"/>
      <c r="H23" s="40"/>
      <c r="I23" s="40"/>
    </row>
    <row r="24" spans="1:9" s="32" customFormat="1" ht="15" customHeight="1" x14ac:dyDescent="0.2">
      <c r="A24" s="238" t="s">
        <v>39</v>
      </c>
      <c r="B24" s="239" t="s">
        <v>42</v>
      </c>
      <c r="C24" s="240" t="s">
        <v>34</v>
      </c>
      <c r="D24" s="241">
        <v>1</v>
      </c>
      <c r="E24" s="203"/>
      <c r="F24" s="241">
        <f t="shared" si="1"/>
        <v>0</v>
      </c>
      <c r="G24" s="29"/>
      <c r="H24" s="1"/>
      <c r="I24" s="1"/>
    </row>
    <row r="25" spans="1:9" s="32" customFormat="1" ht="60" outlineLevel="1" x14ac:dyDescent="0.2">
      <c r="A25" s="232"/>
      <c r="B25" s="233" t="s">
        <v>298</v>
      </c>
      <c r="C25" s="234"/>
      <c r="D25" s="235"/>
      <c r="E25" s="235"/>
      <c r="F25" s="241"/>
      <c r="G25" s="39"/>
      <c r="H25" s="40"/>
      <c r="I25" s="40"/>
    </row>
    <row r="26" spans="1:9" s="32" customFormat="1" outlineLevel="1" x14ac:dyDescent="0.2">
      <c r="A26" s="243" t="s">
        <v>41</v>
      </c>
      <c r="B26" s="244" t="s">
        <v>285</v>
      </c>
      <c r="C26" s="245" t="s">
        <v>34</v>
      </c>
      <c r="D26" s="246">
        <v>1</v>
      </c>
      <c r="E26" s="204"/>
      <c r="F26" s="241">
        <f t="shared" si="1"/>
        <v>0</v>
      </c>
      <c r="G26" s="39"/>
      <c r="H26" s="40"/>
      <c r="I26" s="40"/>
    </row>
    <row r="27" spans="1:9" s="32" customFormat="1" ht="60" outlineLevel="1" x14ac:dyDescent="0.2">
      <c r="A27" s="247"/>
      <c r="B27" s="248" t="s">
        <v>299</v>
      </c>
      <c r="C27" s="249"/>
      <c r="D27" s="236"/>
      <c r="E27" s="236"/>
      <c r="F27" s="241"/>
      <c r="G27" s="39"/>
      <c r="H27" s="40"/>
      <c r="I27" s="40"/>
    </row>
    <row r="28" spans="1:9" s="32" customFormat="1" ht="15" customHeight="1" x14ac:dyDescent="0.2">
      <c r="A28" s="238" t="s">
        <v>43</v>
      </c>
      <c r="B28" s="239" t="s">
        <v>113</v>
      </c>
      <c r="C28" s="240" t="s">
        <v>34</v>
      </c>
      <c r="D28" s="241">
        <v>1</v>
      </c>
      <c r="E28" s="203"/>
      <c r="F28" s="241">
        <f t="shared" si="1"/>
        <v>0</v>
      </c>
      <c r="G28" s="29"/>
      <c r="H28" s="1"/>
      <c r="I28" s="1"/>
    </row>
    <row r="29" spans="1:9" s="32" customFormat="1" ht="36" outlineLevel="1" x14ac:dyDescent="0.2">
      <c r="A29" s="232"/>
      <c r="B29" s="233" t="s">
        <v>300</v>
      </c>
      <c r="C29" s="234"/>
      <c r="D29" s="235"/>
      <c r="E29" s="235"/>
      <c r="F29" s="241"/>
      <c r="G29" s="39"/>
      <c r="H29" s="40"/>
      <c r="I29" s="40"/>
    </row>
    <row r="30" spans="1:9" x14ac:dyDescent="0.2">
      <c r="A30" s="238" t="s">
        <v>43</v>
      </c>
      <c r="B30" s="239" t="s">
        <v>176</v>
      </c>
      <c r="C30" s="240" t="s">
        <v>28</v>
      </c>
      <c r="D30" s="241">
        <v>8.5</v>
      </c>
      <c r="E30" s="203"/>
      <c r="F30" s="241">
        <f t="shared" si="1"/>
        <v>0</v>
      </c>
    </row>
    <row r="31" spans="1:9" s="32" customFormat="1" ht="36" outlineLevel="1" x14ac:dyDescent="0.2">
      <c r="A31" s="232"/>
      <c r="B31" s="233" t="s">
        <v>44</v>
      </c>
      <c r="C31" s="234"/>
      <c r="D31" s="235"/>
      <c r="E31" s="235"/>
      <c r="F31" s="235"/>
      <c r="G31" s="39"/>
      <c r="H31" s="40"/>
      <c r="I31" s="40"/>
    </row>
    <row r="32" spans="1:9" s="32" customFormat="1" ht="15" customHeight="1" x14ac:dyDescent="0.2">
      <c r="A32" s="224">
        <v>3</v>
      </c>
      <c r="B32" s="225" t="s">
        <v>49</v>
      </c>
      <c r="C32" s="226" t="s">
        <v>20</v>
      </c>
      <c r="D32" s="227"/>
      <c r="E32" s="227"/>
      <c r="F32" s="227">
        <f>SUM(F33:F51)</f>
        <v>0</v>
      </c>
      <c r="G32" s="29"/>
      <c r="H32" s="1"/>
      <c r="I32" s="1"/>
    </row>
    <row r="33" spans="1:9" x14ac:dyDescent="0.2">
      <c r="A33" s="238" t="s">
        <v>50</v>
      </c>
      <c r="B33" s="239" t="s">
        <v>51</v>
      </c>
      <c r="C33" s="240" t="s">
        <v>28</v>
      </c>
      <c r="D33" s="241">
        <v>48</v>
      </c>
      <c r="E33" s="203"/>
      <c r="F33" s="241">
        <f>E33*D33</f>
        <v>0</v>
      </c>
    </row>
    <row r="34" spans="1:9" s="32" customFormat="1" ht="159.75" customHeight="1" outlineLevel="1" x14ac:dyDescent="0.2">
      <c r="A34" s="232"/>
      <c r="B34" s="233" t="s">
        <v>301</v>
      </c>
      <c r="C34" s="234"/>
      <c r="D34" s="235"/>
      <c r="E34" s="235"/>
      <c r="F34" s="241"/>
      <c r="G34" s="39"/>
      <c r="H34" s="40"/>
      <c r="I34" s="40"/>
    </row>
    <row r="35" spans="1:9" s="32" customFormat="1" x14ac:dyDescent="0.2">
      <c r="A35" s="238" t="s">
        <v>52</v>
      </c>
      <c r="B35" s="239" t="s">
        <v>53</v>
      </c>
      <c r="C35" s="240" t="s">
        <v>34</v>
      </c>
      <c r="D35" s="241">
        <v>4</v>
      </c>
      <c r="E35" s="203"/>
      <c r="F35" s="241">
        <f t="shared" ref="F35:F51" si="2">E35*D35</f>
        <v>0</v>
      </c>
      <c r="G35" s="29"/>
      <c r="H35" s="1"/>
      <c r="I35" s="1"/>
    </row>
    <row r="36" spans="1:9" s="32" customFormat="1" ht="120" outlineLevel="1" x14ac:dyDescent="0.2">
      <c r="A36" s="232"/>
      <c r="B36" s="233" t="s">
        <v>54</v>
      </c>
      <c r="C36" s="234"/>
      <c r="D36" s="235"/>
      <c r="E36" s="235"/>
      <c r="F36" s="241"/>
      <c r="G36" s="39"/>
      <c r="H36" s="40"/>
      <c r="I36" s="40"/>
    </row>
    <row r="37" spans="1:9" x14ac:dyDescent="0.2">
      <c r="A37" s="238" t="s">
        <v>55</v>
      </c>
      <c r="B37" s="239" t="s">
        <v>114</v>
      </c>
      <c r="C37" s="240" t="s">
        <v>34</v>
      </c>
      <c r="D37" s="241">
        <v>2</v>
      </c>
      <c r="E37" s="203"/>
      <c r="F37" s="241">
        <f t="shared" si="2"/>
        <v>0</v>
      </c>
    </row>
    <row r="38" spans="1:9" s="32" customFormat="1" ht="87" customHeight="1" outlineLevel="1" x14ac:dyDescent="0.2">
      <c r="A38" s="232"/>
      <c r="B38" s="233" t="s">
        <v>302</v>
      </c>
      <c r="C38" s="234"/>
      <c r="D38" s="235"/>
      <c r="E38" s="235"/>
      <c r="F38" s="241"/>
      <c r="G38" s="39"/>
      <c r="H38" s="40"/>
      <c r="I38" s="40"/>
    </row>
    <row r="39" spans="1:9" x14ac:dyDescent="0.2">
      <c r="A39" s="238" t="s">
        <v>56</v>
      </c>
      <c r="B39" s="239" t="s">
        <v>57</v>
      </c>
      <c r="C39" s="240" t="s">
        <v>34</v>
      </c>
      <c r="D39" s="241">
        <v>6</v>
      </c>
      <c r="E39" s="203"/>
      <c r="F39" s="241">
        <f t="shared" si="2"/>
        <v>0</v>
      </c>
    </row>
    <row r="40" spans="1:9" s="32" customFormat="1" ht="48" outlineLevel="1" x14ac:dyDescent="0.2">
      <c r="A40" s="232"/>
      <c r="B40" s="233" t="s">
        <v>303</v>
      </c>
      <c r="C40" s="234"/>
      <c r="D40" s="235"/>
      <c r="E40" s="235"/>
      <c r="F40" s="241"/>
      <c r="G40" s="39"/>
      <c r="H40" s="40"/>
      <c r="I40" s="40"/>
    </row>
    <row r="41" spans="1:9" x14ac:dyDescent="0.2">
      <c r="A41" s="238" t="s">
        <v>58</v>
      </c>
      <c r="B41" s="239" t="s">
        <v>59</v>
      </c>
      <c r="C41" s="240" t="s">
        <v>34</v>
      </c>
      <c r="D41" s="241">
        <v>6</v>
      </c>
      <c r="E41" s="203"/>
      <c r="F41" s="241">
        <f t="shared" si="2"/>
        <v>0</v>
      </c>
    </row>
    <row r="42" spans="1:9" s="32" customFormat="1" ht="24" outlineLevel="1" x14ac:dyDescent="0.2">
      <c r="A42" s="232"/>
      <c r="B42" s="233" t="s">
        <v>60</v>
      </c>
      <c r="C42" s="234"/>
      <c r="D42" s="235"/>
      <c r="E42" s="235"/>
      <c r="F42" s="241"/>
      <c r="G42" s="39"/>
      <c r="H42" s="40"/>
      <c r="I42" s="40"/>
    </row>
    <row r="43" spans="1:9" x14ac:dyDescent="0.2">
      <c r="A43" s="238" t="s">
        <v>61</v>
      </c>
      <c r="B43" s="239" t="s">
        <v>129</v>
      </c>
      <c r="C43" s="240" t="s">
        <v>34</v>
      </c>
      <c r="D43" s="241">
        <v>1</v>
      </c>
      <c r="E43" s="203"/>
      <c r="F43" s="241">
        <f t="shared" si="2"/>
        <v>0</v>
      </c>
    </row>
    <row r="44" spans="1:9" s="32" customFormat="1" ht="168" outlineLevel="1" x14ac:dyDescent="0.2">
      <c r="A44" s="232"/>
      <c r="B44" s="233" t="s">
        <v>304</v>
      </c>
      <c r="C44" s="234"/>
      <c r="D44" s="235"/>
      <c r="E44" s="235"/>
      <c r="F44" s="241"/>
      <c r="G44" s="39"/>
      <c r="H44" s="40"/>
      <c r="I44" s="40"/>
    </row>
    <row r="45" spans="1:9" x14ac:dyDescent="0.2">
      <c r="A45" s="238" t="s">
        <v>63</v>
      </c>
      <c r="B45" s="239" t="s">
        <v>183</v>
      </c>
      <c r="C45" s="240" t="s">
        <v>34</v>
      </c>
      <c r="D45" s="241">
        <v>2</v>
      </c>
      <c r="E45" s="203"/>
      <c r="F45" s="241">
        <f t="shared" si="2"/>
        <v>0</v>
      </c>
    </row>
    <row r="46" spans="1:9" s="32" customFormat="1" ht="168" outlineLevel="1" x14ac:dyDescent="0.2">
      <c r="A46" s="232"/>
      <c r="B46" s="233" t="s">
        <v>305</v>
      </c>
      <c r="C46" s="234"/>
      <c r="D46" s="235"/>
      <c r="E46" s="235"/>
      <c r="F46" s="241"/>
      <c r="G46" s="39"/>
      <c r="H46" s="40"/>
      <c r="I46" s="40"/>
    </row>
    <row r="47" spans="1:9" x14ac:dyDescent="0.2">
      <c r="A47" s="238" t="s">
        <v>65</v>
      </c>
      <c r="B47" s="239" t="s">
        <v>62</v>
      </c>
      <c r="C47" s="240" t="s">
        <v>34</v>
      </c>
      <c r="D47" s="241">
        <v>1</v>
      </c>
      <c r="E47" s="203"/>
      <c r="F47" s="241">
        <f t="shared" si="2"/>
        <v>0</v>
      </c>
    </row>
    <row r="48" spans="1:9" s="32" customFormat="1" ht="121.5" customHeight="1" outlineLevel="1" x14ac:dyDescent="0.2">
      <c r="A48" s="232"/>
      <c r="B48" s="233" t="s">
        <v>320</v>
      </c>
      <c r="C48" s="234"/>
      <c r="D48" s="235"/>
      <c r="E48" s="235"/>
      <c r="F48" s="241"/>
      <c r="G48" s="39"/>
      <c r="H48" s="40"/>
      <c r="I48" s="40"/>
    </row>
    <row r="49" spans="1:9" x14ac:dyDescent="0.2">
      <c r="A49" s="238" t="s">
        <v>66</v>
      </c>
      <c r="B49" s="239" t="s">
        <v>64</v>
      </c>
      <c r="C49" s="240" t="s">
        <v>34</v>
      </c>
      <c r="D49" s="241">
        <v>1</v>
      </c>
      <c r="E49" s="203"/>
      <c r="F49" s="241">
        <f t="shared" si="2"/>
        <v>0</v>
      </c>
    </row>
    <row r="50" spans="1:9" s="32" customFormat="1" ht="60.75" customHeight="1" outlineLevel="1" x14ac:dyDescent="0.2">
      <c r="A50" s="232"/>
      <c r="B50" s="233" t="s">
        <v>306</v>
      </c>
      <c r="C50" s="234"/>
      <c r="D50" s="235"/>
      <c r="E50" s="235"/>
      <c r="F50" s="241"/>
      <c r="G50" s="39"/>
      <c r="H50" s="40"/>
      <c r="I50" s="40"/>
    </row>
    <row r="51" spans="1:9" x14ac:dyDescent="0.2">
      <c r="A51" s="238" t="s">
        <v>67</v>
      </c>
      <c r="B51" s="239" t="s">
        <v>168</v>
      </c>
      <c r="C51" s="240" t="s">
        <v>169</v>
      </c>
      <c r="D51" s="241">
        <v>1</v>
      </c>
      <c r="E51" s="203"/>
      <c r="F51" s="241">
        <f t="shared" si="2"/>
        <v>0</v>
      </c>
    </row>
    <row r="52" spans="1:9" s="32" customFormat="1" outlineLevel="1" x14ac:dyDescent="0.2">
      <c r="A52" s="232"/>
      <c r="B52" s="233" t="s">
        <v>307</v>
      </c>
      <c r="C52" s="234"/>
      <c r="D52" s="235"/>
      <c r="E52" s="235"/>
      <c r="F52" s="235"/>
      <c r="G52" s="39"/>
      <c r="H52" s="40"/>
      <c r="I52" s="40"/>
    </row>
    <row r="53" spans="1:9" x14ac:dyDescent="0.2">
      <c r="A53" s="224">
        <v>4</v>
      </c>
      <c r="B53" s="225" t="s">
        <v>68</v>
      </c>
      <c r="C53" s="226" t="s">
        <v>20</v>
      </c>
      <c r="D53" s="227"/>
      <c r="E53" s="227"/>
      <c r="F53" s="227">
        <f>SUM(F54:F60)</f>
        <v>0</v>
      </c>
    </row>
    <row r="54" spans="1:9" x14ac:dyDescent="0.2">
      <c r="A54" s="238" t="s">
        <v>69</v>
      </c>
      <c r="B54" s="239" t="s">
        <v>70</v>
      </c>
      <c r="C54" s="240" t="s">
        <v>28</v>
      </c>
      <c r="D54" s="241">
        <v>75</v>
      </c>
      <c r="E54" s="203"/>
      <c r="F54" s="241">
        <f>E54*D54</f>
        <v>0</v>
      </c>
    </row>
    <row r="55" spans="1:9" s="32" customFormat="1" ht="120" outlineLevel="1" x14ac:dyDescent="0.2">
      <c r="A55" s="232"/>
      <c r="B55" s="233" t="s">
        <v>308</v>
      </c>
      <c r="C55" s="234"/>
      <c r="D55" s="235"/>
      <c r="E55" s="235"/>
      <c r="F55" s="241"/>
      <c r="G55" s="39"/>
      <c r="H55" s="40"/>
      <c r="I55" s="40"/>
    </row>
    <row r="56" spans="1:9" x14ac:dyDescent="0.2">
      <c r="A56" s="238" t="s">
        <v>71</v>
      </c>
      <c r="B56" s="239" t="s">
        <v>72</v>
      </c>
      <c r="C56" s="240" t="s">
        <v>34</v>
      </c>
      <c r="D56" s="241">
        <v>4</v>
      </c>
      <c r="E56" s="203"/>
      <c r="F56" s="241">
        <f t="shared" ref="F56:F60" si="3">E56*D56</f>
        <v>0</v>
      </c>
    </row>
    <row r="57" spans="1:9" s="32" customFormat="1" ht="132" outlineLevel="1" x14ac:dyDescent="0.2">
      <c r="A57" s="232"/>
      <c r="B57" s="233" t="s">
        <v>309</v>
      </c>
      <c r="C57" s="234"/>
      <c r="D57" s="235"/>
      <c r="E57" s="235"/>
      <c r="F57" s="241"/>
      <c r="G57" s="39"/>
      <c r="H57" s="40"/>
      <c r="I57" s="40"/>
    </row>
    <row r="58" spans="1:9" x14ac:dyDescent="0.2">
      <c r="A58" s="238" t="s">
        <v>73</v>
      </c>
      <c r="B58" s="239" t="s">
        <v>74</v>
      </c>
      <c r="C58" s="240" t="s">
        <v>34</v>
      </c>
      <c r="D58" s="241">
        <v>12</v>
      </c>
      <c r="E58" s="203"/>
      <c r="F58" s="241">
        <f t="shared" si="3"/>
        <v>0</v>
      </c>
    </row>
    <row r="59" spans="1:9" s="32" customFormat="1" ht="36" outlineLevel="1" x14ac:dyDescent="0.2">
      <c r="A59" s="232"/>
      <c r="B59" s="233" t="s">
        <v>75</v>
      </c>
      <c r="C59" s="234"/>
      <c r="D59" s="235"/>
      <c r="E59" s="235"/>
      <c r="F59" s="241"/>
      <c r="G59" s="39"/>
      <c r="H59" s="40"/>
      <c r="I59" s="40"/>
    </row>
    <row r="60" spans="1:9" x14ac:dyDescent="0.2">
      <c r="A60" s="238" t="s">
        <v>76</v>
      </c>
      <c r="B60" s="239" t="s">
        <v>194</v>
      </c>
      <c r="C60" s="240" t="s">
        <v>28</v>
      </c>
      <c r="D60" s="241">
        <v>18</v>
      </c>
      <c r="E60" s="203"/>
      <c r="F60" s="241">
        <f t="shared" si="3"/>
        <v>0</v>
      </c>
    </row>
    <row r="61" spans="1:9" s="32" customFormat="1" ht="84.75" customHeight="1" outlineLevel="1" x14ac:dyDescent="0.2">
      <c r="A61" s="232"/>
      <c r="B61" s="233" t="s">
        <v>115</v>
      </c>
      <c r="C61" s="234"/>
      <c r="D61" s="235"/>
      <c r="E61" s="235"/>
      <c r="F61" s="235"/>
      <c r="G61" s="39"/>
      <c r="H61" s="40"/>
      <c r="I61" s="40"/>
    </row>
    <row r="62" spans="1:9" x14ac:dyDescent="0.2">
      <c r="A62" s="224">
        <v>5</v>
      </c>
      <c r="B62" s="225" t="s">
        <v>83</v>
      </c>
      <c r="C62" s="226" t="s">
        <v>20</v>
      </c>
      <c r="D62" s="227"/>
      <c r="E62" s="227"/>
      <c r="F62" s="227">
        <f>SUM(F63:F97)</f>
        <v>0</v>
      </c>
    </row>
    <row r="63" spans="1:9" x14ac:dyDescent="0.2">
      <c r="A63" s="238" t="s">
        <v>90</v>
      </c>
      <c r="B63" s="239" t="s">
        <v>152</v>
      </c>
      <c r="C63" s="240" t="s">
        <v>34</v>
      </c>
      <c r="D63" s="241">
        <v>1</v>
      </c>
      <c r="E63" s="203"/>
      <c r="F63" s="241">
        <f>E63*D63</f>
        <v>0</v>
      </c>
    </row>
    <row r="64" spans="1:9" s="32" customFormat="1" ht="156" outlineLevel="1" x14ac:dyDescent="0.2">
      <c r="A64" s="232"/>
      <c r="B64" s="233" t="s">
        <v>310</v>
      </c>
      <c r="C64" s="234"/>
      <c r="D64" s="235"/>
      <c r="E64" s="235"/>
      <c r="F64" s="241"/>
      <c r="G64" s="39"/>
      <c r="H64" s="40"/>
      <c r="I64" s="40"/>
    </row>
    <row r="65" spans="1:9" x14ac:dyDescent="0.2">
      <c r="A65" s="238" t="s">
        <v>91</v>
      </c>
      <c r="B65" s="239" t="s">
        <v>153</v>
      </c>
      <c r="C65" s="240" t="s">
        <v>34</v>
      </c>
      <c r="D65" s="241">
        <v>1</v>
      </c>
      <c r="E65" s="203"/>
      <c r="F65" s="241">
        <f t="shared" ref="F65:F97" si="4">E65*D65</f>
        <v>0</v>
      </c>
    </row>
    <row r="66" spans="1:9" s="32" customFormat="1" ht="143.25" customHeight="1" outlineLevel="1" x14ac:dyDescent="0.2">
      <c r="A66" s="232"/>
      <c r="B66" s="233" t="s">
        <v>116</v>
      </c>
      <c r="C66" s="234"/>
      <c r="D66" s="235"/>
      <c r="E66" s="235"/>
      <c r="F66" s="241"/>
      <c r="G66" s="39"/>
      <c r="H66" s="40"/>
      <c r="I66" s="40"/>
    </row>
    <row r="67" spans="1:9" x14ac:dyDescent="0.2">
      <c r="A67" s="238" t="s">
        <v>93</v>
      </c>
      <c r="B67" s="239" t="s">
        <v>154</v>
      </c>
      <c r="C67" s="240" t="s">
        <v>34</v>
      </c>
      <c r="D67" s="241">
        <v>2</v>
      </c>
      <c r="E67" s="203"/>
      <c r="F67" s="241">
        <f t="shared" si="4"/>
        <v>0</v>
      </c>
    </row>
    <row r="68" spans="1:9" s="32" customFormat="1" ht="143.25" customHeight="1" outlineLevel="1" x14ac:dyDescent="0.2">
      <c r="A68" s="232"/>
      <c r="B68" s="233" t="s">
        <v>117</v>
      </c>
      <c r="C68" s="234"/>
      <c r="D68" s="235"/>
      <c r="E68" s="235"/>
      <c r="F68" s="241"/>
      <c r="G68" s="39"/>
      <c r="H68" s="40"/>
      <c r="I68" s="40"/>
    </row>
    <row r="69" spans="1:9" x14ac:dyDescent="0.2">
      <c r="A69" s="238" t="s">
        <v>94</v>
      </c>
      <c r="B69" s="239" t="s">
        <v>155</v>
      </c>
      <c r="C69" s="240" t="s">
        <v>34</v>
      </c>
      <c r="D69" s="241">
        <v>1</v>
      </c>
      <c r="E69" s="203"/>
      <c r="F69" s="241">
        <f t="shared" si="4"/>
        <v>0</v>
      </c>
    </row>
    <row r="70" spans="1:9" s="32" customFormat="1" ht="143.25" customHeight="1" outlineLevel="1" x14ac:dyDescent="0.2">
      <c r="A70" s="232"/>
      <c r="B70" s="233" t="s">
        <v>118</v>
      </c>
      <c r="C70" s="234"/>
      <c r="D70" s="235"/>
      <c r="E70" s="235"/>
      <c r="F70" s="241"/>
      <c r="G70" s="39"/>
      <c r="H70" s="40"/>
      <c r="I70" s="40"/>
    </row>
    <row r="71" spans="1:9" x14ac:dyDescent="0.2">
      <c r="A71" s="238" t="s">
        <v>95</v>
      </c>
      <c r="B71" s="239" t="s">
        <v>156</v>
      </c>
      <c r="C71" s="240" t="s">
        <v>34</v>
      </c>
      <c r="D71" s="241">
        <v>1</v>
      </c>
      <c r="E71" s="203"/>
      <c r="F71" s="241">
        <f t="shared" si="4"/>
        <v>0</v>
      </c>
    </row>
    <row r="72" spans="1:9" s="32" customFormat="1" ht="109.5" customHeight="1" outlineLevel="1" x14ac:dyDescent="0.2">
      <c r="A72" s="232"/>
      <c r="B72" s="233" t="s">
        <v>311</v>
      </c>
      <c r="C72" s="234"/>
      <c r="D72" s="235"/>
      <c r="E72" s="235"/>
      <c r="F72" s="241"/>
      <c r="G72" s="39"/>
      <c r="H72" s="40"/>
      <c r="I72" s="40"/>
    </row>
    <row r="73" spans="1:9" x14ac:dyDescent="0.2">
      <c r="A73" s="238" t="s">
        <v>96</v>
      </c>
      <c r="B73" s="239" t="s">
        <v>195</v>
      </c>
      <c r="C73" s="240" t="s">
        <v>28</v>
      </c>
      <c r="D73" s="241">
        <v>7</v>
      </c>
      <c r="E73" s="203"/>
      <c r="F73" s="241">
        <f t="shared" si="4"/>
        <v>0</v>
      </c>
    </row>
    <row r="74" spans="1:9" s="32" customFormat="1" ht="36" outlineLevel="1" x14ac:dyDescent="0.2">
      <c r="A74" s="232"/>
      <c r="B74" s="233" t="s">
        <v>44</v>
      </c>
      <c r="C74" s="234"/>
      <c r="D74" s="235"/>
      <c r="E74" s="235"/>
      <c r="F74" s="241"/>
      <c r="G74" s="39"/>
      <c r="H74" s="40"/>
      <c r="I74" s="40"/>
    </row>
    <row r="75" spans="1:9" x14ac:dyDescent="0.2">
      <c r="A75" s="238" t="s">
        <v>97</v>
      </c>
      <c r="B75" s="239" t="s">
        <v>157</v>
      </c>
      <c r="C75" s="240" t="s">
        <v>28</v>
      </c>
      <c r="D75" s="241">
        <v>5</v>
      </c>
      <c r="E75" s="203"/>
      <c r="F75" s="241">
        <f t="shared" si="4"/>
        <v>0</v>
      </c>
    </row>
    <row r="76" spans="1:9" s="32" customFormat="1" ht="24" outlineLevel="1" x14ac:dyDescent="0.2">
      <c r="A76" s="232"/>
      <c r="B76" s="233" t="s">
        <v>119</v>
      </c>
      <c r="C76" s="234"/>
      <c r="D76" s="235"/>
      <c r="E76" s="235"/>
      <c r="F76" s="241"/>
      <c r="G76" s="39"/>
      <c r="H76" s="40"/>
      <c r="I76" s="40"/>
    </row>
    <row r="77" spans="1:9" x14ac:dyDescent="0.2">
      <c r="A77" s="238" t="s">
        <v>98</v>
      </c>
      <c r="B77" s="239" t="s">
        <v>158</v>
      </c>
      <c r="C77" s="240" t="s">
        <v>34</v>
      </c>
      <c r="D77" s="241">
        <v>2</v>
      </c>
      <c r="E77" s="203"/>
      <c r="F77" s="241">
        <f t="shared" si="4"/>
        <v>0</v>
      </c>
    </row>
    <row r="78" spans="1:9" s="32" customFormat="1" ht="50.25" customHeight="1" outlineLevel="1" x14ac:dyDescent="0.2">
      <c r="A78" s="232"/>
      <c r="B78" s="233" t="s">
        <v>120</v>
      </c>
      <c r="C78" s="234"/>
      <c r="D78" s="235"/>
      <c r="E78" s="235"/>
      <c r="F78" s="241"/>
      <c r="G78" s="39"/>
      <c r="H78" s="40"/>
      <c r="I78" s="40"/>
    </row>
    <row r="79" spans="1:9" x14ac:dyDescent="0.2">
      <c r="A79" s="238" t="s">
        <v>99</v>
      </c>
      <c r="B79" s="239" t="s">
        <v>196</v>
      </c>
      <c r="C79" s="240" t="s">
        <v>169</v>
      </c>
      <c r="D79" s="241">
        <v>1</v>
      </c>
      <c r="E79" s="203"/>
      <c r="F79" s="241">
        <f t="shared" si="4"/>
        <v>0</v>
      </c>
    </row>
    <row r="80" spans="1:9" s="32" customFormat="1" ht="48" outlineLevel="1" x14ac:dyDescent="0.2">
      <c r="A80" s="232"/>
      <c r="B80" s="233" t="s">
        <v>312</v>
      </c>
      <c r="C80" s="234"/>
      <c r="D80" s="235"/>
      <c r="E80" s="235"/>
      <c r="F80" s="241"/>
      <c r="G80" s="39"/>
      <c r="H80" s="40"/>
      <c r="I80" s="40"/>
    </row>
    <row r="81" spans="1:9" x14ac:dyDescent="0.2">
      <c r="A81" s="238" t="s">
        <v>101</v>
      </c>
      <c r="B81" s="239" t="s">
        <v>159</v>
      </c>
      <c r="C81" s="240" t="s">
        <v>34</v>
      </c>
      <c r="D81" s="241">
        <v>1</v>
      </c>
      <c r="E81" s="203"/>
      <c r="F81" s="241">
        <f t="shared" si="4"/>
        <v>0</v>
      </c>
    </row>
    <row r="82" spans="1:9" s="32" customFormat="1" ht="72" outlineLevel="1" x14ac:dyDescent="0.2">
      <c r="A82" s="232"/>
      <c r="B82" s="233" t="s">
        <v>313</v>
      </c>
      <c r="C82" s="234"/>
      <c r="D82" s="235"/>
      <c r="E82" s="235"/>
      <c r="F82" s="241"/>
      <c r="G82" s="39"/>
      <c r="H82" s="40"/>
      <c r="I82" s="40"/>
    </row>
    <row r="83" spans="1:9" x14ac:dyDescent="0.2">
      <c r="A83" s="238" t="s">
        <v>102</v>
      </c>
      <c r="B83" s="239" t="s">
        <v>160</v>
      </c>
      <c r="C83" s="240" t="s">
        <v>34</v>
      </c>
      <c r="D83" s="241">
        <v>1</v>
      </c>
      <c r="E83" s="203"/>
      <c r="F83" s="241">
        <f t="shared" si="4"/>
        <v>0</v>
      </c>
    </row>
    <row r="84" spans="1:9" s="32" customFormat="1" ht="120" outlineLevel="1" x14ac:dyDescent="0.2">
      <c r="A84" s="232"/>
      <c r="B84" s="233" t="s">
        <v>314</v>
      </c>
      <c r="C84" s="234"/>
      <c r="D84" s="235"/>
      <c r="E84" s="235"/>
      <c r="F84" s="241"/>
      <c r="G84" s="39"/>
      <c r="H84" s="40"/>
      <c r="I84" s="40"/>
    </row>
    <row r="85" spans="1:9" x14ac:dyDescent="0.2">
      <c r="A85" s="238" t="s">
        <v>103</v>
      </c>
      <c r="B85" s="239" t="s">
        <v>161</v>
      </c>
      <c r="C85" s="240" t="s">
        <v>34</v>
      </c>
      <c r="D85" s="241">
        <v>1</v>
      </c>
      <c r="E85" s="203"/>
      <c r="F85" s="241">
        <f t="shared" si="4"/>
        <v>0</v>
      </c>
    </row>
    <row r="86" spans="1:9" s="32" customFormat="1" ht="120" outlineLevel="1" x14ac:dyDescent="0.2">
      <c r="A86" s="232"/>
      <c r="B86" s="233" t="s">
        <v>315</v>
      </c>
      <c r="C86" s="234"/>
      <c r="D86" s="235"/>
      <c r="E86" s="235"/>
      <c r="F86" s="241"/>
      <c r="G86" s="39"/>
      <c r="H86" s="40"/>
      <c r="I86" s="40"/>
    </row>
    <row r="87" spans="1:9" x14ac:dyDescent="0.2">
      <c r="A87" s="238" t="s">
        <v>104</v>
      </c>
      <c r="B87" s="239" t="s">
        <v>162</v>
      </c>
      <c r="C87" s="240" t="s">
        <v>34</v>
      </c>
      <c r="D87" s="241">
        <v>1</v>
      </c>
      <c r="E87" s="203"/>
      <c r="F87" s="241">
        <f t="shared" si="4"/>
        <v>0</v>
      </c>
    </row>
    <row r="88" spans="1:9" s="32" customFormat="1" ht="132" outlineLevel="1" x14ac:dyDescent="0.2">
      <c r="A88" s="232"/>
      <c r="B88" s="233" t="s">
        <v>316</v>
      </c>
      <c r="C88" s="234"/>
      <c r="D88" s="235"/>
      <c r="E88" s="235"/>
      <c r="F88" s="241"/>
      <c r="G88" s="39"/>
      <c r="H88" s="40"/>
      <c r="I88" s="40"/>
    </row>
    <row r="89" spans="1:9" x14ac:dyDescent="0.2">
      <c r="A89" s="238" t="s">
        <v>105</v>
      </c>
      <c r="B89" s="239" t="s">
        <v>197</v>
      </c>
      <c r="C89" s="240" t="s">
        <v>34</v>
      </c>
      <c r="D89" s="241">
        <v>2</v>
      </c>
      <c r="E89" s="203"/>
      <c r="F89" s="241">
        <f t="shared" si="4"/>
        <v>0</v>
      </c>
    </row>
    <row r="90" spans="1:9" s="32" customFormat="1" ht="24" outlineLevel="1" x14ac:dyDescent="0.2">
      <c r="A90" s="232"/>
      <c r="B90" s="233" t="s">
        <v>100</v>
      </c>
      <c r="C90" s="234"/>
      <c r="D90" s="235"/>
      <c r="E90" s="235"/>
      <c r="F90" s="241"/>
      <c r="G90" s="39"/>
      <c r="H90" s="40"/>
      <c r="I90" s="40"/>
    </row>
    <row r="91" spans="1:9" x14ac:dyDescent="0.2">
      <c r="A91" s="238" t="s">
        <v>107</v>
      </c>
      <c r="B91" s="239" t="s">
        <v>179</v>
      </c>
      <c r="C91" s="240" t="s">
        <v>169</v>
      </c>
      <c r="D91" s="241">
        <v>1</v>
      </c>
      <c r="E91" s="203"/>
      <c r="F91" s="241">
        <f t="shared" si="4"/>
        <v>0</v>
      </c>
    </row>
    <row r="92" spans="1:9" s="32" customFormat="1" ht="84" outlineLevel="1" x14ac:dyDescent="0.2">
      <c r="A92" s="232"/>
      <c r="B92" s="233" t="s">
        <v>317</v>
      </c>
      <c r="C92" s="234"/>
      <c r="D92" s="235"/>
      <c r="E92" s="235"/>
      <c r="F92" s="241"/>
      <c r="G92" s="39"/>
      <c r="H92" s="40"/>
      <c r="I92" s="40"/>
    </row>
    <row r="93" spans="1:9" x14ac:dyDescent="0.2">
      <c r="A93" s="238" t="s">
        <v>108</v>
      </c>
      <c r="B93" s="239" t="s">
        <v>198</v>
      </c>
      <c r="C93" s="240" t="s">
        <v>34</v>
      </c>
      <c r="D93" s="241">
        <v>1</v>
      </c>
      <c r="E93" s="203"/>
      <c r="F93" s="241">
        <f t="shared" si="4"/>
        <v>0</v>
      </c>
    </row>
    <row r="94" spans="1:9" s="32" customFormat="1" ht="96.75" customHeight="1" outlineLevel="1" x14ac:dyDescent="0.2">
      <c r="A94" s="232"/>
      <c r="B94" s="233" t="s">
        <v>318</v>
      </c>
      <c r="C94" s="234"/>
      <c r="D94" s="235"/>
      <c r="E94" s="235"/>
      <c r="F94" s="241"/>
      <c r="G94" s="39"/>
      <c r="H94" s="40"/>
      <c r="I94" s="40"/>
    </row>
    <row r="95" spans="1:9" x14ac:dyDescent="0.2">
      <c r="A95" s="238" t="s">
        <v>109</v>
      </c>
      <c r="B95" s="239" t="s">
        <v>163</v>
      </c>
      <c r="C95" s="240" t="s">
        <v>34</v>
      </c>
      <c r="D95" s="241">
        <v>2</v>
      </c>
      <c r="E95" s="203"/>
      <c r="F95" s="241">
        <f t="shared" si="4"/>
        <v>0</v>
      </c>
    </row>
    <row r="96" spans="1:9" s="32" customFormat="1" ht="72" customHeight="1" outlineLevel="1" x14ac:dyDescent="0.2">
      <c r="A96" s="232"/>
      <c r="B96" s="233" t="s">
        <v>164</v>
      </c>
      <c r="C96" s="234"/>
      <c r="D96" s="235"/>
      <c r="E96" s="235"/>
      <c r="F96" s="241"/>
      <c r="G96" s="39"/>
      <c r="H96" s="40"/>
      <c r="I96" s="40"/>
    </row>
    <row r="97" spans="1:9" x14ac:dyDescent="0.2">
      <c r="A97" s="238" t="s">
        <v>199</v>
      </c>
      <c r="B97" s="239" t="s">
        <v>200</v>
      </c>
      <c r="C97" s="240" t="s">
        <v>34</v>
      </c>
      <c r="D97" s="241">
        <v>1</v>
      </c>
      <c r="E97" s="203"/>
      <c r="F97" s="241">
        <f t="shared" si="4"/>
        <v>0</v>
      </c>
    </row>
    <row r="98" spans="1:9" s="32" customFormat="1" ht="111.75" customHeight="1" outlineLevel="1" x14ac:dyDescent="0.2">
      <c r="A98" s="232"/>
      <c r="B98" s="233" t="s">
        <v>319</v>
      </c>
      <c r="C98" s="234"/>
      <c r="D98" s="235"/>
      <c r="E98" s="235"/>
      <c r="F98" s="235"/>
      <c r="G98" s="39"/>
      <c r="H98" s="40"/>
      <c r="I98" s="40"/>
    </row>
    <row r="99" spans="1:9" x14ac:dyDescent="0.2">
      <c r="A99" s="224">
        <v>6</v>
      </c>
      <c r="B99" s="225" t="s">
        <v>142</v>
      </c>
      <c r="C99" s="226" t="s">
        <v>20</v>
      </c>
      <c r="D99" s="227"/>
      <c r="E99" s="227"/>
      <c r="F99" s="227">
        <f>SUM(F100)</f>
        <v>0</v>
      </c>
    </row>
    <row r="100" spans="1:9" x14ac:dyDescent="0.2">
      <c r="A100" s="238" t="s">
        <v>143</v>
      </c>
      <c r="B100" s="239" t="s">
        <v>234</v>
      </c>
      <c r="C100" s="240" t="s">
        <v>34</v>
      </c>
      <c r="D100" s="241">
        <v>1</v>
      </c>
      <c r="E100" s="203"/>
      <c r="F100" s="241">
        <f>E100*D100</f>
        <v>0</v>
      </c>
    </row>
    <row r="101" spans="1:9" s="32" customFormat="1" ht="48" outlineLevel="1" x14ac:dyDescent="0.2">
      <c r="A101" s="232"/>
      <c r="B101" s="233" t="s">
        <v>235</v>
      </c>
      <c r="C101" s="234"/>
      <c r="D101" s="235"/>
      <c r="E101" s="235"/>
      <c r="F101" s="235"/>
      <c r="G101" s="39"/>
      <c r="H101" s="40"/>
      <c r="I101" s="40"/>
    </row>
    <row r="102" spans="1:9" ht="15" x14ac:dyDescent="0.2">
      <c r="A102" s="220"/>
      <c r="B102" s="221" t="s">
        <v>19</v>
      </c>
      <c r="C102" s="222" t="s">
        <v>20</v>
      </c>
      <c r="D102" s="223"/>
      <c r="E102" s="223"/>
      <c r="F102" s="223">
        <f>F99+F62+F53+F32+F17+F10</f>
        <v>0</v>
      </c>
    </row>
  </sheetData>
  <sheetProtection algorithmName="SHA-512" hashValue="50DjG7ZGdNZZ6evpMZiuD8elRnRBo/zrtrQpZI5SGc2J6KNKTv8zOwb+e35NDaXHC67tTDiUe/TB6mxWu64gSw==" saltValue="N2Wi22DJEDJ5wm0Yr57/aw==" spinCount="100000" sheet="1" objects="1" scenarios="1"/>
  <pageMargins left="0.70866141732283472" right="0.70866141732283472" top="0.78740157480314965" bottom="0.78740157480314965" header="0.31496062992125984" footer="0.31496062992125984"/>
  <pageSetup paperSize="9" scale="56" fitToHeight="0" orientation="portrait" r:id="rId1"/>
  <rowBreaks count="3" manualBreakCount="3">
    <brk id="36" max="16383" man="1"/>
    <brk id="61" max="16383" man="1"/>
    <brk id="84"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3"/>
  <sheetViews>
    <sheetView view="pageBreakPreview" topLeftCell="A44" zoomScaleNormal="100" zoomScaleSheetLayoutView="100" workbookViewId="0">
      <selection activeCell="B50" sqref="B50"/>
    </sheetView>
  </sheetViews>
  <sheetFormatPr defaultColWidth="9.140625" defaultRowHeight="14.25" outlineLevelRow="1" x14ac:dyDescent="0.2"/>
  <cols>
    <col min="1" max="1" width="9.140625" style="1"/>
    <col min="2" max="2" width="92.42578125" style="1" customWidth="1"/>
    <col min="3" max="3" width="8.5703125" style="2" customWidth="1"/>
    <col min="4" max="4" width="9.140625" style="1"/>
    <col min="5" max="5" width="17.85546875" style="28" customWidth="1"/>
    <col min="6" max="7" width="18.140625" style="29" customWidth="1"/>
    <col min="8" max="9" width="9.140625" style="1"/>
    <col min="10" max="16384" width="9.140625" style="30"/>
  </cols>
  <sheetData>
    <row r="1" spans="1:9" ht="15" x14ac:dyDescent="0.2">
      <c r="B1" s="18" t="s">
        <v>172</v>
      </c>
      <c r="D1" s="42" t="s">
        <v>4</v>
      </c>
      <c r="E1" s="28" t="s">
        <v>5</v>
      </c>
      <c r="F1" s="29" t="s">
        <v>121</v>
      </c>
    </row>
    <row r="2" spans="1:9" x14ac:dyDescent="0.2">
      <c r="E2" s="28" t="s">
        <v>6</v>
      </c>
      <c r="F2" s="29" t="s">
        <v>122</v>
      </c>
    </row>
    <row r="3" spans="1:9" x14ac:dyDescent="0.2">
      <c r="A3" s="207"/>
      <c r="B3" s="207" t="s">
        <v>3</v>
      </c>
      <c r="C3" s="209"/>
      <c r="D3" s="207"/>
      <c r="E3" s="211" t="s">
        <v>8</v>
      </c>
      <c r="F3" s="212" t="s">
        <v>165</v>
      </c>
    </row>
    <row r="4" spans="1:9" ht="15" x14ac:dyDescent="0.2">
      <c r="A4" s="207"/>
      <c r="B4" s="208" t="s">
        <v>201</v>
      </c>
      <c r="C4" s="209"/>
      <c r="D4" s="207"/>
      <c r="E4" s="211" t="s">
        <v>10</v>
      </c>
      <c r="F4" s="213">
        <v>330</v>
      </c>
    </row>
    <row r="5" spans="1:9" x14ac:dyDescent="0.2">
      <c r="A5" s="207"/>
      <c r="B5" s="207"/>
      <c r="C5" s="209"/>
      <c r="D5" s="207"/>
      <c r="E5" s="214" t="s">
        <v>11</v>
      </c>
      <c r="F5" s="213">
        <v>30</v>
      </c>
    </row>
    <row r="6" spans="1:9" s="32" customFormat="1" x14ac:dyDescent="0.2">
      <c r="A6" s="207"/>
      <c r="B6" s="207"/>
      <c r="C6" s="209"/>
      <c r="D6" s="207"/>
      <c r="E6" s="211"/>
      <c r="F6" s="212"/>
      <c r="G6" s="29"/>
      <c r="H6" s="1"/>
      <c r="I6" s="1"/>
    </row>
    <row r="7" spans="1:9" x14ac:dyDescent="0.2">
      <c r="A7" s="207"/>
      <c r="B7" s="207"/>
      <c r="C7" s="209"/>
      <c r="D7" s="207"/>
      <c r="E7" s="211"/>
      <c r="F7" s="212"/>
    </row>
    <row r="8" spans="1:9" s="33" customFormat="1" ht="22.5" x14ac:dyDescent="0.25">
      <c r="A8" s="215" t="s">
        <v>12</v>
      </c>
      <c r="B8" s="216" t="s">
        <v>13</v>
      </c>
      <c r="C8" s="217" t="s">
        <v>14</v>
      </c>
      <c r="D8" s="216" t="s">
        <v>15</v>
      </c>
      <c r="E8" s="218" t="s">
        <v>16</v>
      </c>
      <c r="F8" s="219" t="s">
        <v>17</v>
      </c>
      <c r="G8" s="3"/>
    </row>
    <row r="9" spans="1:9" ht="15" x14ac:dyDescent="0.2">
      <c r="A9" s="220" t="s">
        <v>18</v>
      </c>
      <c r="B9" s="221" t="s">
        <v>19</v>
      </c>
      <c r="C9" s="222" t="s">
        <v>20</v>
      </c>
      <c r="D9" s="223"/>
      <c r="E9" s="223"/>
      <c r="F9" s="223">
        <f>F53</f>
        <v>0</v>
      </c>
    </row>
    <row r="10" spans="1:9" x14ac:dyDescent="0.2">
      <c r="A10" s="224">
        <v>1</v>
      </c>
      <c r="B10" s="225" t="s">
        <v>21</v>
      </c>
      <c r="C10" s="226" t="s">
        <v>20</v>
      </c>
      <c r="D10" s="227"/>
      <c r="E10" s="227"/>
      <c r="F10" s="227">
        <f>SUM(F11:F13)</f>
        <v>0</v>
      </c>
    </row>
    <row r="11" spans="1:9" x14ac:dyDescent="0.2">
      <c r="A11" s="228" t="s">
        <v>22</v>
      </c>
      <c r="B11" s="229" t="s">
        <v>170</v>
      </c>
      <c r="C11" s="230" t="s">
        <v>169</v>
      </c>
      <c r="D11" s="231">
        <v>1</v>
      </c>
      <c r="E11" s="204"/>
      <c r="F11" s="231">
        <f>E11*D11</f>
        <v>0</v>
      </c>
    </row>
    <row r="12" spans="1:9" s="32" customFormat="1" ht="156.75" customHeight="1" outlineLevel="1" x14ac:dyDescent="0.2">
      <c r="A12" s="232"/>
      <c r="B12" s="233" t="s">
        <v>294</v>
      </c>
      <c r="C12" s="234"/>
      <c r="D12" s="235"/>
      <c r="E12" s="236"/>
      <c r="F12" s="231"/>
      <c r="G12" s="39"/>
      <c r="H12" s="40"/>
      <c r="I12" s="40"/>
    </row>
    <row r="13" spans="1:9" x14ac:dyDescent="0.2">
      <c r="A13" s="228" t="s">
        <v>24</v>
      </c>
      <c r="B13" s="237" t="s">
        <v>171</v>
      </c>
      <c r="C13" s="230" t="s">
        <v>25</v>
      </c>
      <c r="D13" s="231">
        <v>40</v>
      </c>
      <c r="E13" s="204"/>
      <c r="F13" s="231">
        <f t="shared" ref="F13" si="0">E13*D13</f>
        <v>0</v>
      </c>
    </row>
    <row r="14" spans="1:9" s="32" customFormat="1" ht="49.15" customHeight="1" outlineLevel="1" x14ac:dyDescent="0.2">
      <c r="A14" s="232"/>
      <c r="B14" s="233" t="s">
        <v>295</v>
      </c>
      <c r="C14" s="234"/>
      <c r="D14" s="235"/>
      <c r="E14" s="235"/>
      <c r="F14" s="235"/>
      <c r="G14" s="39"/>
      <c r="H14" s="40"/>
      <c r="I14" s="40"/>
    </row>
    <row r="15" spans="1:9" ht="15" customHeight="1" x14ac:dyDescent="0.2">
      <c r="A15" s="224">
        <v>2</v>
      </c>
      <c r="B15" s="225" t="s">
        <v>30</v>
      </c>
      <c r="C15" s="226" t="s">
        <v>20</v>
      </c>
      <c r="D15" s="227"/>
      <c r="E15" s="227"/>
      <c r="F15" s="227">
        <f>SUM(F16:F18)</f>
        <v>0</v>
      </c>
    </row>
    <row r="16" spans="1:9" ht="15" customHeight="1" x14ac:dyDescent="0.2">
      <c r="A16" s="238" t="s">
        <v>31</v>
      </c>
      <c r="B16" s="239" t="s">
        <v>202</v>
      </c>
      <c r="C16" s="240" t="s">
        <v>28</v>
      </c>
      <c r="D16" s="241">
        <v>8.5</v>
      </c>
      <c r="E16" s="204"/>
      <c r="F16" s="241">
        <f>E16*D16</f>
        <v>0</v>
      </c>
    </row>
    <row r="17" spans="1:9" s="32" customFormat="1" ht="48" outlineLevel="1" x14ac:dyDescent="0.2">
      <c r="A17" s="232"/>
      <c r="B17" s="233" t="s">
        <v>334</v>
      </c>
      <c r="C17" s="234"/>
      <c r="D17" s="235"/>
      <c r="E17" s="236"/>
      <c r="F17" s="241"/>
      <c r="G17" s="39"/>
      <c r="H17" s="40"/>
      <c r="I17" s="40"/>
    </row>
    <row r="18" spans="1:9" ht="15" customHeight="1" x14ac:dyDescent="0.2">
      <c r="A18" s="238" t="s">
        <v>32</v>
      </c>
      <c r="B18" s="239" t="s">
        <v>233</v>
      </c>
      <c r="C18" s="240" t="s">
        <v>28</v>
      </c>
      <c r="D18" s="241">
        <v>8</v>
      </c>
      <c r="E18" s="204"/>
      <c r="F18" s="241">
        <f t="shared" ref="F18" si="1">E18*D18</f>
        <v>0</v>
      </c>
    </row>
    <row r="19" spans="1:9" s="32" customFormat="1" ht="24" outlineLevel="1" x14ac:dyDescent="0.2">
      <c r="A19" s="232"/>
      <c r="B19" s="233" t="s">
        <v>335</v>
      </c>
      <c r="C19" s="234"/>
      <c r="D19" s="235"/>
      <c r="E19" s="235"/>
      <c r="F19" s="235"/>
      <c r="G19" s="39"/>
      <c r="H19" s="40"/>
      <c r="I19" s="40"/>
    </row>
    <row r="20" spans="1:9" ht="15" customHeight="1" x14ac:dyDescent="0.2">
      <c r="A20" s="224">
        <v>3</v>
      </c>
      <c r="B20" s="225" t="s">
        <v>49</v>
      </c>
      <c r="C20" s="226" t="s">
        <v>20</v>
      </c>
      <c r="D20" s="227"/>
      <c r="E20" s="227"/>
      <c r="F20" s="227">
        <f>SUM(F21:F29)</f>
        <v>0</v>
      </c>
    </row>
    <row r="21" spans="1:9" s="32" customFormat="1" ht="15" customHeight="1" x14ac:dyDescent="0.2">
      <c r="A21" s="238" t="s">
        <v>50</v>
      </c>
      <c r="B21" s="239" t="s">
        <v>128</v>
      </c>
      <c r="C21" s="240" t="s">
        <v>34</v>
      </c>
      <c r="D21" s="241">
        <v>4</v>
      </c>
      <c r="E21" s="204"/>
      <c r="F21" s="241">
        <f>E21*D21</f>
        <v>0</v>
      </c>
      <c r="G21" s="29"/>
      <c r="H21" s="1"/>
      <c r="I21" s="1"/>
    </row>
    <row r="22" spans="1:9" s="32" customFormat="1" ht="132" outlineLevel="1" x14ac:dyDescent="0.2">
      <c r="A22" s="232"/>
      <c r="B22" s="233" t="s">
        <v>322</v>
      </c>
      <c r="C22" s="234"/>
      <c r="D22" s="235"/>
      <c r="E22" s="236"/>
      <c r="F22" s="241"/>
      <c r="G22" s="39"/>
      <c r="H22" s="40"/>
      <c r="I22" s="40"/>
    </row>
    <row r="23" spans="1:9" ht="15" customHeight="1" x14ac:dyDescent="0.2">
      <c r="A23" s="238" t="s">
        <v>52</v>
      </c>
      <c r="B23" s="239" t="s">
        <v>57</v>
      </c>
      <c r="C23" s="240" t="s">
        <v>34</v>
      </c>
      <c r="D23" s="241">
        <v>2</v>
      </c>
      <c r="E23" s="204"/>
      <c r="F23" s="241">
        <f t="shared" ref="F23:F29" si="2">E23*D23</f>
        <v>0</v>
      </c>
    </row>
    <row r="24" spans="1:9" s="32" customFormat="1" ht="48" outlineLevel="1" x14ac:dyDescent="0.2">
      <c r="A24" s="232"/>
      <c r="B24" s="233" t="s">
        <v>303</v>
      </c>
      <c r="C24" s="234"/>
      <c r="D24" s="235"/>
      <c r="E24" s="236"/>
      <c r="F24" s="241"/>
      <c r="G24" s="39"/>
      <c r="H24" s="40"/>
      <c r="I24" s="40"/>
    </row>
    <row r="25" spans="1:9" ht="15" customHeight="1" x14ac:dyDescent="0.2">
      <c r="A25" s="238" t="s">
        <v>55</v>
      </c>
      <c r="B25" s="239" t="s">
        <v>59</v>
      </c>
      <c r="C25" s="240" t="s">
        <v>34</v>
      </c>
      <c r="D25" s="241">
        <v>2</v>
      </c>
      <c r="E25" s="204"/>
      <c r="F25" s="241">
        <f t="shared" si="2"/>
        <v>0</v>
      </c>
    </row>
    <row r="26" spans="1:9" s="32" customFormat="1" ht="24" outlineLevel="1" x14ac:dyDescent="0.2">
      <c r="A26" s="232"/>
      <c r="B26" s="233" t="s">
        <v>60</v>
      </c>
      <c r="C26" s="234"/>
      <c r="D26" s="235"/>
      <c r="E26" s="236"/>
      <c r="F26" s="241"/>
      <c r="G26" s="39"/>
      <c r="H26" s="40"/>
      <c r="I26" s="40"/>
    </row>
    <row r="27" spans="1:9" x14ac:dyDescent="0.2">
      <c r="A27" s="238" t="s">
        <v>56</v>
      </c>
      <c r="B27" s="239" t="s">
        <v>62</v>
      </c>
      <c r="C27" s="240" t="s">
        <v>34</v>
      </c>
      <c r="D27" s="241">
        <v>2</v>
      </c>
      <c r="E27" s="204"/>
      <c r="F27" s="241">
        <f t="shared" si="2"/>
        <v>0</v>
      </c>
    </row>
    <row r="28" spans="1:9" s="32" customFormat="1" ht="121.5" customHeight="1" outlineLevel="1" x14ac:dyDescent="0.2">
      <c r="A28" s="232"/>
      <c r="B28" s="233" t="s">
        <v>320</v>
      </c>
      <c r="C28" s="234"/>
      <c r="D28" s="235"/>
      <c r="E28" s="236"/>
      <c r="F28" s="241"/>
      <c r="G28" s="39"/>
      <c r="H28" s="40"/>
      <c r="I28" s="40"/>
    </row>
    <row r="29" spans="1:9" x14ac:dyDescent="0.2">
      <c r="A29" s="238" t="s">
        <v>58</v>
      </c>
      <c r="B29" s="239" t="s">
        <v>188</v>
      </c>
      <c r="C29" s="240" t="s">
        <v>169</v>
      </c>
      <c r="D29" s="241">
        <v>1</v>
      </c>
      <c r="E29" s="204"/>
      <c r="F29" s="241">
        <f t="shared" si="2"/>
        <v>0</v>
      </c>
    </row>
    <row r="30" spans="1:9" s="32" customFormat="1" outlineLevel="1" x14ac:dyDescent="0.2">
      <c r="A30" s="232"/>
      <c r="B30" s="233" t="s">
        <v>307</v>
      </c>
      <c r="C30" s="234"/>
      <c r="D30" s="235"/>
      <c r="E30" s="235"/>
      <c r="F30" s="235"/>
      <c r="G30" s="39"/>
      <c r="H30" s="40"/>
      <c r="I30" s="40"/>
    </row>
    <row r="31" spans="1:9" x14ac:dyDescent="0.2">
      <c r="A31" s="224">
        <v>4</v>
      </c>
      <c r="B31" s="225" t="s">
        <v>68</v>
      </c>
      <c r="C31" s="226" t="s">
        <v>20</v>
      </c>
      <c r="D31" s="227"/>
      <c r="E31" s="227"/>
      <c r="F31" s="227">
        <f>SUM(F32:F36)</f>
        <v>0</v>
      </c>
    </row>
    <row r="32" spans="1:9" x14ac:dyDescent="0.2">
      <c r="A32" s="238" t="s">
        <v>69</v>
      </c>
      <c r="B32" s="239" t="s">
        <v>70</v>
      </c>
      <c r="C32" s="240" t="s">
        <v>28</v>
      </c>
      <c r="D32" s="241">
        <v>26</v>
      </c>
      <c r="E32" s="204"/>
      <c r="F32" s="241">
        <f>E32*D32</f>
        <v>0</v>
      </c>
    </row>
    <row r="33" spans="1:9" s="32" customFormat="1" ht="120" outlineLevel="1" x14ac:dyDescent="0.2">
      <c r="A33" s="232"/>
      <c r="B33" s="233" t="s">
        <v>308</v>
      </c>
      <c r="C33" s="234"/>
      <c r="D33" s="235"/>
      <c r="E33" s="236"/>
      <c r="F33" s="241"/>
      <c r="G33" s="39"/>
      <c r="H33" s="40"/>
      <c r="I33" s="40"/>
    </row>
    <row r="34" spans="1:9" x14ac:dyDescent="0.2">
      <c r="A34" s="238" t="s">
        <v>71</v>
      </c>
      <c r="B34" s="239" t="s">
        <v>72</v>
      </c>
      <c r="C34" s="240" t="s">
        <v>34</v>
      </c>
      <c r="D34" s="241">
        <v>4</v>
      </c>
      <c r="E34" s="204"/>
      <c r="F34" s="241">
        <f t="shared" ref="F34:F36" si="3">E34*D34</f>
        <v>0</v>
      </c>
    </row>
    <row r="35" spans="1:9" s="32" customFormat="1" ht="132" outlineLevel="1" x14ac:dyDescent="0.2">
      <c r="A35" s="232"/>
      <c r="B35" s="233" t="s">
        <v>309</v>
      </c>
      <c r="C35" s="234"/>
      <c r="D35" s="235"/>
      <c r="E35" s="236"/>
      <c r="F35" s="241"/>
      <c r="G35" s="39"/>
      <c r="H35" s="40"/>
      <c r="I35" s="40"/>
    </row>
    <row r="36" spans="1:9" x14ac:dyDescent="0.2">
      <c r="A36" s="238" t="s">
        <v>73</v>
      </c>
      <c r="B36" s="239" t="s">
        <v>74</v>
      </c>
      <c r="C36" s="240" t="s">
        <v>34</v>
      </c>
      <c r="D36" s="241">
        <v>4</v>
      </c>
      <c r="E36" s="204"/>
      <c r="F36" s="241">
        <f t="shared" si="3"/>
        <v>0</v>
      </c>
    </row>
    <row r="37" spans="1:9" s="32" customFormat="1" ht="36" outlineLevel="1" x14ac:dyDescent="0.2">
      <c r="A37" s="232"/>
      <c r="B37" s="233" t="s">
        <v>75</v>
      </c>
      <c r="C37" s="234"/>
      <c r="D37" s="235"/>
      <c r="E37" s="235"/>
      <c r="F37" s="235"/>
      <c r="G37" s="39"/>
      <c r="H37" s="40"/>
      <c r="I37" s="40"/>
    </row>
    <row r="38" spans="1:9" x14ac:dyDescent="0.2">
      <c r="A38" s="224">
        <v>5</v>
      </c>
      <c r="B38" s="225" t="s">
        <v>83</v>
      </c>
      <c r="C38" s="226" t="s">
        <v>20</v>
      </c>
      <c r="D38" s="227"/>
      <c r="E38" s="227"/>
      <c r="F38" s="227">
        <f>SUM(F39:F52)</f>
        <v>0</v>
      </c>
    </row>
    <row r="39" spans="1:9" x14ac:dyDescent="0.2">
      <c r="A39" s="238" t="s">
        <v>90</v>
      </c>
      <c r="B39" s="239" t="s">
        <v>166</v>
      </c>
      <c r="C39" s="240" t="s">
        <v>34</v>
      </c>
      <c r="D39" s="241">
        <v>1</v>
      </c>
      <c r="E39" s="204"/>
      <c r="F39" s="241">
        <f>E39*D39</f>
        <v>0</v>
      </c>
    </row>
    <row r="40" spans="1:9" s="32" customFormat="1" ht="72" outlineLevel="1" x14ac:dyDescent="0.2">
      <c r="A40" s="232"/>
      <c r="B40" s="233" t="s">
        <v>336</v>
      </c>
      <c r="C40" s="234"/>
      <c r="D40" s="235"/>
      <c r="E40" s="236"/>
      <c r="F40" s="241"/>
      <c r="G40" s="39"/>
      <c r="H40" s="40"/>
      <c r="I40" s="40"/>
    </row>
    <row r="41" spans="1:9" x14ac:dyDescent="0.2">
      <c r="A41" s="238" t="s">
        <v>91</v>
      </c>
      <c r="B41" s="239" t="s">
        <v>167</v>
      </c>
      <c r="C41" s="240" t="s">
        <v>34</v>
      </c>
      <c r="D41" s="241">
        <v>3</v>
      </c>
      <c r="E41" s="204"/>
      <c r="F41" s="241">
        <f t="shared" ref="F41:F51" si="4">E41*D41</f>
        <v>0</v>
      </c>
    </row>
    <row r="42" spans="1:9" s="32" customFormat="1" ht="84" outlineLevel="1" x14ac:dyDescent="0.2">
      <c r="A42" s="232"/>
      <c r="B42" s="233" t="s">
        <v>337</v>
      </c>
      <c r="C42" s="234"/>
      <c r="D42" s="235"/>
      <c r="E42" s="236"/>
      <c r="F42" s="241"/>
      <c r="G42" s="39"/>
      <c r="H42" s="40"/>
      <c r="I42" s="40"/>
    </row>
    <row r="43" spans="1:9" x14ac:dyDescent="0.2">
      <c r="A43" s="238" t="s">
        <v>93</v>
      </c>
      <c r="B43" s="239" t="s">
        <v>160</v>
      </c>
      <c r="C43" s="240" t="s">
        <v>34</v>
      </c>
      <c r="D43" s="241">
        <v>1</v>
      </c>
      <c r="E43" s="204"/>
      <c r="F43" s="241">
        <f t="shared" si="4"/>
        <v>0</v>
      </c>
    </row>
    <row r="44" spans="1:9" s="32" customFormat="1" ht="120" outlineLevel="1" x14ac:dyDescent="0.2">
      <c r="A44" s="232"/>
      <c r="B44" s="233" t="s">
        <v>314</v>
      </c>
      <c r="C44" s="234"/>
      <c r="D44" s="235"/>
      <c r="E44" s="236"/>
      <c r="F44" s="241"/>
      <c r="G44" s="39"/>
      <c r="H44" s="40"/>
      <c r="I44" s="40"/>
    </row>
    <row r="45" spans="1:9" x14ac:dyDescent="0.2">
      <c r="A45" s="238" t="s">
        <v>94</v>
      </c>
      <c r="B45" s="239" t="s">
        <v>232</v>
      </c>
      <c r="C45" s="240" t="s">
        <v>34</v>
      </c>
      <c r="D45" s="241">
        <v>2</v>
      </c>
      <c r="E45" s="204"/>
      <c r="F45" s="241">
        <f t="shared" si="4"/>
        <v>0</v>
      </c>
    </row>
    <row r="46" spans="1:9" s="32" customFormat="1" ht="15" outlineLevel="1" x14ac:dyDescent="0.2">
      <c r="A46" s="232"/>
      <c r="B46" s="233" t="s">
        <v>203</v>
      </c>
      <c r="C46" s="234"/>
      <c r="D46" s="235"/>
      <c r="E46" s="236"/>
      <c r="F46" s="241"/>
      <c r="G46" s="39"/>
      <c r="H46" s="40"/>
      <c r="I46" s="40"/>
    </row>
    <row r="47" spans="1:9" x14ac:dyDescent="0.2">
      <c r="A47" s="238" t="s">
        <v>95</v>
      </c>
      <c r="B47" s="239" t="s">
        <v>204</v>
      </c>
      <c r="C47" s="240" t="s">
        <v>34</v>
      </c>
      <c r="D47" s="241">
        <v>1</v>
      </c>
      <c r="E47" s="204"/>
      <c r="F47" s="241">
        <f t="shared" si="4"/>
        <v>0</v>
      </c>
    </row>
    <row r="48" spans="1:9" s="32" customFormat="1" ht="60" outlineLevel="1" x14ac:dyDescent="0.2">
      <c r="A48" s="232"/>
      <c r="B48" s="233" t="s">
        <v>220</v>
      </c>
      <c r="C48" s="234"/>
      <c r="D48" s="235"/>
      <c r="E48" s="251"/>
      <c r="F48" s="241"/>
      <c r="G48" s="39"/>
      <c r="H48" s="40"/>
      <c r="I48" s="40"/>
    </row>
    <row r="49" spans="1:9" x14ac:dyDescent="0.2">
      <c r="A49" s="238" t="s">
        <v>96</v>
      </c>
      <c r="B49" s="239" t="s">
        <v>205</v>
      </c>
      <c r="C49" s="240" t="s">
        <v>34</v>
      </c>
      <c r="D49" s="241">
        <v>1</v>
      </c>
      <c r="E49" s="204"/>
      <c r="F49" s="241">
        <f t="shared" si="4"/>
        <v>0</v>
      </c>
    </row>
    <row r="50" spans="1:9" s="32" customFormat="1" ht="60" outlineLevel="1" x14ac:dyDescent="0.2">
      <c r="A50" s="232"/>
      <c r="B50" s="233" t="s">
        <v>221</v>
      </c>
      <c r="C50" s="234"/>
      <c r="D50" s="235"/>
      <c r="E50" s="251"/>
      <c r="F50" s="241"/>
      <c r="G50" s="39"/>
      <c r="H50" s="40"/>
      <c r="I50" s="40"/>
    </row>
    <row r="51" spans="1:9" x14ac:dyDescent="0.2">
      <c r="A51" s="238" t="s">
        <v>97</v>
      </c>
      <c r="B51" s="239" t="s">
        <v>206</v>
      </c>
      <c r="C51" s="240" t="s">
        <v>34</v>
      </c>
      <c r="D51" s="241">
        <v>1</v>
      </c>
      <c r="E51" s="204"/>
      <c r="F51" s="241">
        <f t="shared" si="4"/>
        <v>0</v>
      </c>
    </row>
    <row r="52" spans="1:9" s="32" customFormat="1" ht="60" outlineLevel="1" x14ac:dyDescent="0.2">
      <c r="A52" s="232"/>
      <c r="B52" s="233" t="s">
        <v>222</v>
      </c>
      <c r="C52" s="234"/>
      <c r="D52" s="235"/>
      <c r="E52" s="235"/>
      <c r="F52" s="235"/>
      <c r="G52" s="39"/>
      <c r="H52" s="40"/>
      <c r="I52" s="40"/>
    </row>
    <row r="53" spans="1:9" ht="15" x14ac:dyDescent="0.2">
      <c r="A53" s="220"/>
      <c r="B53" s="221" t="s">
        <v>19</v>
      </c>
      <c r="C53" s="222" t="s">
        <v>20</v>
      </c>
      <c r="D53" s="223"/>
      <c r="E53" s="223"/>
      <c r="F53" s="223">
        <f>F38+F31+F20+F15+F10</f>
        <v>0</v>
      </c>
    </row>
  </sheetData>
  <sheetProtection algorithmName="SHA-512" hashValue="kkjI0IycSfDQwRyOcD9nFkBj5n9NOpIeMeGWPn/4cVago85cjz2j3T5jeixDNK//YX82L1omXo1Vmw3rq2ftqw==" saltValue="utS+6I3QCvybFpcB1OvvaA==" spinCount="100000" sheet="1" objects="1" scenarios="1"/>
  <pageMargins left="0.70866141732283472" right="0.70866141732283472" top="0.78740157480314965" bottom="0.78740157480314965" header="0.31496062992125984" footer="0.31496062992125984"/>
  <pageSetup paperSize="9" scale="56" fitToHeight="0" orientation="portrait" r:id="rId1"/>
  <rowBreaks count="1" manualBreakCount="1">
    <brk id="37"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8"/>
  <sheetViews>
    <sheetView view="pageBreakPreview" zoomScaleNormal="100" zoomScaleSheetLayoutView="100" workbookViewId="0">
      <selection activeCell="B15" sqref="B15"/>
    </sheetView>
  </sheetViews>
  <sheetFormatPr defaultColWidth="9.140625" defaultRowHeight="12.75" outlineLevelRow="1" x14ac:dyDescent="0.2"/>
  <cols>
    <col min="1" max="1" width="9.140625" style="41"/>
    <col min="2" max="2" width="92.42578125" style="41" customWidth="1"/>
    <col min="3" max="3" width="8.5703125" style="44" customWidth="1"/>
    <col min="4" max="4" width="9.140625" style="41"/>
    <col min="5" max="5" width="17.85546875" style="43" customWidth="1"/>
    <col min="6" max="7" width="18.140625" style="45" customWidth="1"/>
    <col min="8" max="9" width="9.140625" style="41"/>
    <col min="10" max="16384" width="9.140625" style="46"/>
  </cols>
  <sheetData>
    <row r="1" spans="1:9" ht="15" x14ac:dyDescent="0.2">
      <c r="A1" s="252"/>
      <c r="B1" s="208" t="s">
        <v>172</v>
      </c>
      <c r="C1" s="253"/>
      <c r="D1" s="252"/>
      <c r="E1" s="214"/>
      <c r="F1" s="254"/>
    </row>
    <row r="2" spans="1:9" ht="14.25" x14ac:dyDescent="0.2">
      <c r="A2" s="252"/>
      <c r="B2" s="207"/>
      <c r="C2" s="253"/>
      <c r="D2" s="252"/>
      <c r="E2" s="214"/>
      <c r="F2" s="254"/>
    </row>
    <row r="3" spans="1:9" ht="14.25" x14ac:dyDescent="0.2">
      <c r="A3" s="252"/>
      <c r="B3" s="207" t="s">
        <v>3</v>
      </c>
      <c r="C3" s="253"/>
      <c r="D3" s="252"/>
      <c r="E3" s="214"/>
      <c r="F3" s="255"/>
    </row>
    <row r="4" spans="1:9" ht="15" x14ac:dyDescent="0.2">
      <c r="A4" s="252"/>
      <c r="B4" s="208" t="s">
        <v>207</v>
      </c>
      <c r="C4" s="253"/>
      <c r="D4" s="252"/>
      <c r="E4" s="214"/>
      <c r="F4" s="255"/>
    </row>
    <row r="5" spans="1:9" s="47" customFormat="1" ht="14.25" x14ac:dyDescent="0.2">
      <c r="A5" s="252"/>
      <c r="B5" s="207"/>
      <c r="C5" s="253"/>
      <c r="D5" s="252"/>
      <c r="E5" s="214"/>
      <c r="F5" s="254"/>
      <c r="G5" s="45"/>
      <c r="H5" s="41"/>
      <c r="I5" s="41"/>
    </row>
    <row r="6" spans="1:9" s="47" customFormat="1" ht="14.25" x14ac:dyDescent="0.2">
      <c r="A6" s="252"/>
      <c r="B6" s="207"/>
      <c r="C6" s="253"/>
      <c r="D6" s="252"/>
      <c r="E6" s="214"/>
      <c r="F6" s="254"/>
      <c r="G6" s="45"/>
      <c r="H6" s="41"/>
      <c r="I6" s="41"/>
    </row>
    <row r="7" spans="1:9" x14ac:dyDescent="0.2">
      <c r="A7" s="252"/>
      <c r="B7" s="252"/>
      <c r="C7" s="253"/>
      <c r="D7" s="252"/>
      <c r="E7" s="214"/>
      <c r="F7" s="254"/>
    </row>
    <row r="8" spans="1:9" s="33" customFormat="1" ht="22.5" x14ac:dyDescent="0.25">
      <c r="A8" s="215" t="s">
        <v>12</v>
      </c>
      <c r="B8" s="216" t="s">
        <v>13</v>
      </c>
      <c r="C8" s="217" t="s">
        <v>14</v>
      </c>
      <c r="D8" s="216" t="s">
        <v>15</v>
      </c>
      <c r="E8" s="218" t="s">
        <v>16</v>
      </c>
      <c r="F8" s="219" t="s">
        <v>17</v>
      </c>
      <c r="G8" s="3"/>
    </row>
    <row r="9" spans="1:9" s="50" customFormat="1" ht="15" collapsed="1" x14ac:dyDescent="0.2">
      <c r="A9" s="220" t="s">
        <v>18</v>
      </c>
      <c r="B9" s="221" t="s">
        <v>208</v>
      </c>
      <c r="C9" s="222" t="s">
        <v>20</v>
      </c>
      <c r="D9" s="223"/>
      <c r="E9" s="223"/>
      <c r="F9" s="223">
        <f>F20</f>
        <v>0</v>
      </c>
      <c r="G9" s="48"/>
      <c r="H9" s="49"/>
      <c r="I9" s="49"/>
    </row>
    <row r="10" spans="1:9" ht="14.25" collapsed="1" x14ac:dyDescent="0.2">
      <c r="A10" s="256" t="s">
        <v>227</v>
      </c>
      <c r="B10" s="239" t="s">
        <v>209</v>
      </c>
      <c r="C10" s="240" t="s">
        <v>34</v>
      </c>
      <c r="D10" s="241">
        <v>3</v>
      </c>
      <c r="E10" s="204"/>
      <c r="F10" s="241">
        <f>E10*D10</f>
        <v>0</v>
      </c>
    </row>
    <row r="11" spans="1:9" s="47" customFormat="1" ht="73.5" customHeight="1" outlineLevel="1" x14ac:dyDescent="0.2">
      <c r="A11" s="257"/>
      <c r="B11" s="233" t="s">
        <v>338</v>
      </c>
      <c r="C11" s="234"/>
      <c r="D11" s="235"/>
      <c r="E11" s="251"/>
      <c r="F11" s="241"/>
      <c r="G11" s="51"/>
      <c r="H11" s="52"/>
      <c r="I11" s="52"/>
    </row>
    <row r="12" spans="1:9" ht="14.25" x14ac:dyDescent="0.2">
      <c r="A12" s="256" t="s">
        <v>226</v>
      </c>
      <c r="B12" s="239" t="s">
        <v>231</v>
      </c>
      <c r="C12" s="240" t="s">
        <v>169</v>
      </c>
      <c r="D12" s="241">
        <v>3</v>
      </c>
      <c r="E12" s="204"/>
      <c r="F12" s="241">
        <f t="shared" ref="F12:F18" si="0">E12*D12</f>
        <v>0</v>
      </c>
    </row>
    <row r="13" spans="1:9" s="64" customFormat="1" ht="24" outlineLevel="1" x14ac:dyDescent="0.25">
      <c r="A13" s="258"/>
      <c r="B13" s="233" t="s">
        <v>225</v>
      </c>
      <c r="C13" s="259"/>
      <c r="D13" s="263"/>
      <c r="E13" s="260"/>
      <c r="F13" s="241"/>
      <c r="G13" s="62"/>
      <c r="H13" s="63"/>
      <c r="I13" s="63"/>
    </row>
    <row r="14" spans="1:9" ht="14.25" x14ac:dyDescent="0.2">
      <c r="A14" s="256" t="s">
        <v>228</v>
      </c>
      <c r="B14" s="239" t="s">
        <v>210</v>
      </c>
      <c r="C14" s="240" t="s">
        <v>34</v>
      </c>
      <c r="D14" s="241">
        <v>1</v>
      </c>
      <c r="E14" s="204"/>
      <c r="F14" s="241">
        <f t="shared" si="0"/>
        <v>0</v>
      </c>
    </row>
    <row r="15" spans="1:9" s="47" customFormat="1" ht="98.25" customHeight="1" outlineLevel="1" x14ac:dyDescent="0.2">
      <c r="A15" s="257"/>
      <c r="B15" s="233" t="s">
        <v>339</v>
      </c>
      <c r="C15" s="234"/>
      <c r="D15" s="235"/>
      <c r="E15" s="251"/>
      <c r="F15" s="241"/>
      <c r="G15" s="51"/>
      <c r="H15" s="52"/>
      <c r="I15" s="52"/>
    </row>
    <row r="16" spans="1:9" ht="14.25" x14ac:dyDescent="0.2">
      <c r="A16" s="256" t="s">
        <v>229</v>
      </c>
      <c r="B16" s="239" t="s">
        <v>230</v>
      </c>
      <c r="C16" s="240" t="s">
        <v>169</v>
      </c>
      <c r="D16" s="241">
        <v>1</v>
      </c>
      <c r="E16" s="204"/>
      <c r="F16" s="241">
        <f t="shared" si="0"/>
        <v>0</v>
      </c>
    </row>
    <row r="17" spans="1:9" s="61" customFormat="1" ht="36" outlineLevel="1" x14ac:dyDescent="0.25">
      <c r="A17" s="258"/>
      <c r="B17" s="233" t="s">
        <v>288</v>
      </c>
      <c r="C17" s="259"/>
      <c r="D17" s="263"/>
      <c r="E17" s="260"/>
      <c r="F17" s="241"/>
      <c r="G17" s="59"/>
      <c r="H17" s="60"/>
      <c r="I17" s="60"/>
    </row>
    <row r="18" spans="1:9" ht="14.25" x14ac:dyDescent="0.2">
      <c r="A18" s="256" t="s">
        <v>2</v>
      </c>
      <c r="B18" s="239" t="s">
        <v>211</v>
      </c>
      <c r="C18" s="240" t="s">
        <v>34</v>
      </c>
      <c r="D18" s="241">
        <v>4</v>
      </c>
      <c r="E18" s="204"/>
      <c r="F18" s="241">
        <f t="shared" si="0"/>
        <v>0</v>
      </c>
    </row>
    <row r="19" spans="1:9" s="47" customFormat="1" ht="52.5" customHeight="1" outlineLevel="1" x14ac:dyDescent="0.2">
      <c r="A19" s="257"/>
      <c r="B19" s="233" t="s">
        <v>212</v>
      </c>
      <c r="C19" s="261"/>
      <c r="D19" s="262"/>
      <c r="E19" s="262"/>
      <c r="F19" s="262"/>
      <c r="G19" s="51"/>
      <c r="H19" s="52"/>
      <c r="I19" s="52"/>
    </row>
    <row r="20" spans="1:9" s="50" customFormat="1" ht="15" x14ac:dyDescent="0.2">
      <c r="A20" s="220"/>
      <c r="B20" s="221" t="s">
        <v>208</v>
      </c>
      <c r="C20" s="222" t="s">
        <v>20</v>
      </c>
      <c r="D20" s="223"/>
      <c r="E20" s="223"/>
      <c r="F20" s="223">
        <f>SUM(F10:F18)</f>
        <v>0</v>
      </c>
      <c r="G20" s="48"/>
      <c r="H20" s="49"/>
      <c r="I20" s="49"/>
    </row>
    <row r="21" spans="1:9" s="47" customFormat="1" x14ac:dyDescent="0.2">
      <c r="A21" s="41"/>
      <c r="B21" s="41"/>
      <c r="C21" s="44"/>
      <c r="D21" s="41"/>
      <c r="E21" s="43"/>
      <c r="F21" s="45"/>
      <c r="G21" s="45"/>
      <c r="H21" s="41"/>
      <c r="I21" s="41"/>
    </row>
    <row r="25" spans="1:9" s="47" customFormat="1" x14ac:dyDescent="0.2">
      <c r="A25" s="41"/>
      <c r="B25" s="41"/>
      <c r="C25" s="44"/>
      <c r="D25" s="41"/>
      <c r="E25" s="43"/>
      <c r="F25" s="45"/>
      <c r="G25" s="45"/>
      <c r="H25" s="41"/>
      <c r="I25" s="41"/>
    </row>
    <row r="28" spans="1:9" s="47" customFormat="1" x14ac:dyDescent="0.2">
      <c r="A28" s="41"/>
      <c r="B28" s="41"/>
      <c r="C28" s="44"/>
      <c r="D28" s="41"/>
      <c r="E28" s="43"/>
      <c r="F28" s="45"/>
      <c r="G28" s="45"/>
      <c r="H28" s="41"/>
      <c r="I28" s="41"/>
    </row>
  </sheetData>
  <sheetProtection algorithmName="SHA-512" hashValue="1Rvpskzp/tYIdel1Paa74i1gIjr7iSnqnkk48uWre4AZF9A9Deq4ROVWfZn0HK1K61Sa3QTfUCVaYkORGdX/8g==" saltValue="/6IEbaBUZX8skbZZ9RZDpA==" spinCount="100000" sheet="1" objects="1" scenarios="1"/>
  <pageMargins left="0.7" right="0.7" top="0.78740157499999996" bottom="0.78740157499999996" header="0.3" footer="0.3"/>
  <pageSetup paperSize="9" scale="56" fitToHeight="0"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2"/>
  <sheetViews>
    <sheetView view="pageBreakPreview" topLeftCell="A13" zoomScaleNormal="100" zoomScaleSheetLayoutView="100" workbookViewId="0">
      <selection activeCell="H11" sqref="H11"/>
    </sheetView>
  </sheetViews>
  <sheetFormatPr defaultColWidth="9.140625" defaultRowHeight="14.25" outlineLevelRow="1" x14ac:dyDescent="0.2"/>
  <cols>
    <col min="1" max="1" width="9.140625" style="1"/>
    <col min="2" max="2" width="92.42578125" style="1" customWidth="1"/>
    <col min="3" max="3" width="8.5703125" style="2" customWidth="1"/>
    <col min="4" max="4" width="9.140625" style="1"/>
    <col min="5" max="5" width="17.85546875" style="28" customWidth="1"/>
    <col min="6" max="7" width="18.140625" style="29" customWidth="1"/>
    <col min="8" max="9" width="9.140625" style="1"/>
    <col min="10" max="16384" width="9.140625" style="30"/>
  </cols>
  <sheetData>
    <row r="1" spans="1:9" ht="15" x14ac:dyDescent="0.2">
      <c r="A1" s="207"/>
      <c r="B1" s="208" t="s">
        <v>172</v>
      </c>
      <c r="C1" s="209"/>
      <c r="D1" s="207"/>
      <c r="E1" s="211"/>
      <c r="F1" s="212"/>
    </row>
    <row r="2" spans="1:9" x14ac:dyDescent="0.2">
      <c r="A2" s="207"/>
      <c r="B2" s="207"/>
      <c r="C2" s="209"/>
      <c r="D2" s="207"/>
      <c r="E2" s="211"/>
      <c r="F2" s="212"/>
    </row>
    <row r="3" spans="1:9" x14ac:dyDescent="0.2">
      <c r="A3" s="207"/>
      <c r="B3" s="207" t="s">
        <v>3</v>
      </c>
      <c r="C3" s="209"/>
      <c r="D3" s="207"/>
      <c r="E3" s="211"/>
      <c r="F3" s="212"/>
    </row>
    <row r="4" spans="1:9" ht="15" x14ac:dyDescent="0.2">
      <c r="A4" s="207"/>
      <c r="B4" s="208" t="s">
        <v>213</v>
      </c>
      <c r="C4" s="209"/>
      <c r="D4" s="207"/>
      <c r="E4" s="211"/>
      <c r="F4" s="213"/>
    </row>
    <row r="5" spans="1:9" x14ac:dyDescent="0.2">
      <c r="A5" s="207"/>
      <c r="B5" s="207"/>
      <c r="C5" s="209"/>
      <c r="D5" s="207"/>
      <c r="E5" s="211"/>
      <c r="F5" s="213"/>
    </row>
    <row r="6" spans="1:9" s="32" customFormat="1" x14ac:dyDescent="0.2">
      <c r="A6" s="207"/>
      <c r="B6" s="207"/>
      <c r="C6" s="209"/>
      <c r="D6" s="207"/>
      <c r="E6" s="211"/>
      <c r="F6" s="212"/>
      <c r="G6" s="29"/>
      <c r="H6" s="1"/>
      <c r="I6" s="1"/>
    </row>
    <row r="7" spans="1:9" x14ac:dyDescent="0.2">
      <c r="A7" s="207"/>
      <c r="B7" s="207"/>
      <c r="C7" s="209"/>
      <c r="D7" s="207"/>
      <c r="E7" s="211"/>
      <c r="F7" s="212"/>
    </row>
    <row r="8" spans="1:9" s="33" customFormat="1" ht="22.5" x14ac:dyDescent="0.25">
      <c r="A8" s="215" t="s">
        <v>12</v>
      </c>
      <c r="B8" s="216" t="s">
        <v>13</v>
      </c>
      <c r="C8" s="217" t="s">
        <v>14</v>
      </c>
      <c r="D8" s="216" t="s">
        <v>15</v>
      </c>
      <c r="E8" s="218" t="s">
        <v>16</v>
      </c>
      <c r="F8" s="219" t="s">
        <v>17</v>
      </c>
      <c r="G8" s="3"/>
    </row>
    <row r="9" spans="1:9" s="35" customFormat="1" ht="15" collapsed="1" x14ac:dyDescent="0.25">
      <c r="A9" s="220" t="s">
        <v>18</v>
      </c>
      <c r="B9" s="221" t="s">
        <v>208</v>
      </c>
      <c r="C9" s="222" t="s">
        <v>20</v>
      </c>
      <c r="D9" s="223"/>
      <c r="E9" s="223"/>
      <c r="F9" s="223">
        <f>SUM(F10:F13)</f>
        <v>0</v>
      </c>
      <c r="G9" s="34"/>
      <c r="H9" s="18"/>
      <c r="I9" s="18"/>
    </row>
    <row r="10" spans="1:9" collapsed="1" x14ac:dyDescent="0.2">
      <c r="A10" s="238" t="s">
        <v>0</v>
      </c>
      <c r="B10" s="239" t="s">
        <v>218</v>
      </c>
      <c r="C10" s="240" t="s">
        <v>214</v>
      </c>
      <c r="D10" s="241">
        <v>1</v>
      </c>
      <c r="E10" s="204"/>
      <c r="F10" s="241">
        <f>E10*D10</f>
        <v>0</v>
      </c>
    </row>
    <row r="11" spans="1:9" ht="408.6" customHeight="1" x14ac:dyDescent="0.2">
      <c r="A11" s="238"/>
      <c r="B11" s="257" t="s">
        <v>340</v>
      </c>
      <c r="C11" s="240"/>
      <c r="D11" s="241"/>
      <c r="E11" s="251"/>
      <c r="F11" s="241"/>
    </row>
    <row r="12" spans="1:9" x14ac:dyDescent="0.2">
      <c r="A12" s="238" t="s">
        <v>1</v>
      </c>
      <c r="B12" s="239" t="s">
        <v>219</v>
      </c>
      <c r="C12" s="240" t="s">
        <v>214</v>
      </c>
      <c r="D12" s="241">
        <v>1</v>
      </c>
      <c r="E12" s="204"/>
      <c r="F12" s="241">
        <f>E12*D12</f>
        <v>0</v>
      </c>
    </row>
    <row r="13" spans="1:9" s="32" customFormat="1" ht="89.25" outlineLevel="1" x14ac:dyDescent="0.2">
      <c r="A13" s="232"/>
      <c r="B13" s="257" t="s">
        <v>236</v>
      </c>
      <c r="C13" s="234"/>
      <c r="D13" s="235"/>
      <c r="E13" s="235"/>
      <c r="F13" s="235"/>
      <c r="G13" s="39"/>
      <c r="H13" s="40"/>
      <c r="I13" s="40"/>
    </row>
    <row r="14" spans="1:9" s="35" customFormat="1" ht="15" x14ac:dyDescent="0.25">
      <c r="A14" s="220"/>
      <c r="B14" s="221" t="s">
        <v>208</v>
      </c>
      <c r="C14" s="222" t="s">
        <v>20</v>
      </c>
      <c r="D14" s="223"/>
      <c r="E14" s="223"/>
      <c r="F14" s="223">
        <f>F9</f>
        <v>0</v>
      </c>
      <c r="G14" s="34"/>
      <c r="H14" s="18"/>
      <c r="I14" s="18"/>
    </row>
    <row r="15" spans="1:9" s="32" customFormat="1" x14ac:dyDescent="0.2">
      <c r="A15" s="1"/>
      <c r="B15" s="1"/>
      <c r="C15" s="2"/>
      <c r="D15" s="1"/>
      <c r="E15" s="28"/>
      <c r="F15" s="29"/>
      <c r="G15" s="29"/>
      <c r="H15" s="1"/>
      <c r="I15" s="1"/>
    </row>
    <row r="19" spans="1:9" s="32" customFormat="1" x14ac:dyDescent="0.2">
      <c r="A19" s="1"/>
      <c r="B19" s="1"/>
      <c r="C19" s="2"/>
      <c r="D19" s="1"/>
      <c r="E19" s="28"/>
      <c r="F19" s="29"/>
      <c r="G19" s="29"/>
      <c r="H19" s="1"/>
      <c r="I19" s="1"/>
    </row>
    <row r="22" spans="1:9" s="32" customFormat="1" x14ac:dyDescent="0.2">
      <c r="A22" s="1"/>
      <c r="B22" s="1"/>
      <c r="C22" s="2"/>
      <c r="D22" s="1"/>
      <c r="E22" s="28"/>
      <c r="F22" s="29"/>
      <c r="G22" s="29"/>
      <c r="H22" s="1"/>
      <c r="I22" s="1"/>
    </row>
  </sheetData>
  <sheetProtection algorithmName="SHA-512" hashValue="/lIyxpoF3vO+xH7KXgdaRp79sspjbV6+PLjGFC1s44yvr6WuTwCKT3KuRXCVMW/Fe1lGRkWrgr5hJBOdSIQVYw==" saltValue="PhKEsAA0fuEuQX1JIv4Czg==" spinCount="100000" sheet="1" objects="1" scenarios="1"/>
  <pageMargins left="0.7" right="0.7" top="0.78740157499999996" bottom="0.78740157499999996" header="0.3" footer="0.3"/>
  <pageSetup paperSize="9" scale="56" fitToHeight="0"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0"/>
  <sheetViews>
    <sheetView view="pageBreakPreview" zoomScaleNormal="100" zoomScaleSheetLayoutView="100" workbookViewId="0">
      <selection activeCell="F21" sqref="F21"/>
    </sheetView>
  </sheetViews>
  <sheetFormatPr defaultColWidth="9.140625" defaultRowHeight="14.25" outlineLevelRow="1" x14ac:dyDescent="0.2"/>
  <cols>
    <col min="1" max="1" width="9.140625" style="1"/>
    <col min="2" max="2" width="92.42578125" style="1" customWidth="1"/>
    <col min="3" max="3" width="8.5703125" style="2" customWidth="1"/>
    <col min="4" max="4" width="9.140625" style="1"/>
    <col min="5" max="5" width="17.85546875" style="28" customWidth="1"/>
    <col min="6" max="7" width="18.140625" style="29" customWidth="1"/>
    <col min="8" max="9" width="9.140625" style="1"/>
    <col min="10" max="16384" width="9.140625" style="30"/>
  </cols>
  <sheetData>
    <row r="1" spans="1:9" ht="15" x14ac:dyDescent="0.2">
      <c r="A1" s="207"/>
      <c r="B1" s="208" t="s">
        <v>172</v>
      </c>
      <c r="C1" s="209"/>
      <c r="D1" s="207"/>
      <c r="E1" s="211"/>
      <c r="F1" s="212"/>
    </row>
    <row r="2" spans="1:9" x14ac:dyDescent="0.2">
      <c r="A2" s="207"/>
      <c r="B2" s="207"/>
      <c r="C2" s="209"/>
      <c r="D2" s="207"/>
      <c r="E2" s="211"/>
      <c r="F2" s="212"/>
    </row>
    <row r="3" spans="1:9" x14ac:dyDescent="0.2">
      <c r="A3" s="207"/>
      <c r="B3" s="207" t="s">
        <v>3</v>
      </c>
      <c r="C3" s="209"/>
      <c r="D3" s="207"/>
      <c r="E3" s="211"/>
      <c r="F3" s="212"/>
    </row>
    <row r="4" spans="1:9" ht="15" x14ac:dyDescent="0.2">
      <c r="A4" s="207"/>
      <c r="B4" s="208" t="s">
        <v>284</v>
      </c>
      <c r="C4" s="209"/>
      <c r="D4" s="207"/>
      <c r="E4" s="211"/>
      <c r="F4" s="213"/>
    </row>
    <row r="5" spans="1:9" x14ac:dyDescent="0.2">
      <c r="A5" s="207"/>
      <c r="B5" s="207"/>
      <c r="C5" s="209"/>
      <c r="D5" s="207"/>
      <c r="E5" s="211"/>
      <c r="F5" s="213"/>
    </row>
    <row r="6" spans="1:9" s="32" customFormat="1" x14ac:dyDescent="0.2">
      <c r="A6" s="207"/>
      <c r="B6" s="207"/>
      <c r="C6" s="209"/>
      <c r="D6" s="207"/>
      <c r="E6" s="211"/>
      <c r="F6" s="212"/>
      <c r="G6" s="29"/>
      <c r="H6" s="1"/>
      <c r="I6" s="1"/>
    </row>
    <row r="7" spans="1:9" x14ac:dyDescent="0.2">
      <c r="A7" s="207"/>
      <c r="B7" s="207"/>
      <c r="C7" s="209"/>
      <c r="D7" s="207"/>
      <c r="E7" s="211"/>
      <c r="F7" s="212"/>
    </row>
    <row r="8" spans="1:9" s="33" customFormat="1" ht="22.5" x14ac:dyDescent="0.25">
      <c r="A8" s="215" t="s">
        <v>12</v>
      </c>
      <c r="B8" s="216" t="s">
        <v>13</v>
      </c>
      <c r="C8" s="217" t="s">
        <v>14</v>
      </c>
      <c r="D8" s="216" t="s">
        <v>15</v>
      </c>
      <c r="E8" s="218" t="s">
        <v>16</v>
      </c>
      <c r="F8" s="219" t="s">
        <v>17</v>
      </c>
      <c r="G8" s="3"/>
    </row>
    <row r="9" spans="1:9" s="35" customFormat="1" ht="15" collapsed="1" x14ac:dyDescent="0.25">
      <c r="A9" s="220" t="s">
        <v>18</v>
      </c>
      <c r="B9" s="221" t="s">
        <v>208</v>
      </c>
      <c r="C9" s="222" t="s">
        <v>20</v>
      </c>
      <c r="D9" s="223"/>
      <c r="E9" s="223"/>
      <c r="F9" s="223">
        <f>SUM(F10:F11)</f>
        <v>0</v>
      </c>
      <c r="G9" s="34"/>
      <c r="H9" s="18"/>
      <c r="I9" s="18"/>
    </row>
    <row r="10" spans="1:9" x14ac:dyDescent="0.2">
      <c r="A10" s="238" t="s">
        <v>1</v>
      </c>
      <c r="B10" s="239" t="s">
        <v>215</v>
      </c>
      <c r="C10" s="240" t="s">
        <v>214</v>
      </c>
      <c r="D10" s="241">
        <v>1</v>
      </c>
      <c r="E10" s="203"/>
      <c r="F10" s="241">
        <f>E10*D10</f>
        <v>0</v>
      </c>
    </row>
    <row r="11" spans="1:9" s="32" customFormat="1" ht="63.75" outlineLevel="1" x14ac:dyDescent="0.2">
      <c r="A11" s="232"/>
      <c r="B11" s="257" t="s">
        <v>237</v>
      </c>
      <c r="C11" s="234"/>
      <c r="D11" s="235"/>
      <c r="E11" s="235"/>
      <c r="F11" s="235"/>
      <c r="G11" s="39"/>
      <c r="H11" s="40"/>
      <c r="I11" s="40"/>
    </row>
    <row r="12" spans="1:9" s="35" customFormat="1" ht="15" x14ac:dyDescent="0.25">
      <c r="A12" s="220"/>
      <c r="B12" s="221" t="s">
        <v>208</v>
      </c>
      <c r="C12" s="222" t="s">
        <v>20</v>
      </c>
      <c r="D12" s="223"/>
      <c r="E12" s="223"/>
      <c r="F12" s="223">
        <f>F9</f>
        <v>0</v>
      </c>
      <c r="G12" s="34"/>
      <c r="H12" s="18"/>
      <c r="I12" s="18"/>
    </row>
    <row r="13" spans="1:9" s="32" customFormat="1" x14ac:dyDescent="0.2">
      <c r="A13" s="1"/>
      <c r="B13" s="1"/>
      <c r="C13" s="2"/>
      <c r="D13" s="1"/>
      <c r="E13" s="28"/>
      <c r="F13" s="29"/>
      <c r="G13" s="29"/>
      <c r="H13" s="1"/>
      <c r="I13" s="1"/>
    </row>
    <row r="17" spans="1:9" s="32" customFormat="1" x14ac:dyDescent="0.2">
      <c r="A17" s="1"/>
      <c r="B17" s="1"/>
      <c r="C17" s="2"/>
      <c r="D17" s="1"/>
      <c r="E17" s="28"/>
      <c r="F17" s="29"/>
      <c r="G17" s="29"/>
      <c r="H17" s="1"/>
      <c r="I17" s="1"/>
    </row>
    <row r="20" spans="1:9" s="32" customFormat="1" x14ac:dyDescent="0.2">
      <c r="A20" s="1"/>
      <c r="B20" s="1"/>
      <c r="C20" s="2"/>
      <c r="D20" s="1"/>
      <c r="E20" s="28"/>
      <c r="F20" s="29"/>
      <c r="G20" s="29"/>
      <c r="H20" s="1"/>
      <c r="I20" s="1"/>
    </row>
  </sheetData>
  <sheetProtection algorithmName="SHA-512" hashValue="5aCsQM4+iPkPWlkbwgIAbPyQx6B3Enaj53CBRDgRJt1HqbadpKKdBUC11OpygogchCaG6mk2CYZNhD9k27Rt0g==" saltValue="3ywAUAIfDciUoYWsoiI9wA==" spinCount="100000" sheet="1" objects="1" scenarios="1"/>
  <pageMargins left="0.7" right="0.7" top="0.78740157499999996" bottom="0.78740157499999996" header="0.3" footer="0.3"/>
  <pageSetup paperSize="9" scale="56"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9</vt:i4>
      </vt:variant>
      <vt:variant>
        <vt:lpstr>Pojmenované oblasti</vt:lpstr>
      </vt:variant>
      <vt:variant>
        <vt:i4>1</vt:i4>
      </vt:variant>
    </vt:vector>
  </HeadingPairs>
  <TitlesOfParts>
    <vt:vector size="10" baseType="lpstr">
      <vt:lpstr>Krycí list</vt:lpstr>
      <vt:lpstr>Rekapitulace</vt:lpstr>
      <vt:lpstr>Víceúčelový bazén</vt:lpstr>
      <vt:lpstr>Plavecký bazén</vt:lpstr>
      <vt:lpstr>Neplavecký bazén</vt:lpstr>
      <vt:lpstr>Dětský bazén</vt:lpstr>
      <vt:lpstr>Brodítka a sprchy</vt:lpstr>
      <vt:lpstr>Skluzavky</vt:lpstr>
      <vt:lpstr>Skokanské prkno</vt:lpstr>
      <vt:lpstr>'Brodítka a sprchy'!Oblast_tisku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Libuse</dc:creator>
  <cp:lastModifiedBy>Nevoralová Jana, Ing.</cp:lastModifiedBy>
  <cp:lastPrinted>2023-02-20T13:09:01Z</cp:lastPrinted>
  <dcterms:created xsi:type="dcterms:W3CDTF">2016-02-27T06:39:00Z</dcterms:created>
  <dcterms:modified xsi:type="dcterms:W3CDTF">2023-11-21T11:35:12Z</dcterms:modified>
</cp:coreProperties>
</file>