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SO201" sheetId="1" r:id="rId1"/>
    <sheet name="List1" sheetId="2" r:id="rId2"/>
  </sheets>
  <definedNames>
    <definedName name="_xlnm._FilterDatabase" localSheetId="0" hidden="1">'SO201'!$A$1:$I$333</definedName>
  </definedNames>
  <calcPr fullCalcOnLoad="1"/>
</workbook>
</file>

<file path=xl/sharedStrings.xml><?xml version="1.0" encoding="utf-8"?>
<sst xmlns="http://schemas.openxmlformats.org/spreadsheetml/2006/main" count="761" uniqueCount="386">
  <si>
    <t>Aspe</t>
  </si>
  <si>
    <t>Příloha k formuláři pro ocenění nabídky</t>
  </si>
  <si>
    <t>Stavba</t>
  </si>
  <si>
    <t>číslo a název SO</t>
  </si>
  <si>
    <t>číslo a název rozpočtu:</t>
  </si>
  <si>
    <t>SO201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</si>
  <si>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</si>
  <si>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</si>
  <si>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</si>
  <si>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</si>
  <si>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</si>
  <si>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</si>
  <si>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</si>
  <si>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</si>
  <si>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</si>
  <si>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</si>
  <si>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</si>
  <si>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</si>
  <si>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</si>
  <si>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</si>
  <si>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</si>
  <si>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</si>
  <si>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</si>
  <si>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</si>
  <si>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</si>
  <si>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</si>
  <si>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</si>
  <si>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</si>
  <si>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014101</t>
  </si>
  <si>
    <t>A</t>
  </si>
  <si>
    <t>POPLATKY ZA SKLÁDKU
poplatky za uložení železobetonu</t>
  </si>
  <si>
    <t xml:space="preserve">M3        </t>
  </si>
  <si>
    <t>50,6=50,600 [A]</t>
  </si>
  <si>
    <t>zahrnuje veškeré poplatky provozovateli skládky související s uložením odpadu na skládce.</t>
  </si>
  <si>
    <t>B</t>
  </si>
  <si>
    <t>POPLATKY ZA SKLÁDKU
poplatky za uložení živice</t>
  </si>
  <si>
    <t>38,4+5,8=44,200 [A]</t>
  </si>
  <si>
    <t>D</t>
  </si>
  <si>
    <t>POPLATKY ZA SKLÁDKU
poplatky za uložení vytěžené zeminy</t>
  </si>
  <si>
    <t>297=297,000 [A]</t>
  </si>
  <si>
    <t>02510</t>
  </si>
  <si>
    <t/>
  </si>
  <si>
    <t>ZKOUŠENÍ MATERIÁLŮ ZKUŠEBNOU ZHOTOVITELE
dle TKP a ZTKP</t>
  </si>
  <si>
    <t xml:space="preserve">KPL       </t>
  </si>
  <si>
    <t>zahrnuje veškeré náklady spojené s objednatelem požadovanými zkouškami</t>
  </si>
  <si>
    <t>02610</t>
  </si>
  <si>
    <t>ZKOUŠENÍ KONSTRUKCÍ A PRACÍ ZKUŠEBNOU ZHOTOVITELE
dle TKP a ZTKP</t>
  </si>
  <si>
    <t>027413</t>
  </si>
  <si>
    <t>R</t>
  </si>
  <si>
    <t>PROVIZORNÍ MOSTY - DEMONTÁŽ
demontáž stávajícího provizorního mostu BAYLEI BRIDGE
včetně všech nutných technologií pro demontáž mostu
včetně odvozu na místo správcem určené
včetně dřevěné pojízdné mostovky</t>
  </si>
  <si>
    <t xml:space="preserve">M2        </t>
  </si>
  <si>
    <t>98=98,000 [A]</t>
  </si>
  <si>
    <t>zahrnuje veškeré náklady spojené s objednatelem požadovanými zařízeními</t>
  </si>
  <si>
    <t>02851</t>
  </si>
  <si>
    <t>PRŮZKUMNÉ PRÁCE DIAGNOSTIKY KONSTRUKCÍ NA POVRCHU
diagnostika stávajících opěr mostu</t>
  </si>
  <si>
    <t>zahrnuje veškeré náklady spojené s objednatelem požadovanými pracemi</t>
  </si>
  <si>
    <t xml:space="preserve">PRŮZKUMNÉ PRÁCE DIAGNOSTIKY KONSTRUKCÍ NA POVRCHU
smart timber bridge - kopletní zařízení nutné pro monitoring a diagnostiku mostu
kompletní zřízení systému dle požadavků zadavatele
</t>
  </si>
  <si>
    <t>02910</t>
  </si>
  <si>
    <t>OSTATNÍ POŽADAVKY - ZEMĚMĚŘIČSKÁ MĚŘENÍ
Zřízení bodového pole, jeho zajištění, měření stávajících konstrukcí a terénu</t>
  </si>
  <si>
    <t>zahrnuje veškeré náklady spojené s objednatelem požadovanými pracemi, 
- pro stanovení orientační investorské ceny určete jednotkovou cenu jako 1% odhadované ceny stavby</t>
  </si>
  <si>
    <t>02911</t>
  </si>
  <si>
    <t>OSTATNÍ POŽADAVKY - GEODETICKÉ ZAMĚŘENÍ
Zaměření poloh nových konstrukcí během výstavby a po dostavbě.</t>
  </si>
  <si>
    <t>02920</t>
  </si>
  <si>
    <t>OSTATNÍ POŽADAVKY - OCHRANA ŽIVOTNÍHO PROSTŘEDÍ
ochrana toku po dobu výstavby mostu</t>
  </si>
  <si>
    <t>02940</t>
  </si>
  <si>
    <t>OSTATNÍ POŽADAVKY - VYPRACOVÁNÍ DOKUMENTACE
Vypracování plánu BOZP</t>
  </si>
  <si>
    <t>OSTATNÍ POŽADAVKY - VYPRACOVÁNÍ DOKUMENTACE
Vypracovani havarijniho a povodnoveho planu</t>
  </si>
  <si>
    <t>029412</t>
  </si>
  <si>
    <t>OSTATNÍ POŽADAVKY - VYPRACOVÁNÍ MOSTNÍHO LISTU
zahrnuje veškeré náklady spojené s objednatelem požadovanými pracemi</t>
  </si>
  <si>
    <t xml:space="preserve">KUS       </t>
  </si>
  <si>
    <t>02943</t>
  </si>
  <si>
    <t>OSTATNÍ POŽADAVKY - VYPRACOVÁNÍ RDS
Vypracování projektové dokumentace RDS</t>
  </si>
  <si>
    <t>OSTATNÍ POŽADAVKY - VYPRACOVÁNÍ RDS
podrobný statický výpočet provedený v rámci vypracování projektové dokumantace RDS
Vč.přepočet spřažení v závislosti na vybraném způsobu spřažení (trny, plech, atd)</t>
  </si>
  <si>
    <t>02944</t>
  </si>
  <si>
    <t>OSTAT POŽADAVKY - DOKUMENTACE SKUTEČ PROVEDENÍ V DIGIT FORMĚ</t>
  </si>
  <si>
    <t>02945</t>
  </si>
  <si>
    <t>OSTAT POŽADAVKY - GEOMETRICKÝ PLÁN
zpracovaný na základě skutečného provedení stavby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</si>
  <si>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</si>
  <si>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</si>
  <si>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</si>
  <si>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</si>
  <si>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029511</t>
  </si>
  <si>
    <t xml:space="preserve">OSTATNÍ POŽADAVKY - POSUDKY A KONTROLY
Provedení pasportizace  objízdných tras před a po stavbě </t>
  </si>
  <si>
    <t xml:space="preserve">HOD       </t>
  </si>
  <si>
    <t>02953</t>
  </si>
  <si>
    <t>OSTATNÍ POŽADAVKY - HLAVNÍ MOSTNÍ PROHLÍDKA
položka zahrnuje :
- úkony dle ČSN 73 6221
- provedení hlavní mostní prohlídky oprávněnou fyzickou nebo právnickou osobou
- vyhotovení záznamu (protokolu), který jednoznačně definuje stav mostu</t>
  </si>
  <si>
    <t>položka zahrnuje :
- úkony dle ČSN 73 6221
- provedení hlavní mostní prohlídky oprávněnou fyzickou nebo právnickou osobou
- vyhotovení záznamu (protokolu), který jednoznačně definuje stav mostu</t>
  </si>
  <si>
    <t>02991</t>
  </si>
  <si>
    <t>OSTATNÍ POŽADAVKY - INFORMAČNÍ TABULE
osazení informační tabule během výstavby mostu dle požadavků infvestora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</si>
  <si>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</si>
  <si>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</si>
  <si>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</si>
  <si>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</si>
  <si>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
 zajištění a ochrana IS po dobu výstavby</t>
  </si>
  <si>
    <t>zahrnuje objednatelem povolené náklady na požadovaná zařízení zhotovitele</t>
  </si>
  <si>
    <t>Zemní práce</t>
  </si>
  <si>
    <t>11130</t>
  </si>
  <si>
    <t>SEJMUTÍ DRNU
podél křídel mostu
Převzato z přílohy C.2 Koordinační situace</t>
  </si>
  <si>
    <t>50+50+20+20=140,000 [A]</t>
  </si>
  <si>
    <t>včetně vodorovné dopravy  a uložení na skládku</t>
  </si>
  <si>
    <t>11201</t>
  </si>
  <si>
    <t>KÁCENÍ STROMŮ D KMENE DO 0,5M S ODSTRANĚNÍM PAŘEZŮ
kácení stromů, včetně odvozu na místo správcem určené</t>
  </si>
  <si>
    <t>2=2,000 [A]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</si>
  <si>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</si>
  <si>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11202</t>
  </si>
  <si>
    <t>KÁCENÍ STROMŮ D KMENE DO 0,9M S ODSTRANĚNÍM PAŘEZŮ
kácení stromů, včetně odvozu na místo správcem určené</t>
  </si>
  <si>
    <t>11203</t>
  </si>
  <si>
    <t>KÁCENÍ STROMŮ D KMENE PŘES 0,9M S ODSTRAN PAŘEZŮ
kácení stromů, včetně odvozu na místo správcem určené</t>
  </si>
  <si>
    <t>1=1,000 [A]</t>
  </si>
  <si>
    <t>11313</t>
  </si>
  <si>
    <t>ODSTRANĚNÍ KRYTU ZPEVNĚNÝCH PLOCH S ASFALTOVÝM POJIVEM
Materiál z demolovaných konstrukcí bude odvezen na skládku
Převzato z přílohy C.2 Koordinační situace
Převzato z přílohy 07 Schéma technologie výstavby</t>
  </si>
  <si>
    <t>0,4*96,0=38,400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</si>
  <si>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</si>
  <si>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</si>
  <si>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
Převzato z přílohy C.2 Koordinační situace
Převzato z přílohy 07 Schéma technologie výstavby</t>
  </si>
  <si>
    <t>0,05*(96+20)=5,800 [A]</t>
  </si>
  <si>
    <t>12573</t>
  </si>
  <si>
    <t>VYKOPÁVKY ZE ZEMNÍKŮ A SKLÁDEK TŘ. I
materiál pro položku 18222
Převzato z přílohy C.2 Koordinační situace</t>
  </si>
  <si>
    <t>140*0,15=21,000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</si>
  <si>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</si>
  <si>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13173</t>
  </si>
  <si>
    <t>HLOUBENÍ JAM ZAPAŽ I NEPAŽ TŘ. I
materiál nevhodný do zásypů
vč. čerpání vody, čerpacích jímek, potrubí a pohotovostní čerpací soupravy, včetně odvozu na skládku
Včetně případného pažení výkopu u opěry 2 ze strany toku
Převzato z přílohy 02 Půdorys 
Převzato z přílohy 03 Podélný řez</t>
  </si>
  <si>
    <t>3,5*5+4,0*5,0+80*3,0+3,0*(4,0+2,5)=297,000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</si>
  <si>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</si>
  <si>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17180</t>
  </si>
  <si>
    <t xml:space="preserve">ULOŽENÍ SYPANINY DO NÁSYPŮ Z NAKUPOVANÝCH MATERIÁLŮ
zásypy za opěrou z vhodné zeminy, vč. nákupu, natěžení dovozu a hutnění 
Převzato z přílohy 02 Půdorys 
Převzato z přílohy 03 Podélný řez
</t>
  </si>
  <si>
    <t>rub opěr a křídel 0,7*2*5,0+1,5*2*5,0=22,000 [A]
líc opěr a křídel 2*5,5*1,6+17,0*2,0*2=85,600 [B]
Celkem: A+B=107,600 [C]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</si>
  <si>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</si>
  <si>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173103</t>
  </si>
  <si>
    <t xml:space="preserve">ZEMNÍ KRAJNICE A DOSYPÁVKY SE ZHUT DO 100% PS
provedení krajnic v místě úpravy komunikace
Převzato z přílohy C.2 Koordinační situace
Převzato z přílohy 09 Vzorový řez-silnice </t>
  </si>
  <si>
    <t>0,3*(9,5+7,0+11,5+12,5)=12,150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</si>
  <si>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</si>
  <si>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18222</t>
  </si>
  <si>
    <t>ROZPROSTŘENÍ ORNICE VE SVAHU V TL DO 0,15M
Převzato z přílohy C.2 Koordinační situace</t>
  </si>
  <si>
    <t>položka zahrnuje:
nutné přemístění ornice z dočasných skládek vzdálených do 50m
rozprostření ornice v předepsané tloušťce ve svahu přes 1:5</t>
  </si>
  <si>
    <t>Zahrnuje dodání předepsané travní směsi, hydroosev na ornici, zalévání, první pokosení, to vše bez ohledu na sklon terénu</t>
  </si>
  <si>
    <t>184B26</t>
  </si>
  <si>
    <t>VYSAZOVÁNÍ STROMŮ LISTNATÝCH V KONTEJNERU OBVOD KMENE DO 18CM, PODCHOZÍ VÝŠ MIN 2,4M
náhradní výsadba za kácené stromy, rozsah bude upřesněn na základě požadavků příslušného úřadu
místo výsadby stanoví invertor
včetně nutné péče a zalévání</t>
  </si>
  <si>
    <t>15=15,000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</si>
  <si>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</si>
  <si>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</si>
  <si>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21263</t>
  </si>
  <si>
    <t>TRATIVODY KOMPLET Z TRUB Z PLAST HMOT DN DO 150MM
odvodnění rubu opěry pr. 160 mm, vč. obetonování drenážním betonem</t>
  </si>
  <si>
    <t xml:space="preserve">M         </t>
  </si>
  <si>
    <t>4,55*2=9,100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</si>
  <si>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</si>
  <si>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261113</t>
  </si>
  <si>
    <t xml:space="preserve">VRTY PRO KOTVENÍ A INJEKTÁŽ NA POVRCHU TŘ I D DO 25MM
pro zábradlí
Převzato z přílohy 02 Půdorys 
Převzato z přílohy 04 Vzorový příčný řez </t>
  </si>
  <si>
    <t>0,17*4*32=21,760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</si>
  <si>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</si>
  <si>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 xml:space="preserve">VRTY PRO KOTVENÍ A INJEKTÁŽ NA POVRCHU TŘ I D DO 25MM
pro spřahující trny spodní stavby a NK, včetně lepidla a vlepení kotev
Převzato z přílohy 05.3 Tvar nosné konstrukce
Převzato z přílohy 05.1 Výkres tvaru opěry 1
Převzato z přílohy 05.2 Výkres tvaru opěry 2 </t>
  </si>
  <si>
    <t>vrty v úložném prahu (3*15*2+3*3+3*4+3*6+3*2)*0,3=40,500 [A]
vrty pro kotvení NK v uložném prahu a nosnících 4*2*0,3=2,400 [B]
Celkem: A+B=42,900 [C]</t>
  </si>
  <si>
    <t>28999</t>
  </si>
  <si>
    <t>OPLÁŠTĚNÍ (ZPEVNĚNÍ) Z FÓLIE
těsnící fólie PEHD za opěrami</t>
  </si>
  <si>
    <t>2,3*4,55*2=20,930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</si>
  <si>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</si>
  <si>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</si>
  <si>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317325</t>
  </si>
  <si>
    <t>ŘÍMSY ZE ŽELEZOBETONU DO C30/37 (B37)
beton C 30/37–XF4, vč. úpravy pracovních spar
Převzato z přílohy 05.4 Tvar říms</t>
  </si>
  <si>
    <t>0,23*29,32+0,43*30,82=19,996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</si>
  <si>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</si>
  <si>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</si>
  <si>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odborný odhad 200 kg/m3
včetně spřahujících trnů mezi křídly a římsou
Stanoveno odborným odhadem</t>
  </si>
  <si>
    <t xml:space="preserve">T         </t>
  </si>
  <si>
    <t>19,996*0,2=3,999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</si>
  <si>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</si>
  <si>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</si>
  <si>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 xml:space="preserve">MOSTNÍ OPĚRY A KŘÍDLA ZE ŽELEZOVÉHO BETONU DO C30/37 (B37)
beton C 30/37–XF4, včetně úpravy dilatačních a pracovních spar, včetně ochranných nátěrů 1xALP+2xALN
včetně vyznačení data výstavby vlysem do betonu
beton závěrné zídky, uložného prahu, úložného bloku a dobetonávky křídel
Převzato z přílohy 05.1 Výkres tvaru opěry 1
Převzato z přílohy 05.2 Výkres tvaru opěry 2 </t>
  </si>
  <si>
    <t>opěra 1
0,97*6,3+0,35*5,6=8,071 [A]
0,65*2,65+0,885*1,28=2,855 [B]
0,65*0,9+0,885*0,4=0,939 [C]
opěra 2
0,97*6,3+0,35*5,6=8,071 [D]
0,65*1,2+0,885*0,55+0,65*12,7+2,5*2,8=16,522 [E]
0,65*1,2+0,885*0,55+0,65*12,7+2,5*2,8=16,522 [F]
Celkem: A+B+C+D+E+F=52,980 [G]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</si>
  <si>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</si>
  <si>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</si>
  <si>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
odborný odhad 200 kg/m3
včetně spřahujících trnů mezi závěrnou zídkou a dříkem opěry
včetně spřahujících trnů mezi dobetonávkou křídel, opěru a římsou
Stanoveno odborným odhadem</t>
  </si>
  <si>
    <t>52,98*0,2=10,596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</si>
  <si>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</si>
  <si>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Vodorovné konstrukce</t>
  </si>
  <si>
    <t>42031</t>
  </si>
  <si>
    <t xml:space="preserve">PŘECHOD DESKY MOSTNÍCH OPĚR Z PROST BETONU
Přechodový klín MCB XF1
Převzato z přílohy 05.1 Výkres tvaru opěry 1
Převzato z přílohy 05.2 Výkres tvaru opěry 2 </t>
  </si>
  <si>
    <t>0,8*4,0*2=6,400 [A]</t>
  </si>
  <si>
    <t>421325</t>
  </si>
  <si>
    <t>MOSTNÍ NOSNÉ DESKOVÉ KONSTRUKCE ZE ŽELEZOBETONU C30/37
spřahující deska C 30/37–XF2, včetně ochranných nátěrů a pracovních spár
Převzato z přílohy 05.3 Tvar nosné konstrukce</t>
  </si>
  <si>
    <t>1,9*22=41,800 [A]</t>
  </si>
  <si>
    <t>421365</t>
  </si>
  <si>
    <t xml:space="preserve">VÝZTUŽ MOSTNÍ DESKOVÉ KONSTRUKCE Z OCELI 10505, B500B
odborný odhad 200 kg/m3
Stanoveno odborným odhadem
</t>
  </si>
  <si>
    <t>41,8*0,2=8,360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</si>
  <si>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</si>
  <si>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422376</t>
  </si>
  <si>
    <t>VÝZTUŽ MOST NOSNÉ TRÁM KONSTR PŘEDP Z TYČÍ PRO VNĚJŠÍ PŘEDPJ
Tyč M20 třídy 10,9, včetně 5% na spojovací materál, včetně teflonových podložek a matic
Převzato z přílohy 05.3 Tvar nosné konstrukce</t>
  </si>
  <si>
    <t>43*6,0*2,47/1000+0,637*0,05=0,669 [A]</t>
  </si>
  <si>
    <t>- dodání předpínací výztuže, kotev, spojek a dalšího potřebného materiálu  v požadované kvalitě pro zavedení  předpětí,  včetně  nutného  prodloužení  pro  zakotvení,
- uložení  v požadovaném  tvaru  a prostoru,  případně protažení výztuže kabelovými kanálky včetně zřízení kabelových  podpor  v dostatečném  množství,  upevnění výztuže s požadovaným zajištěním polohy a krytí betonem,
- osazení kotev, spojek a dalšího potřebného materiálu,
- předepnutí výztuže  vč.  veškerého  nutného  předpínacího  zařízení,  i  po  etapách  dle  požadovaného postupu  a  její  ukotvení, vyhotovení všech požadovaných dokladů a protokolů a provedení všech požadovaných kontrol,
- zřízení  kabelových kanálků, případně kabelových trub, vč. odvzdušňovacích a injektážních trubiček, čištění, utěsnění a injektáž kanálků nebo trub včetně dodání injektážní hmoty dle projektu a obetonování kotev,
- ochrana výztuže do doby jejího zabetonování,
 nebo zainjektování,
- vodivé  propojení  výztuže, která je součástí ochrany konstrukce  proti vlivům bludných proudů, vyvedení do měřících skříní nebo míst., osazení měřících skříní nebo míst pro měření bludných proudů
- povrchovou antikorozní úpravu výztuže,
- separaci výztuže,</t>
  </si>
  <si>
    <t>424951</t>
  </si>
  <si>
    <t>MOSTNÍ NOSNÍKY ZE DŘEVA TRVALÉ
nosníky FDP – dřevo GL24, smrkové dřevo, nosníky ošetřeny hloubkovou impregnací
vč. požadovaných nátěrů nosníků
Převzato z přílohy 05.3 Tvar nosné konstrukce</t>
  </si>
  <si>
    <t>30*0,2*0,8*22=105,600 [A]</t>
  </si>
  <si>
    <t>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zeminou,- veškeré úpravy dřeva pro zlepšení jeho užitných vlastností (impregnace, zpevňování a pod.),
- zvláštní spojovací prostředky, rozebíratelnost konstrukce,</t>
  </si>
  <si>
    <t>42861</t>
  </si>
  <si>
    <t xml:space="preserve">MOSTNÍ LOŽISKA ELASTOMEROVÁ PRO ZATÍŽ DO 1,0MN
Neoprenové podkladní pásy tl. 20 mm šířky 240 mm, délka 6,0 m
Převzato z přílohy 05.1 Výkres tvaru opěry 1
Převzato z přílohy 05.2 Výkres tvaru opěry 2 </t>
  </si>
  <si>
    <t>- výrobní dokumentaci, jde-li o ložisko individuálně vyráběné
- dodání kompletních ložisek požadované kvality
- přípravu, očištění a úpravy úložných ploch
- osazení ložisek podle předepsaného technologického předpisu bez ohledu na způsob uložení a kotvení
- uložení do malty jakéhokoliv druhu včetně dodávky této malty
- uložení na plastické vložky nebo maltu včetně dodávky této vložky nebo malty
- uložení na vrstvu plastbetonové malty nebo podobné vrstvy jako ochranu proti průchodu bludných proudů
- vyplnění kotevních otvorů
- lešení a podpěrné konstrukce
- tmelení, těsnění a výplně spar
- nastavení ložisek a odborná prohlídka
- dočasné zpevnění nebo naopak dočasné uvolnění ložisek
- opatření ložisek znakem výrobce a typovým číslem
- úpravy, očištění a ošetření okolí ložisek
- přiměřeným způsobem je nutné zahrnout ustanovení pro TMCH 94 pro kovové konstrukce.</t>
  </si>
  <si>
    <t>451312</t>
  </si>
  <si>
    <t xml:space="preserve">PODKLADNÍ A VÝPLŇOVÉ VRSTVY Z PROSTÉHO BETONU C12/15
podkladní beton pod novou závěrnou zídku a křídla, bude upřesněno po odbourání, v případě potřeby
podkladní beton pod odvodnění rubu a římsu
Převzato z přílohy 02 Půdorys </t>
  </si>
  <si>
    <t>závěrná zídkla 0,1*4,55*2=0,910 [A]
křídla 2*4,6*2,7*0,15+(2,2+0,7)*1,085*0,15=4,198 [B]
římsa 0,4*(5,7+2,3)=3,200 [C]
odvodnění rubu 0,1*4,53*2=0,906 [D]
Celkem: A+B+C+D=9,214 [E]</t>
  </si>
  <si>
    <t>45157</t>
  </si>
  <si>
    <t>PODKLADNÍ A VÝPLŇOVÉ VRSTVY Z KAMENIVA TĚŽENÉHO
pískový obsyp PEHD fólie</t>
  </si>
  <si>
    <t>0,35*4,55*2=3,185 [A]</t>
  </si>
  <si>
    <t>položka zahrnuje dodávku předepsaného kameniva, mimostaveništní a vnitrostaveništní dopravu a jeho uložení
není-li v zadávací dokumentaci uvedeno jinak, jedná se o nakupovaný materiál</t>
  </si>
  <si>
    <t>45852</t>
  </si>
  <si>
    <t>VÝPLŇ ZA OPĚRAMI A ZDMI Z KAMENIVA DRCENÉHO
ochranný zásyp ze štěrkopísku ŠDA 0-63
Převzato z přílohy 02 Půdorys 
Převzato z přílohy 03 Podélný řez</t>
  </si>
  <si>
    <t>0,5*2*5,0=5,000 [A]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</si>
  <si>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</si>
  <si>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</si>
  <si>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56333</t>
  </si>
  <si>
    <t>2*96,0=192,000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</si>
  <si>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</si>
  <si>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572123</t>
  </si>
  <si>
    <t xml:space="preserve">INFILTRAČNÍ POSTŘIK Z EMULZE DO 1,0KG/M2
Infiltrační postřik z katioaktivní asf. emulze PI-C  ČSN EN 13808 
0,60 kg/m2 zbytkového množství pojiva ČSN 73 6129 
Převzato z přílohy C.2 Koordinační situace
Převzato z přílohy 12 Vzorový řez-silnice 
Převzato z přílohy 13 Podélný profil-silnice </t>
  </si>
  <si>
    <t>96=96,000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</si>
  <si>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</si>
  <si>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</si>
  <si>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 xml:space="preserve">SPOJOVACÍ POSTŘIK Z EMULZE DO 0,5KG/M2
0,35 kg/m2 zbytkového množství pojiva
PS-C (C60 B5) ČSN EN 13808,ČSN 73 6129 
Převzato z přílohy C.2 Koordinační situace
Převzato z přílohy 12 Vzorový řez-silnice 
Převzato z přílohy 13 Podélný profil-silnice </t>
  </si>
  <si>
    <t>96*2+20=212,000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</si>
  <si>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</si>
  <si>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574A34</t>
  </si>
  <si>
    <t>96+20=116,000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</si>
  <si>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</si>
  <si>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</si>
  <si>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574E46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</si>
  <si>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</si>
  <si>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57621</t>
  </si>
  <si>
    <t>POSYP KAMENIVEM DRCENÝM 5KG/M2
posyp kamenivem frakce 2/4, 3,0kg/m2</t>
  </si>
  <si>
    <t>- dodání kameniva předepsané kvality a zrnitosti
- posyp předepsaným množstvím</t>
  </si>
  <si>
    <t>57641</t>
  </si>
  <si>
    <t>POSYP KAMENIVEM OBALOVANÝM 5KG/M2
posyp kamenivem předobalovaným frakce 2/4, 1,5kg/m2</t>
  </si>
  <si>
    <t>- dodání obalovaného kameniva předepsané kvality a zrnitosti
- posyp předepsaným množstvím</t>
  </si>
  <si>
    <t>Úpravy povrchů, podlahy, výplně otvorů</t>
  </si>
  <si>
    <t>626111</t>
  </si>
  <si>
    <t>REPROFILACE PODHLEDŮ, SVISLÝCH PLOCH SANAČNÍ MALTOU JEDNOVRST TL 10MM
sanace stávajících opěr,předpoklad 100% z celkové plochy</t>
  </si>
  <si>
    <t>1,0*12,0+2,5*11,5=40,750 [A]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</si>
  <si>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</si>
  <si>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626113</t>
  </si>
  <si>
    <t>REPROFILACE PODHLEDŮ, SVISLÝCH PLOCH SANAČNÍ MALTOU JEDNOVRST TL 30MM
sanace stávajících opěr, předpoklad 30% z celkové plochy</t>
  </si>
  <si>
    <t>0,3*(1,0*12,0+2,5*11,5)=12,225 [A]</t>
  </si>
  <si>
    <t>62641</t>
  </si>
  <si>
    <t>SJEDNOCUJÍCÍ STĚRKA JEMNOU MALTOU TL CCA 2MM
sanace stávajících opěr,předpoklad 100% z celkové plochy</t>
  </si>
  <si>
    <t>Přidružená stavební výroba</t>
  </si>
  <si>
    <t>711509</t>
  </si>
  <si>
    <t xml:space="preserve">OCHRANA IZOLACE NA POVRCHU TEXTILIÍ
ochrana spodní stavby a PEHD fólie
Převzato z přílohy 05.1 Výkres tvaru opěry 1
Převzato z přílohy 05.2 Výkres tvaru opěry 2 </t>
  </si>
  <si>
    <t>Spodní stavba 2,0*5,5*2+17,1*2+5,2+9,6*2+2,0+18,0+0,65*(1,2+1,2+2,8+2,8)+0,9*(0,6*4)=107,960 [A]
ochrana PEHD 2,3*4,55*2*2=41,860 [B]
Celkem: A+B=149,820 [C]</t>
  </si>
  <si>
    <t>položka zahrnuje:
- dodání  předepsaného ochranného materiálu
- zřízení ochrany izolace</t>
  </si>
  <si>
    <t>742F13</t>
  </si>
  <si>
    <t>KABEL NN NEBO VODIČ JEDNOŽÍLOVÝ CU S PLASTOVOU IZOLACÍ OD 25 DO 50 MM2
stávající silový kabel AYKY 4 x 25 mm2 naspojkován (spojka Cu-Al, typ PH/VM/S/Cu,10/35). Od každé spojky povede nový kabel CYKY-J 4 x 16 mm2, který bude přiveden do nového stožáru VO
Kabelová trasa přes komunikaci bude realizována překopem a následným uložením do ochranné trubky AROT 110. 
včetně požadovaného uložení v zemi, včetně chrániček pod komunikací, spojek, materiálu a kompletního zhotovení</t>
  </si>
  <si>
    <t>45=45,000 [A]</t>
  </si>
  <si>
    <t>1. Položka obsahuje:
 – manipulace a uložení kabelu (do země, chráničky, kanálu, na rošty, na TV a pod.)
2. Položka neobsahuje:
 – příchytky, spojky, koncovky, chráničky apod.
3. Způsob měření:
Měří se metr délkový.</t>
  </si>
  <si>
    <t>742Z22</t>
  </si>
  <si>
    <t>DEMONTÁŽ VENKOVNÍHO VEDENÍ NN (4X)
kompletní demontáž stávajícího kabelového vedení VO</t>
  </si>
  <si>
    <t>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Měří se metr délkový.</t>
  </si>
  <si>
    <t>743121</t>
  </si>
  <si>
    <t>OSVĚTLOVACÍ STOŽÁR PEVNÝ ŽÁROVĚ ZINKOVANÝ DÉLKY DO 6 M
Stožáry VO musí mít dostatečnou pevnost, stabilitu, mechanickou odolnost a odolnost proti nepříznivým vlivům včetně počasí
Stožáry musí mít výšku min. 5 m nad zemí a budou opatřeny antikorozní ochranou (oboustranné žárově zinkování + poplastování do výše min. po spodní okraj dvířek elektrovýzbroje) 
Vlastní svítidla budou napojena kabelem CYKY-J 5 x 1,5 mm2 a odjištěna ve stožárové elektrovýzbroji závitovými pojistkami 6 A. Výzbroj stožáru doporučujeme použít zakrytovanou obdobného typu
položka zahrnuje sloupy VO včetně výzbroje,  izolátory, montáže, kotvení stožáru, včetně označení</t>
  </si>
  <si>
    <t>1. Položka obsahuje:
 – základovou konstrukci a veškeré příslušenství
 – připojovací svorkovnici ve třídě izolace II ( pro 2x svítidlo ) a kabelové vedení ke svítidlům
 – uzavírací nátěr, technický popis viz. projektová dokumentace
2. Položka neobsahuje:
 – zemní práce,  betonový základ, svítidlo, výložník
3. Způsob měření:
Udává se počet kusů kompletní konstrukce nebo práce.</t>
  </si>
  <si>
    <t>743311</t>
  </si>
  <si>
    <t>VÝLOŽNÍK PRO MONTÁŽ SVÍTIDLA NA STOŽÁR JEDNORAMENNÝ DÉLKA VYLOŽENÍ DO 1 M
Stožáry VO musí mít dostatečnou pevnost, stabilitu, mechanickou odolnost a odolnost proti nepříznivým vlivům včetně počasí
Stožáry musí mít výšku min. 5 m nad zemí a budou opatřeny antikorozní ochranou (oboustranné žárově zinkování + poplastování do výše min. po spodní okraj dvířek elektrovýzbroje) 
Vlastní svítidla budou napojena kabelem CYKY-J 5 x 1,5 mm2 a odjištěna ve stožárové elektrovýzbroji závitovými pojistkami 6 A. Výzbroj stožáru doporučujeme použít zakrytovanou obdobného typu
položka zahrnuje výložníky VO včetně výzbroje, izolátory, montáže, kotvení</t>
  </si>
  <si>
    <t>1. Položka obsahuje:
 – veškeré příslušenství a uzavírací nátěr, technický popis viz. projektová dokumentace
2. Položka neobsahuje:
 X
3. Způsob měření:
Udává se počet kusů kompletní konstrukce nebo práce.</t>
  </si>
  <si>
    <t>743551</t>
  </si>
  <si>
    <t>SVÍTIDLO VENKOVNÍ VŠEOBECNÉ LED, MIN. IP 44, DO 10 W
Stožáry VO musí mít dostatečnou pevnost, stabilitu, mechanickou odolnost a odolnost proti nepříznivým vlivům včetně počasí
Stožáry musí mít výšku min. 5 m nad zemí a budou opatřeny antikorozní ochranou (oboustranné žárově zinkování + poplastování do výše min. po spodní okraj dvířek elektrovýzbroje) 
Svítidla veřejného osvětlení musí být v LED provedení s teplotou chromatičnosti do 3000 K
Podíl světelného toku svítidel do horního poloprostoru musí být nulový - ULOR = 0 %.
Vlastní svítidla budou napojena kabelem CYKY-J 5 x 1,5 mm2 a odjištěna ve stožárové elektrovýzbroji závitovými pojistkami 6 A. Výzbroj stožáru doporučujeme použít zakrytovanou obdobného typu
včetně montáže</t>
  </si>
  <si>
    <t>1. Položka obsahuje:
 – zdroj a veškeré příslušenství
 – technický popis viz. projektová dokumentace
2. Položka neobsahuje:
 X
3. Způsob měření:
Udává se počet kusů kompletní konstrukce nebo práce.</t>
  </si>
  <si>
    <t>743Z11</t>
  </si>
  <si>
    <t>DEMONTÁŽ OSVĚTLOVACÍHO STOŽÁRU ULIČNÍHO VÝŠKY DO 15 M
kompletní provedení demontáže sloupů VO</t>
  </si>
  <si>
    <t>1. Položka obsahuje:
 – všechny náklady na demontáž stávajícího zařízení se všemi pomocnými doplňujícími úpravami pro jeho likvidaci
 – naložení vybouraného materiálu na dopravní prostředek
2. Položka neobsahuje:
 – odvoz vybouraného materiálu
 – poplatek za likvidaci odpadů (nacení se dle SSD 0)
3. Způsob měření:
Udává se počet kusů kompletní konstrukce nebo práce.</t>
  </si>
  <si>
    <t>78383</t>
  </si>
  <si>
    <t>NÁTĚRY BETON KONSTR TYP S4 (OS-C)
ochranný nátěr říms
Převzato z přílohy 05.4 Tvar říms</t>
  </si>
  <si>
    <t>0,95*29,32+1,95*30,82=87,953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</si>
  <si>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</si>
  <si>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78387</t>
  </si>
  <si>
    <t>NÁTĚRY BETON KONSTR TYP S11 (OS-F)
nátěry betonových konstrukcí
přímopojížděná hydroizolace
Horní pojizdné plochy upraveny posypem
NK na spřahující desce, včetně pojizdena horni plocha zaverne zidky 
Převzato z přílohy 06 Tvar nosné konstrukce</t>
  </si>
  <si>
    <t>přímopojížděná část 4,0*22,0+0,385*2*4,0=91,080 [A]</t>
  </si>
  <si>
    <t>NÁTĚRY BETON KONSTR TYP S11 (OS-F)
nátěry dřevěných konstrukcí
stříkaná izolace na bázi polyuretanu
NK na nosnících, včetně čel NK 
Převzato z přílohy 05.3 Tvar nosné konstrukce</t>
  </si>
  <si>
    <t>dřevěné nosníky 22,0*6+56,0*0,8=176,800 [A]</t>
  </si>
  <si>
    <t xml:space="preserve">Potrubí    </t>
  </si>
  <si>
    <t>863342</t>
  </si>
  <si>
    <t>POTRUBÍ Z TRUB Z NEREZ OCELI DN DO 200MM
prostup opěrou DN 200 pro odvedení vody za rubem opěry, vč. nerezové příruby 350x350 mm</t>
  </si>
  <si>
    <t>1,0*2=2,000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</si>
  <si>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- opláštění dle dokumentace a nutné opravy opláštění při jeho poškození
nezahrnuje tlakovou zkoušku ani proplacha dezinfekci</t>
  </si>
  <si>
    <t>87626</t>
  </si>
  <si>
    <t xml:space="preserve">CHRÁNIČKY Z TRUB PLAST DN DO 80MM
chráničky v římse pr.75/61mm, chráničky pro vedení kabelů, vč. vložení ocelového lanka a zaslepení zavíčkováním </t>
  </si>
  <si>
    <t>2*30,9=61,800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</si>
  <si>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</si>
  <si>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87727</t>
  </si>
  <si>
    <t xml:space="preserve">CHRÁNIČKY PŮLENÉ Z TRUB PLAST DN DO 100MM
půlená chránička pro odvodnění úložného prahu 
Převzato z přílohy 05.1 Výkres tvaru opěry 1
Převzato z přílohy 05.2 Výkres tvaru opěry 2 </t>
  </si>
  <si>
    <t>6,3*2=12,600 [A]</t>
  </si>
  <si>
    <t>položky pro zhotovení potrubí platí bez ohledu na sklon
zahrnuje:
- výrobní dokumentaci (včetně technologického předpisu)
- dodání veškerého trubního a pomocného materiálu  (trouby včetně podélného rozpůlení,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</si>
  <si>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Potrubí</t>
  </si>
  <si>
    <t>Ostatní konstrukce a práce</t>
  </si>
  <si>
    <t>9112B1</t>
  </si>
  <si>
    <t xml:space="preserve">ZÁBRADLÍ MOSTNÍ SE SVISLOU VÝPLNÍ - DODÁVKA A MONTÁŽ
demontovatelné mostní zábradlí výšky 1,1m, vč. kotvení a kotevních přípravků
Převzato z přílohy 02 Půdorys 
Převzato z přílohy 04 Vzorový příčný řez </t>
  </si>
  <si>
    <t>29,32+30,82=60,140 [A]
Celkem: A=60,140 [B]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</si>
  <si>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</si>
  <si>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91355</t>
  </si>
  <si>
    <t>EVIDENČNÍ ČÍSLO MOSTU</t>
  </si>
  <si>
    <t>2=2,000 [A]
Celkem: A=2,000 [B]</t>
  </si>
  <si>
    <t>položka zahrnuje štítek s evidenčním číslem mostu, sloupek dopravní značky včetně osazení a nutných zemních prací a zabetonování</t>
  </si>
  <si>
    <t>914131</t>
  </si>
  <si>
    <t xml:space="preserve">DOPRAVNÍ ZNAČKY ZÁKLADNÍ VELIKOSTI OCELOVÉ FÓLIE TŘ 2 - DODÁVKA A MONTÁŽ
definitivní dopravní značení
kompletní provedení včetně nákupu, dovozu a osazení dopravního značení
Převzato z přílohy C.4 Situace dopravních opatření
</t>
  </si>
  <si>
    <t>položka zahrnuje:
- dodávku a montáž značek v požadovaném provedení</t>
  </si>
  <si>
    <t>914132</t>
  </si>
  <si>
    <t>DOPRAVNÍ ZNAČKY ZÁKLADNÍ VELIKOSTI OCELOVÉ FÓLIE TŘ 2 - MONTÁŽ S PŘEMÍSTĚNÍM
zřízení provizorního dopravního značení po dobu výstavby mostu a zpětné osazení původního značení
Převzato z přílohy C.4 Situace dopravních opatření</t>
  </si>
  <si>
    <t>B1 2=2,000 [A]
E13 2=2,000 [B]
S7 3*2=6,000 [C]
Z2 2=2,000 [D]
IP22 2=2,000 [E]
IP10A 2=2,000 [F]
E3 2=2,000 [G]
směr 13=13,000 [H]
Celkem: A+B+C+D+E+F+G+H=31,000 [I]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</si>
  <si>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</si>
  <si>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</si>
  <si>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
demontáž stávajícího a  provizorního dopravního značení po dobu výstavby mostu
Převzato z přílohy C.4 Situace dopravních opatření</t>
  </si>
  <si>
    <t>Položka zahrnuje odstranění, demontáž a odklizení materiálu s odvozem na předepsané místo</t>
  </si>
  <si>
    <t>914139</t>
  </si>
  <si>
    <t>DOPRAV ZNAČKY ZÁKLAD VEL OCEL FÓLIE TŘ 2 - NÁJEMNÉ
nájem provizorního dopravního značení po dobu výstavby mostu
Převzato z přílohy C.4 Situace dopravních opatření</t>
  </si>
  <si>
    <t xml:space="preserve">KSDEN     </t>
  </si>
  <si>
    <t>B1 2=2,000 [A]
E13 2=2,000 [B]
S7 3*2=6,000 [C]
Z2 2=2,000 [D]
IP22 2=2,000 [E]
IP10A 2=2,000 [F]
E3 2=2,000 [G]
směr 13=13,000 [H]
Celkem: 60*(A+B+C+D+E+F+G+H)=1 860,000 [I]</t>
  </si>
  <si>
    <t>položka zahrnuje sazbu za pronájem dopravních značek a zařízení, počet jednotek je určen jako součin počtu značek a počtu dní použití</t>
  </si>
  <si>
    <t>914921</t>
  </si>
  <si>
    <t>SLOUPKY A STOJKY DOPRAVNÍCH ZNAČEK Z OCEL TRUBEK DO PATKY - DODÁVKA A MONTÁŽ
definitivní dopravní značení
kompletní provedení včetně nákupu, dovozu a osazení dopravního značení
Převzato z přílohy C.4 Situace dopravních opatření</t>
  </si>
  <si>
    <t>položka zahrnuje:
- sloupky a upevňovací zařízení včetně jejich osazení (betonová patka, zemní práce)</t>
  </si>
  <si>
    <t>914952</t>
  </si>
  <si>
    <t>SLOUPKY A STOJKY DZ Z JÄKL PROF PRO OCEL STOJAN MONT S PŘESUN
zřízení provizorního dopravního značení po dobu výstavby mostu
Převzato z přílohy C.4 Situace dopravních opatření</t>
  </si>
  <si>
    <t>B1 +E13 +S7 +Z2 2*2=4,000 [A]
IP22 2=2,000 [B]
IP10A +E3 2=2,000 [C]
směr 13=13,000 [D]
Celkem: A+B+C+D=21,000 [E]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</si>
  <si>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</si>
  <si>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914953</t>
  </si>
  <si>
    <t>SLOUPKY A STOJKY DZ Z JÄKL PROFILŮ PRO OCEL STOJAN DEMONTÁŽ
zřízení provizorního dopravního značení po dobu výstavby mostu
Převzato z přílohy C.4 Situace dopravních opatření</t>
  </si>
  <si>
    <t>914959</t>
  </si>
  <si>
    <t>SLOUP A STOJKY DZ Z JÄKL PRO OCEL STOJAN NÁJEMNÉ
zřízení provizorního dopravního značení po dobu výstavby mostu
provizorní značení
Převzato z přílohy C.4 Situace dopravních opatření</t>
  </si>
  <si>
    <t>B1 +E13 +S7 +Z2 2*2=4,000 [A]
IP22 2=2,000 [B]
IP10A +E3 2=2,000 [C]
směr 13=13,000 [D]
Celkem: 60*(A+B+C+D)=1 260,000 [E]</t>
  </si>
  <si>
    <t>položka zahrnuje sazbu za pronájem dopravních značek a zařízení. Počet měrných jednotek se určí jako součin počtu sloupků a počtu dní použití</t>
  </si>
  <si>
    <t>916122</t>
  </si>
  <si>
    <t>DOPRAV SVĚTLO VÝSTRAŽ SOUPRAVA 3KS - MONTÁŽ S PŘESUNEM
zřízení provizorního dopravního značení po dobu výstavby mostu a zpětné osazení původního značení
Převzato z přílohy C.4 Situace dopravních opatření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</si>
  <si>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</si>
  <si>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916123</t>
  </si>
  <si>
    <t>DOPRAV SVĚTLO VÝSTRAŽ SOUPRAVA 3KS - DEMONTÁŽ
zřízení provizorního dopravního značení po dobu výstavby mostu a zpětné osazení původního značení
Převzato z přílohy C.4 Situace dopravních opatření</t>
  </si>
  <si>
    <t>Položka zahrnuje odstranění, demontáž a odklizení zařízení s odvozem na předepsané místo</t>
  </si>
  <si>
    <t>916129</t>
  </si>
  <si>
    <t>DOPRAV SVĚTLO VÝSTRAŽ SOUPRAVA 3KS - NÁJEMNÉ
zřízení provizorního dopravního značení po dobu výstavby mostu a zpětné osazení původního značení
Převzato z přílohy C.4 Situace dopravních opatření</t>
  </si>
  <si>
    <t>60*2=120,000 [A]</t>
  </si>
  <si>
    <t>položka zahrnuje sazbu za pronájem zařízení. Počet měrných jednotek se určí jako součin počtu zařízení a počtu dní použití.</t>
  </si>
  <si>
    <t>919112</t>
  </si>
  <si>
    <t>ŘEZÁNÍ ASFALTOVÉHO KRYTU VOZOVEK TL DO 100MM
řezání krytu na začátku a konci úpravy</t>
  </si>
  <si>
    <t>5,0+5,4=10,400 [A]</t>
  </si>
  <si>
    <t>položka zahrnuje řezání vozovkové vrstvy v předepsané tloušťce, včetně spotřeby vody</t>
  </si>
  <si>
    <t>93131</t>
  </si>
  <si>
    <t>TĚSNĚNÍ DILATAČ SPAR ASF ZÁLIVKOU
těsnící zálivka za závěrnou zídkou a na koncích úpravy
Převzato z přílohy C.2 Koordinační situace</t>
  </si>
  <si>
    <t>(5,0+5,4)*0,02*0,04=0,008 [A]</t>
  </si>
  <si>
    <t>položka zahrnuje dodávku a osazení předepsaného materiálu, očištění ploch spáry před úpravou, očištění okolí spáry po úpravě
nezahrnuje těsnící profil</t>
  </si>
  <si>
    <t>2*6,6=13,200 [A]</t>
  </si>
  <si>
    <t>93311</t>
  </si>
  <si>
    <t>ZATĚŽOVACÍ ZKOUŠKA MOSTU STATICKÁ 1. POLE DO 300M2
Převzato z přílohy 01 Technická zpráva</t>
  </si>
  <si>
    <t>- podklady a dokumentaci zkoušky
- výrobní dokumentace potřebných zařízení
- stavební práce spojené s přípravou a provedením zkoušky (zřízení a odstranění)
- veškerá zkušební zařízení vč. opotřebení a nájmu
- výpomoce při vlastní zkoušce
- dodání zatěžovacích prostředků a hmot, manipulaci s nimi a jejich opotřebení a nájem
- přeprava zatěžovacích prostředků a hmot na stavbu a zpět, včetně zajížďky k váze a vážních poplatků
- provedení vlastní zkoušky a její vyhodnocení, včetně všech měření a dalších potřebných činností</t>
  </si>
  <si>
    <t>936501</t>
  </si>
  <si>
    <t>DROBNÉ DOPLŇK KONSTR KOVOVÉ NEREZ
spřahující prvky mezu nosníky a ŽB deskou
prvky pro odvodnění v římse
Převzato z přílohy 06 Tvar nosné konstrukce</t>
  </si>
  <si>
    <t xml:space="preserve">KG        </t>
  </si>
  <si>
    <t>4*(0,38+0,9*0,2*2)*0,002*8000=47,360 [A]
3250=3 250,000 [B]
Celkem: A+B=3 297,360 [C]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</si>
  <si>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</si>
  <si>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936502</t>
  </si>
  <si>
    <t>DROBNÉ DOPLŇK KONSTR KOVOVÉ POZINK
ocelové závlače mezi NKa spodní stavbou
Převzato z přílohy 05.1 Výkres tvaru opěry 1
Převzato z přílohy 05.2 Výkres tvaru opěry 2 
Převzato z přílohy 07 Tvar nosné konstrukce</t>
  </si>
  <si>
    <t>2,47*1,0*4*2=19,760 [A]</t>
  </si>
  <si>
    <t>938543</t>
  </si>
  <si>
    <t>OČIŠTĚNÍ BETON KONSTR OTRYSKÁNÍM TLAK VODOU DO 1000 BARŮ
čištění dříků stávajících opěr a křídel
Převzato z přílohy 05.1 Výkres tvaru opěry 1
Převzato z přílohy 05.2 Výkres tvaru opěry 2 
Převzato z přílohy 07 Schéma technologie výstavby</t>
  </si>
  <si>
    <t>položka zahrnuje očištění předepsaným způsobem včetně odklizení vzniklého odpadu</t>
  </si>
  <si>
    <t>94890</t>
  </si>
  <si>
    <t>PODPĚRNÉ SKRUŽE - ZŘÍZENÍ A ODSTRANĚNÍ
kompletní skruž pro demontáž a provedení NK
Převzato z přílohy 02 Půdorys 
Převzato z přílohy 03 Podélný řez</t>
  </si>
  <si>
    <t xml:space="preserve">M3OP      </t>
  </si>
  <si>
    <t>60,0*7,0=420,000 [A]</t>
  </si>
  <si>
    <t>Položka zahrnuje dovoz, montáž, údržbu, opotřebení (nájemné), demontáž, konzervaci, odvoz.</t>
  </si>
  <si>
    <t>96616</t>
  </si>
  <si>
    <t>BOURÁNÍ KONSTRUKCÍ ZE ŽELEZOBETONU
demolice části stávajících opěr do předepsané výškové úrovně, 
včetně řezání konstrukcí z žb</t>
  </si>
  <si>
    <t>2,2*11,5+2,2*11,5=50,600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</si>
  <si>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</si>
  <si>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</si>
  <si>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</si>
  <si>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</si>
  <si>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</si>
  <si>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</si>
  <si>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</si>
  <si>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</si>
  <si>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Most ev.č. 590266</t>
  </si>
  <si>
    <t>ZALOŽENÍ TRÁVNÍKU RUČNÍM VÝSEVEM
Převzato z přílohy C.2 Koordinační situace</t>
  </si>
  <si>
    <t xml:space="preserve"> - výrobní dokumentace (vč. technologického předpisu) - dodání kompletního dil. zařízení vč. všech přepravních a montážních úprav a zařízení - řezání a sváření na staveništi a eventuelní nutnou opravu nátěrů po těchto úkonech - bednění a dodatečné zabetonování dilatačního zařízení - pro kovové součásti je nutné užít ustanovení pro TMCH.94 - dodání spojovacího, kotevního a těsnícího materiálu - úprava a příprava prostoru, včetně kotevních prvků, jejich ošetření a očištění - zřízení kompletního mostního závěru podle příslušného technolog. předpisu, včetně předepsaného nastavení - zřízení mostního závěru po etapách, včetně pracovních spar a spojů - úprava  most. závěru  ve styku  s ostatními konstrukcemi  a zařízeními (u obrubníků a podél vozovek, na chodnících, na římsách, napojení izolací a pod.) - ochrana mostního závěru proti bludným proudům a vývody pro jejich měření - ochrana mostního závěru do doby provedení definitivního stavu, veškeré provizorní úpravy a opatření - konečné  úpravy most. závěru jako  povrchové  povlaky, zálivky, které  nejsou součástí jiných konstrukcí, vyčištění, osaz. krytek šroubů, tmelení, těsnění, výplň spar a pod. - úprava, očištění a ošetření prostoru kolem mostního závěru - opatření mostního závěru znakem výrobce a typovým číslem - provedení odborné prohlídky, je-li požadována</t>
  </si>
  <si>
    <t xml:space="preserve"> MOSTNÍ ZÁVĚRY POVRCHOVÉ POSUN DO 100MM 
kompletní dodávka a montáž</t>
  </si>
  <si>
    <t xml:space="preserve">MOSTNÍ ODVODŇOVACÍ SOUPRAVA
kompletní řešení mostního odvodňovače se svislým svodem pod podhled n.k. DN  100-150 mm (vozovkový odvodňovač) </t>
  </si>
  <si>
    <t>odvodňovač komplet – celkem 3=3,000 [A]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</si>
  <si>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</si>
  <si>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ZAŘÍZENÍ STAVENIŠTĚ - ZŘÍZENÍ, PROVOZ, DEMONTÁŽ
kompletní zřížení, provoz a demontáž staveniště</t>
  </si>
  <si>
    <t xml:space="preserve">VOZOVKOVÉ VRSTVY ZE ŠTĚRKODRTI TL. DO 150MM
ŠDA 0/32 GE, ČSN EN 13285 ed.2, ČSN 73 6126-1
Převzato z přílohy C.2 Koordinační situace
Převzato z přílohy 12 Vzorový řez-silnice 
Převzato z přílohy 13 Podélný profil-silnice </t>
  </si>
  <si>
    <t xml:space="preserve">ASFALTOVÝ BETON PRO OBRUSNÉ VRSTVY ACO 11+, 11S TL. 40MM
ACO 11 50/70, ČSN EN 13108-1 ed. 2., ČSN 73 6121
Převzato z přílohy C.2 Koordinační situace
Převzato z přílohy 12 Vzorový řez-silnice 
Převzato z přílohy 13 Podélný profil-silnice </t>
  </si>
  <si>
    <t xml:space="preserve">ASFALTOVÝ BETON PRO LOŽNÍ VRSTVY ACL 16+, 16S TL. 60MM
ACL16+ 50/70, ČSN EN 13108-1 ed. 2, ČSN 73 6121
Převzato z přílohy C.2 Koordinační situace
Převzato z přílohy 12 Vzorový řez-silnice 
Převzato z přílohy 13 Podélný profil-silnice </t>
  </si>
  <si>
    <t xml:space="preserve">ASFALTOVÝ BETON PRO PODKLADNÍ VRSTVY ACP 16+, 16S TL. 50MM
ACP 16+ 50/70, ČSN EN 13108-1 ed.2, ČSN 73 6121
Převzato z přílohy C.2 Koordinační situace
Převzato z přílohy 12 Vzorový řez-silnice 
Převzato z přílohy 13 Podélný profil-silnice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</si>
</sst>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0"/>
    <numFmt numFmtId="165" formatCode="###\ ###\ ###\ ##0.00"/>
    <numFmt numFmtId="166" formatCode="0.0"/>
    <numFmt numFmtId="167" formatCode="#,##0\ &quot;Kč&quot;"/>
    <numFmt numFmtId="168" formatCode="#,##0.00\ &quot;Kč&quot;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vertical="center"/>
    </xf>
    <xf numFmtId="165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 wrapText="1" shrinkToFit="1"/>
    </xf>
    <xf numFmtId="49" fontId="0" fillId="0" borderId="0" xfId="0" applyNumberFormat="1" applyFont="1" applyFill="1" applyAlignment="1">
      <alignment vertical="center" wrapText="1" shrinkToFit="1"/>
    </xf>
    <xf numFmtId="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9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E309" sqref="E309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8" width="14.7109375" style="0" customWidth="1"/>
    <col min="9" max="9" width="16.421875" style="0" customWidth="1"/>
    <col min="11" max="11" width="10.7109375" style="0" bestFit="1" customWidth="1"/>
    <col min="15" max="16" width="9.14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/>
      <c r="D4" s="1"/>
      <c r="E4" s="1"/>
    </row>
    <row r="5" spans="1:5" ht="12.75" customHeight="1">
      <c r="A5" t="s">
        <v>3</v>
      </c>
      <c r="C5" s="1" t="s">
        <v>5</v>
      </c>
      <c r="D5" s="1"/>
      <c r="E5" s="1" t="s">
        <v>374</v>
      </c>
    </row>
    <row r="6" spans="1:5" ht="12.75" customHeight="1">
      <c r="A6" t="s">
        <v>4</v>
      </c>
      <c r="C6" s="1"/>
      <c r="D6" s="1"/>
      <c r="E6" s="1"/>
    </row>
    <row r="7" spans="3:5" ht="12.75" customHeight="1">
      <c r="C7" s="1"/>
      <c r="D7" s="1"/>
      <c r="E7" s="1"/>
    </row>
    <row r="8" spans="1:9" ht="12.75" customHeight="1">
      <c r="A8" s="27" t="s">
        <v>6</v>
      </c>
      <c r="B8" s="27" t="s">
        <v>8</v>
      </c>
      <c r="C8" s="27" t="s">
        <v>9</v>
      </c>
      <c r="D8" s="27" t="s">
        <v>10</v>
      </c>
      <c r="E8" s="27" t="s">
        <v>11</v>
      </c>
      <c r="F8" s="27" t="s">
        <v>12</v>
      </c>
      <c r="G8" s="27" t="s">
        <v>13</v>
      </c>
      <c r="H8" s="27" t="s">
        <v>14</v>
      </c>
      <c r="I8" s="27"/>
    </row>
    <row r="9" spans="1:9" ht="14.25">
      <c r="A9" s="27"/>
      <c r="B9" s="27"/>
      <c r="C9" s="27"/>
      <c r="D9" s="27"/>
      <c r="E9" s="27"/>
      <c r="F9" s="27"/>
      <c r="G9" s="27"/>
      <c r="H9" s="3" t="s">
        <v>15</v>
      </c>
      <c r="I9" s="3" t="s">
        <v>16</v>
      </c>
    </row>
    <row r="10" spans="1:9" ht="14.25">
      <c r="A10" s="3" t="s">
        <v>7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</row>
    <row r="11" spans="1:9" ht="12.75" customHeight="1">
      <c r="A11" s="4"/>
      <c r="B11" s="4"/>
      <c r="C11" s="4" t="s">
        <v>26</v>
      </c>
      <c r="D11" s="4"/>
      <c r="E11" s="4" t="s">
        <v>25</v>
      </c>
      <c r="F11" s="4"/>
      <c r="G11" s="6"/>
      <c r="H11" s="4"/>
      <c r="I11" s="6"/>
    </row>
    <row r="12" spans="1:9" ht="25.5">
      <c r="A12" s="9">
        <v>1</v>
      </c>
      <c r="B12" s="9" t="s">
        <v>27</v>
      </c>
      <c r="C12" s="9" t="s">
        <v>28</v>
      </c>
      <c r="D12" s="9" t="s">
        <v>29</v>
      </c>
      <c r="E12" s="9" t="s">
        <v>30</v>
      </c>
      <c r="F12" s="9" t="s">
        <v>31</v>
      </c>
      <c r="G12" s="5">
        <v>50.6</v>
      </c>
      <c r="H12" s="8"/>
      <c r="I12" s="7">
        <f>ROUND((H12*G12),2)</f>
        <v>0</v>
      </c>
    </row>
    <row r="13" ht="12.75">
      <c r="E13" s="10" t="s">
        <v>32</v>
      </c>
    </row>
    <row r="14" ht="25.5">
      <c r="E14" s="10" t="s">
        <v>33</v>
      </c>
    </row>
    <row r="15" spans="1:9" ht="25.5">
      <c r="A15" s="9">
        <v>2</v>
      </c>
      <c r="B15" s="9" t="s">
        <v>27</v>
      </c>
      <c r="C15" s="9" t="s">
        <v>28</v>
      </c>
      <c r="D15" s="9" t="s">
        <v>34</v>
      </c>
      <c r="E15" s="9" t="s">
        <v>35</v>
      </c>
      <c r="F15" s="9" t="s">
        <v>31</v>
      </c>
      <c r="G15" s="5">
        <v>44.2</v>
      </c>
      <c r="H15" s="8"/>
      <c r="I15" s="7">
        <f>ROUND((H15*G15),2)</f>
        <v>0</v>
      </c>
    </row>
    <row r="16" ht="12.75">
      <c r="E16" s="10" t="s">
        <v>36</v>
      </c>
    </row>
    <row r="17" ht="25.5">
      <c r="E17" s="10" t="s">
        <v>33</v>
      </c>
    </row>
    <row r="18" spans="1:9" ht="25.5">
      <c r="A18" s="9">
        <v>3</v>
      </c>
      <c r="B18" s="9" t="s">
        <v>27</v>
      </c>
      <c r="C18" s="9" t="s">
        <v>28</v>
      </c>
      <c r="D18" s="9" t="s">
        <v>37</v>
      </c>
      <c r="E18" s="9" t="s">
        <v>38</v>
      </c>
      <c r="F18" s="9" t="s">
        <v>31</v>
      </c>
      <c r="G18" s="5">
        <v>297</v>
      </c>
      <c r="H18" s="8"/>
      <c r="I18" s="7">
        <f>ROUND((H18*G18),2)</f>
        <v>0</v>
      </c>
    </row>
    <row r="19" ht="12.75">
      <c r="E19" s="10" t="s">
        <v>39</v>
      </c>
    </row>
    <row r="20" ht="25.5">
      <c r="E20" s="10" t="s">
        <v>33</v>
      </c>
    </row>
    <row r="21" spans="1:9" ht="25.5">
      <c r="A21" s="9">
        <v>4</v>
      </c>
      <c r="B21" s="9" t="s">
        <v>27</v>
      </c>
      <c r="C21" s="9" t="s">
        <v>40</v>
      </c>
      <c r="D21" s="9" t="s">
        <v>41</v>
      </c>
      <c r="E21" s="9" t="s">
        <v>42</v>
      </c>
      <c r="F21" s="9" t="s">
        <v>43</v>
      </c>
      <c r="G21" s="5">
        <v>1</v>
      </c>
      <c r="H21" s="8"/>
      <c r="I21" s="7">
        <f>ROUND((H21*G21),2)</f>
        <v>0</v>
      </c>
    </row>
    <row r="22" ht="12.75">
      <c r="E22" s="10" t="s">
        <v>44</v>
      </c>
    </row>
    <row r="23" spans="1:9" ht="25.5">
      <c r="A23" s="9">
        <v>5</v>
      </c>
      <c r="B23" s="9" t="s">
        <v>27</v>
      </c>
      <c r="C23" s="9" t="s">
        <v>45</v>
      </c>
      <c r="D23" s="9" t="s">
        <v>41</v>
      </c>
      <c r="E23" s="9" t="s">
        <v>46</v>
      </c>
      <c r="F23" s="9" t="s">
        <v>43</v>
      </c>
      <c r="G23" s="5">
        <v>1</v>
      </c>
      <c r="H23" s="8"/>
      <c r="I23" s="7">
        <f>ROUND((H23*G23),2)</f>
        <v>0</v>
      </c>
    </row>
    <row r="24" ht="12.75">
      <c r="E24" s="10" t="s">
        <v>44</v>
      </c>
    </row>
    <row r="25" spans="1:9" ht="63.75">
      <c r="A25" s="9">
        <v>6</v>
      </c>
      <c r="B25" s="9" t="s">
        <v>27</v>
      </c>
      <c r="C25" s="9" t="s">
        <v>47</v>
      </c>
      <c r="D25" s="9" t="s">
        <v>48</v>
      </c>
      <c r="E25" s="9" t="s">
        <v>49</v>
      </c>
      <c r="F25" s="9" t="s">
        <v>50</v>
      </c>
      <c r="G25" s="5">
        <v>98</v>
      </c>
      <c r="H25" s="8"/>
      <c r="I25" s="7">
        <f>ROUND((H25*G25),2)</f>
        <v>0</v>
      </c>
    </row>
    <row r="26" ht="12.75">
      <c r="E26" s="10" t="s">
        <v>51</v>
      </c>
    </row>
    <row r="27" ht="12.75">
      <c r="E27" s="10" t="s">
        <v>52</v>
      </c>
    </row>
    <row r="28" spans="1:9" ht="25.5">
      <c r="A28" s="12">
        <v>7</v>
      </c>
      <c r="B28" s="9" t="s">
        <v>27</v>
      </c>
      <c r="C28" s="9" t="s">
        <v>53</v>
      </c>
      <c r="D28" s="9" t="s">
        <v>29</v>
      </c>
      <c r="E28" s="9" t="s">
        <v>54</v>
      </c>
      <c r="F28" s="9" t="s">
        <v>43</v>
      </c>
      <c r="G28" s="5">
        <v>1</v>
      </c>
      <c r="H28" s="14"/>
      <c r="I28" s="7">
        <f>ROUND((H28*G28),2)</f>
        <v>0</v>
      </c>
    </row>
    <row r="29" spans="2:9" ht="12.75">
      <c r="B29" s="15"/>
      <c r="C29" s="15"/>
      <c r="D29" s="15"/>
      <c r="E29" s="10" t="s">
        <v>55</v>
      </c>
      <c r="F29" s="15"/>
      <c r="G29" s="15"/>
      <c r="H29" s="15"/>
      <c r="I29" s="15"/>
    </row>
    <row r="30" spans="1:9" ht="51">
      <c r="A30" s="12">
        <v>8</v>
      </c>
      <c r="B30" s="9" t="s">
        <v>27</v>
      </c>
      <c r="C30" s="9" t="s">
        <v>53</v>
      </c>
      <c r="D30" s="9" t="s">
        <v>34</v>
      </c>
      <c r="E30" s="9" t="s">
        <v>56</v>
      </c>
      <c r="F30" s="9" t="s">
        <v>43</v>
      </c>
      <c r="G30" s="5">
        <v>1</v>
      </c>
      <c r="H30" s="14"/>
      <c r="I30" s="7">
        <f>ROUND((H30*G30),2)</f>
        <v>0</v>
      </c>
    </row>
    <row r="31" ht="12.75">
      <c r="E31" s="10" t="s">
        <v>55</v>
      </c>
    </row>
    <row r="32" spans="1:9" ht="25.5">
      <c r="A32" s="9">
        <v>9</v>
      </c>
      <c r="B32" s="9" t="s">
        <v>27</v>
      </c>
      <c r="C32" s="9" t="s">
        <v>57</v>
      </c>
      <c r="D32" s="9" t="s">
        <v>41</v>
      </c>
      <c r="E32" s="9" t="s">
        <v>58</v>
      </c>
      <c r="F32" s="9" t="s">
        <v>43</v>
      </c>
      <c r="G32" s="5">
        <v>1</v>
      </c>
      <c r="H32" s="8"/>
      <c r="I32" s="7">
        <f>ROUND((H32*G32),2)</f>
        <v>0</v>
      </c>
    </row>
    <row r="33" ht="38.25">
      <c r="E33" s="10" t="s">
        <v>59</v>
      </c>
    </row>
    <row r="34" spans="1:9" ht="25.5">
      <c r="A34" s="9">
        <v>10</v>
      </c>
      <c r="B34" s="9" t="s">
        <v>27</v>
      </c>
      <c r="C34" s="9" t="s">
        <v>60</v>
      </c>
      <c r="D34" s="9" t="s">
        <v>41</v>
      </c>
      <c r="E34" s="9" t="s">
        <v>61</v>
      </c>
      <c r="F34" s="9" t="s">
        <v>43</v>
      </c>
      <c r="G34" s="5">
        <v>1</v>
      </c>
      <c r="H34" s="8"/>
      <c r="I34" s="7">
        <f>ROUND((H34*G34),2)</f>
        <v>0</v>
      </c>
    </row>
    <row r="35" ht="12.75">
      <c r="E35" s="10" t="s">
        <v>55</v>
      </c>
    </row>
    <row r="36" spans="1:9" ht="25.5">
      <c r="A36" s="9">
        <v>11</v>
      </c>
      <c r="B36" s="9" t="s">
        <v>27</v>
      </c>
      <c r="C36" s="9" t="s">
        <v>62</v>
      </c>
      <c r="D36" s="9" t="s">
        <v>41</v>
      </c>
      <c r="E36" s="9" t="s">
        <v>63</v>
      </c>
      <c r="F36" s="9" t="s">
        <v>43</v>
      </c>
      <c r="G36" s="5">
        <v>1</v>
      </c>
      <c r="H36" s="8"/>
      <c r="I36" s="7">
        <f>ROUND((H36*G36),2)</f>
        <v>0</v>
      </c>
    </row>
    <row r="37" ht="12.75">
      <c r="E37" s="10" t="s">
        <v>55</v>
      </c>
    </row>
    <row r="38" spans="1:9" ht="25.5">
      <c r="A38" s="9">
        <v>12</v>
      </c>
      <c r="B38" s="9" t="s">
        <v>27</v>
      </c>
      <c r="C38" s="9" t="s">
        <v>64</v>
      </c>
      <c r="D38" s="9" t="s">
        <v>29</v>
      </c>
      <c r="E38" s="9" t="s">
        <v>65</v>
      </c>
      <c r="F38" s="9" t="s">
        <v>43</v>
      </c>
      <c r="G38" s="5">
        <v>1</v>
      </c>
      <c r="H38" s="8"/>
      <c r="I38" s="7">
        <f>ROUND((H38*G38),2)</f>
        <v>0</v>
      </c>
    </row>
    <row r="39" ht="12.75">
      <c r="E39" s="10" t="s">
        <v>55</v>
      </c>
    </row>
    <row r="40" spans="1:9" ht="25.5">
      <c r="A40" s="9">
        <v>13</v>
      </c>
      <c r="B40" s="9" t="s">
        <v>27</v>
      </c>
      <c r="C40" s="9" t="s">
        <v>64</v>
      </c>
      <c r="D40" s="9" t="s">
        <v>34</v>
      </c>
      <c r="E40" s="9" t="s">
        <v>66</v>
      </c>
      <c r="F40" s="9" t="s">
        <v>43</v>
      </c>
      <c r="G40" s="5">
        <v>1</v>
      </c>
      <c r="H40" s="8"/>
      <c r="I40" s="7">
        <f>ROUND((H40*G40),2)</f>
        <v>0</v>
      </c>
    </row>
    <row r="41" ht="12.75">
      <c r="E41" s="10" t="s">
        <v>55</v>
      </c>
    </row>
    <row r="42" spans="1:9" ht="25.5">
      <c r="A42" s="9">
        <v>14</v>
      </c>
      <c r="B42" s="9" t="s">
        <v>27</v>
      </c>
      <c r="C42" s="9" t="s">
        <v>67</v>
      </c>
      <c r="D42" s="9" t="s">
        <v>41</v>
      </c>
      <c r="E42" s="9" t="s">
        <v>68</v>
      </c>
      <c r="F42" s="9" t="s">
        <v>69</v>
      </c>
      <c r="G42" s="5">
        <v>1</v>
      </c>
      <c r="H42" s="8"/>
      <c r="I42" s="7">
        <f>ROUND((H42*G42),2)</f>
        <v>0</v>
      </c>
    </row>
    <row r="43" ht="12.75">
      <c r="E43" s="10" t="s">
        <v>55</v>
      </c>
    </row>
    <row r="44" spans="1:9" ht="25.5">
      <c r="A44" s="12">
        <v>15</v>
      </c>
      <c r="B44" s="9" t="s">
        <v>27</v>
      </c>
      <c r="C44" s="9" t="s">
        <v>70</v>
      </c>
      <c r="D44" s="9" t="s">
        <v>29</v>
      </c>
      <c r="E44" s="9" t="s">
        <v>71</v>
      </c>
      <c r="F44" s="9" t="s">
        <v>43</v>
      </c>
      <c r="G44" s="5">
        <v>1</v>
      </c>
      <c r="H44" s="14"/>
      <c r="I44" s="7">
        <f>ROUND((H44*G44),2)</f>
        <v>0</v>
      </c>
    </row>
    <row r="45" spans="2:9" ht="12.75">
      <c r="B45" s="15"/>
      <c r="C45" s="15"/>
      <c r="D45" s="15"/>
      <c r="E45" s="10" t="s">
        <v>55</v>
      </c>
      <c r="F45" s="15"/>
      <c r="G45" s="15"/>
      <c r="H45" s="15"/>
      <c r="I45" s="15"/>
    </row>
    <row r="46" spans="1:9" ht="38.25">
      <c r="A46" s="12">
        <v>16</v>
      </c>
      <c r="B46" s="9" t="s">
        <v>27</v>
      </c>
      <c r="C46" s="9" t="s">
        <v>70</v>
      </c>
      <c r="D46" s="9" t="s">
        <v>34</v>
      </c>
      <c r="E46" s="9" t="s">
        <v>72</v>
      </c>
      <c r="F46" s="9" t="s">
        <v>43</v>
      </c>
      <c r="G46" s="5">
        <v>1</v>
      </c>
      <c r="H46" s="14"/>
      <c r="I46" s="7">
        <f>ROUND((H46*G46),2)</f>
        <v>0</v>
      </c>
    </row>
    <row r="47" ht="12.75">
      <c r="E47" s="10" t="s">
        <v>55</v>
      </c>
    </row>
    <row r="48" spans="1:9" ht="12.75">
      <c r="A48" s="9">
        <v>17</v>
      </c>
      <c r="B48" s="9" t="s">
        <v>27</v>
      </c>
      <c r="C48" s="9" t="s">
        <v>73</v>
      </c>
      <c r="D48" s="9" t="s">
        <v>41</v>
      </c>
      <c r="E48" s="9" t="s">
        <v>74</v>
      </c>
      <c r="F48" s="9" t="s">
        <v>43</v>
      </c>
      <c r="G48" s="5">
        <v>1</v>
      </c>
      <c r="H48" s="8"/>
      <c r="I48" s="7">
        <f>ROUND((H48*G48),2)</f>
        <v>0</v>
      </c>
    </row>
    <row r="49" ht="12.75">
      <c r="E49" s="10" t="s">
        <v>55</v>
      </c>
    </row>
    <row r="50" spans="1:9" ht="25.5">
      <c r="A50" s="9">
        <v>18</v>
      </c>
      <c r="B50" s="9" t="s">
        <v>27</v>
      </c>
      <c r="C50" s="9" t="s">
        <v>75</v>
      </c>
      <c r="D50" s="9" t="s">
        <v>41</v>
      </c>
      <c r="E50" s="9" t="s">
        <v>76</v>
      </c>
      <c r="F50" s="9" t="s">
        <v>43</v>
      </c>
      <c r="G50" s="5">
        <v>1</v>
      </c>
      <c r="H50" s="8"/>
      <c r="I50" s="7">
        <f>ROUND((H50*G50),2)</f>
        <v>0</v>
      </c>
    </row>
    <row r="51" ht="76.5">
      <c r="E51" s="10" t="s">
        <v>77</v>
      </c>
    </row>
    <row r="52" spans="1:9" ht="12.75">
      <c r="A52" s="9">
        <v>19</v>
      </c>
      <c r="B52" s="9" t="s">
        <v>27</v>
      </c>
      <c r="C52" s="9" t="s">
        <v>78</v>
      </c>
      <c r="D52" s="9" t="s">
        <v>41</v>
      </c>
      <c r="E52" s="9" t="s">
        <v>79</v>
      </c>
      <c r="F52" s="9" t="s">
        <v>43</v>
      </c>
      <c r="G52" s="5">
        <v>1</v>
      </c>
      <c r="H52" s="8"/>
      <c r="I52" s="7">
        <f>ROUND((H52*G52),2)</f>
        <v>0</v>
      </c>
    </row>
    <row r="53" ht="63.75">
      <c r="E53" s="10" t="s">
        <v>80</v>
      </c>
    </row>
    <row r="54" spans="1:9" ht="25.5">
      <c r="A54" s="9">
        <v>20</v>
      </c>
      <c r="B54" s="9" t="s">
        <v>27</v>
      </c>
      <c r="C54" s="9" t="s">
        <v>81</v>
      </c>
      <c r="D54" s="9" t="s">
        <v>41</v>
      </c>
      <c r="E54" s="9" t="s">
        <v>82</v>
      </c>
      <c r="F54" s="9" t="s">
        <v>83</v>
      </c>
      <c r="G54" s="5">
        <v>20</v>
      </c>
      <c r="H54" s="8"/>
      <c r="I54" s="7">
        <f>ROUND((H54*G54),2)</f>
        <v>0</v>
      </c>
    </row>
    <row r="55" ht="12.75">
      <c r="E55" s="10" t="s">
        <v>55</v>
      </c>
    </row>
    <row r="56" spans="1:9" ht="63.75">
      <c r="A56" s="9">
        <v>21</v>
      </c>
      <c r="B56" s="9" t="s">
        <v>27</v>
      </c>
      <c r="C56" s="9" t="s">
        <v>84</v>
      </c>
      <c r="D56" s="9" t="s">
        <v>41</v>
      </c>
      <c r="E56" s="9" t="s">
        <v>85</v>
      </c>
      <c r="F56" s="9" t="s">
        <v>69</v>
      </c>
      <c r="G56" s="5">
        <v>1</v>
      </c>
      <c r="H56" s="8"/>
      <c r="I56" s="7">
        <f>ROUND((H56*G56),2)</f>
        <v>0</v>
      </c>
    </row>
    <row r="57" ht="51">
      <c r="E57" s="10" t="s">
        <v>86</v>
      </c>
    </row>
    <row r="58" spans="1:9" ht="25.5">
      <c r="A58" s="9">
        <v>22</v>
      </c>
      <c r="B58" s="9" t="s">
        <v>27</v>
      </c>
      <c r="C58" s="9" t="s">
        <v>87</v>
      </c>
      <c r="D58" s="9" t="s">
        <v>41</v>
      </c>
      <c r="E58" s="9" t="s">
        <v>88</v>
      </c>
      <c r="F58" s="9" t="s">
        <v>69</v>
      </c>
      <c r="G58" s="5">
        <v>2</v>
      </c>
      <c r="H58" s="8"/>
      <c r="I58" s="7">
        <f>ROUND((H58*G58),2)</f>
        <v>0</v>
      </c>
    </row>
    <row r="59" ht="89.25">
      <c r="E59" s="10" t="s">
        <v>89</v>
      </c>
    </row>
    <row r="60" spans="1:9" ht="25.5">
      <c r="A60" s="9">
        <v>23</v>
      </c>
      <c r="B60" s="9" t="s">
        <v>27</v>
      </c>
      <c r="C60" s="9" t="s">
        <v>90</v>
      </c>
      <c r="D60" s="9" t="s">
        <v>41</v>
      </c>
      <c r="E60" s="9" t="s">
        <v>381</v>
      </c>
      <c r="F60" s="9" t="s">
        <v>43</v>
      </c>
      <c r="G60" s="5">
        <v>1</v>
      </c>
      <c r="H60" s="14"/>
      <c r="I60" s="7">
        <v>150000</v>
      </c>
    </row>
    <row r="61" ht="25.5">
      <c r="E61" s="10" t="s">
        <v>91</v>
      </c>
    </row>
    <row r="62" spans="1:9" ht="25.5">
      <c r="A62" s="9">
        <v>24</v>
      </c>
      <c r="B62" s="9" t="s">
        <v>27</v>
      </c>
      <c r="C62" s="9" t="s">
        <v>92</v>
      </c>
      <c r="D62" s="9" t="s">
        <v>41</v>
      </c>
      <c r="E62" s="9" t="s">
        <v>93</v>
      </c>
      <c r="F62" s="9" t="s">
        <v>43</v>
      </c>
      <c r="G62" s="5">
        <v>1</v>
      </c>
      <c r="H62" s="8"/>
      <c r="I62" s="7">
        <f>ROUND((H62*G62),2)</f>
        <v>0</v>
      </c>
    </row>
    <row r="63" ht="12.75">
      <c r="E63" s="10" t="s">
        <v>94</v>
      </c>
    </row>
    <row r="64" spans="1:16" ht="12.75" customHeight="1">
      <c r="A64" s="11"/>
      <c r="B64" s="11"/>
      <c r="C64" s="11" t="s">
        <v>26</v>
      </c>
      <c r="D64" s="11"/>
      <c r="E64" s="11" t="s">
        <v>25</v>
      </c>
      <c r="F64" s="11"/>
      <c r="G64" s="11"/>
      <c r="H64" s="11"/>
      <c r="I64" s="11">
        <f>SUM(I12:I63)</f>
        <v>150000</v>
      </c>
      <c r="P64">
        <f>ROUND(SUM(P12:P63),2)</f>
        <v>0</v>
      </c>
    </row>
    <row r="66" spans="1:9" ht="12.75" customHeight="1">
      <c r="A66" s="4"/>
      <c r="B66" s="4"/>
      <c r="C66" s="4" t="s">
        <v>7</v>
      </c>
      <c r="D66" s="4"/>
      <c r="E66" s="4" t="s">
        <v>95</v>
      </c>
      <c r="F66" s="4"/>
      <c r="G66" s="6"/>
      <c r="H66" s="4"/>
      <c r="I66" s="6"/>
    </row>
    <row r="67" spans="1:9" ht="38.25">
      <c r="A67" s="9">
        <v>25</v>
      </c>
      <c r="B67" s="9" t="s">
        <v>27</v>
      </c>
      <c r="C67" s="9" t="s">
        <v>96</v>
      </c>
      <c r="D67" s="9" t="s">
        <v>41</v>
      </c>
      <c r="E67" s="9" t="s">
        <v>97</v>
      </c>
      <c r="F67" s="9" t="s">
        <v>50</v>
      </c>
      <c r="G67" s="5">
        <v>140</v>
      </c>
      <c r="H67" s="8"/>
      <c r="I67" s="7">
        <f>ROUND((H67*G67),2)</f>
        <v>0</v>
      </c>
    </row>
    <row r="68" ht="12.75">
      <c r="E68" s="10" t="s">
        <v>98</v>
      </c>
    </row>
    <row r="69" ht="12.75">
      <c r="E69" s="10" t="s">
        <v>99</v>
      </c>
    </row>
    <row r="70" spans="1:9" ht="25.5">
      <c r="A70" s="9">
        <v>26</v>
      </c>
      <c r="B70" s="9" t="s">
        <v>27</v>
      </c>
      <c r="C70" s="9" t="s">
        <v>100</v>
      </c>
      <c r="D70" s="9" t="s">
        <v>41</v>
      </c>
      <c r="E70" s="9" t="s">
        <v>101</v>
      </c>
      <c r="F70" s="9" t="s">
        <v>69</v>
      </c>
      <c r="G70" s="5">
        <v>2</v>
      </c>
      <c r="H70" s="8"/>
      <c r="I70" s="7">
        <f>ROUND((H70*G70),2)</f>
        <v>0</v>
      </c>
    </row>
    <row r="71" ht="12.75">
      <c r="E71" s="10" t="s">
        <v>102</v>
      </c>
    </row>
    <row r="72" ht="165.75">
      <c r="E72" s="10" t="s">
        <v>103</v>
      </c>
    </row>
    <row r="73" spans="1:9" ht="25.5">
      <c r="A73" s="9">
        <v>27</v>
      </c>
      <c r="B73" s="9" t="s">
        <v>27</v>
      </c>
      <c r="C73" s="9" t="s">
        <v>104</v>
      </c>
      <c r="D73" s="9" t="s">
        <v>41</v>
      </c>
      <c r="E73" s="9" t="s">
        <v>105</v>
      </c>
      <c r="F73" s="9" t="s">
        <v>69</v>
      </c>
      <c r="G73" s="5">
        <v>2</v>
      </c>
      <c r="H73" s="8"/>
      <c r="I73" s="7">
        <f>ROUND((H73*G73),2)</f>
        <v>0</v>
      </c>
    </row>
    <row r="74" ht="12.75">
      <c r="E74" s="10" t="s">
        <v>102</v>
      </c>
    </row>
    <row r="75" ht="165.75">
      <c r="E75" s="10" t="s">
        <v>103</v>
      </c>
    </row>
    <row r="76" spans="1:9" ht="25.5">
      <c r="A76" s="9">
        <v>28</v>
      </c>
      <c r="B76" s="9" t="s">
        <v>27</v>
      </c>
      <c r="C76" s="9" t="s">
        <v>106</v>
      </c>
      <c r="D76" s="9" t="s">
        <v>41</v>
      </c>
      <c r="E76" s="9" t="s">
        <v>107</v>
      </c>
      <c r="F76" s="9" t="s">
        <v>69</v>
      </c>
      <c r="G76" s="5">
        <v>1</v>
      </c>
      <c r="H76" s="8"/>
      <c r="I76" s="7">
        <f>ROUND((H76*G76),2)</f>
        <v>0</v>
      </c>
    </row>
    <row r="77" ht="12.75">
      <c r="E77" s="10" t="s">
        <v>108</v>
      </c>
    </row>
    <row r="78" ht="165.75">
      <c r="E78" s="10" t="s">
        <v>103</v>
      </c>
    </row>
    <row r="79" spans="1:9" ht="51">
      <c r="A79" s="9">
        <v>29</v>
      </c>
      <c r="B79" s="9" t="s">
        <v>27</v>
      </c>
      <c r="C79" s="9" t="s">
        <v>109</v>
      </c>
      <c r="D79" s="9" t="s">
        <v>41</v>
      </c>
      <c r="E79" s="9" t="s">
        <v>110</v>
      </c>
      <c r="F79" s="9" t="s">
        <v>31</v>
      </c>
      <c r="G79" s="5">
        <v>38.4</v>
      </c>
      <c r="H79" s="8"/>
      <c r="I79" s="7">
        <f>ROUND((H79*G79),2)</f>
        <v>0</v>
      </c>
    </row>
    <row r="80" ht="12.75">
      <c r="E80" s="10" t="s">
        <v>111</v>
      </c>
    </row>
    <row r="81" ht="63.75">
      <c r="E81" s="10" t="s">
        <v>112</v>
      </c>
    </row>
    <row r="82" spans="1:9" ht="38.25">
      <c r="A82" s="9">
        <v>30</v>
      </c>
      <c r="B82" s="9" t="s">
        <v>27</v>
      </c>
      <c r="C82" s="9" t="s">
        <v>113</v>
      </c>
      <c r="D82" s="9" t="s">
        <v>41</v>
      </c>
      <c r="E82" s="9" t="s">
        <v>114</v>
      </c>
      <c r="F82" s="9" t="s">
        <v>31</v>
      </c>
      <c r="G82" s="5">
        <v>5.8</v>
      </c>
      <c r="H82" s="8"/>
      <c r="I82" s="7">
        <f>ROUND((H82*G82),2)</f>
        <v>0</v>
      </c>
    </row>
    <row r="83" ht="12.75">
      <c r="E83" s="10" t="s">
        <v>115</v>
      </c>
    </row>
    <row r="84" ht="63.75">
      <c r="E84" s="10" t="s">
        <v>112</v>
      </c>
    </row>
    <row r="85" spans="1:9" ht="38.25">
      <c r="A85" s="9">
        <v>31</v>
      </c>
      <c r="B85" s="9" t="s">
        <v>27</v>
      </c>
      <c r="C85" s="9" t="s">
        <v>116</v>
      </c>
      <c r="D85" s="9" t="s">
        <v>41</v>
      </c>
      <c r="E85" s="9" t="s">
        <v>117</v>
      </c>
      <c r="F85" s="9" t="s">
        <v>31</v>
      </c>
      <c r="G85" s="5">
        <v>21</v>
      </c>
      <c r="H85" s="8"/>
      <c r="I85" s="7">
        <f>ROUND((H85*G85),2)</f>
        <v>0</v>
      </c>
    </row>
    <row r="86" ht="12.75">
      <c r="E86" s="10" t="s">
        <v>118</v>
      </c>
    </row>
    <row r="87" ht="306">
      <c r="E87" s="10" t="s">
        <v>119</v>
      </c>
    </row>
    <row r="88" spans="1:9" ht="89.25">
      <c r="A88" s="9">
        <v>32</v>
      </c>
      <c r="B88" s="9" t="s">
        <v>27</v>
      </c>
      <c r="C88" s="9" t="s">
        <v>120</v>
      </c>
      <c r="D88" s="9" t="s">
        <v>41</v>
      </c>
      <c r="E88" s="9" t="s">
        <v>121</v>
      </c>
      <c r="F88" s="9" t="s">
        <v>31</v>
      </c>
      <c r="G88" s="5">
        <v>297</v>
      </c>
      <c r="H88" s="8"/>
      <c r="I88" s="7">
        <f>ROUND((H88*G88),2)</f>
        <v>0</v>
      </c>
    </row>
    <row r="89" ht="12.75">
      <c r="E89" s="10" t="s">
        <v>122</v>
      </c>
    </row>
    <row r="90" ht="318.75">
      <c r="E90" s="10" t="s">
        <v>123</v>
      </c>
    </row>
    <row r="91" spans="1:9" ht="63.75">
      <c r="A91" s="9">
        <v>33</v>
      </c>
      <c r="B91" s="9" t="s">
        <v>27</v>
      </c>
      <c r="C91" s="9" t="s">
        <v>124</v>
      </c>
      <c r="D91" s="9" t="s">
        <v>41</v>
      </c>
      <c r="E91" s="9" t="s">
        <v>125</v>
      </c>
      <c r="F91" s="9" t="s">
        <v>31</v>
      </c>
      <c r="G91" s="5">
        <v>107.6</v>
      </c>
      <c r="H91" s="8"/>
      <c r="I91" s="7">
        <f>ROUND((H91*G91),2)</f>
        <v>0</v>
      </c>
    </row>
    <row r="92" ht="38.25">
      <c r="E92" s="10" t="s">
        <v>126</v>
      </c>
    </row>
    <row r="93" ht="280.5">
      <c r="E93" s="10" t="s">
        <v>127</v>
      </c>
    </row>
    <row r="94" spans="1:9" ht="51">
      <c r="A94" s="9">
        <v>34</v>
      </c>
      <c r="B94" s="9" t="s">
        <v>27</v>
      </c>
      <c r="C94" s="9" t="s">
        <v>128</v>
      </c>
      <c r="D94" s="9" t="s">
        <v>41</v>
      </c>
      <c r="E94" s="9" t="s">
        <v>129</v>
      </c>
      <c r="F94" s="9" t="s">
        <v>31</v>
      </c>
      <c r="G94" s="5">
        <v>12.15</v>
      </c>
      <c r="H94" s="8"/>
      <c r="I94" s="7">
        <f>ROUND((H94*G94),2)</f>
        <v>0</v>
      </c>
    </row>
    <row r="95" ht="12.75">
      <c r="E95" s="10" t="s">
        <v>130</v>
      </c>
    </row>
    <row r="96" ht="242.25">
      <c r="E96" s="10" t="s">
        <v>131</v>
      </c>
    </row>
    <row r="97" spans="1:9" ht="25.5">
      <c r="A97" s="9">
        <v>35</v>
      </c>
      <c r="B97" s="9" t="s">
        <v>27</v>
      </c>
      <c r="C97" s="9" t="s">
        <v>132</v>
      </c>
      <c r="D97" s="9" t="s">
        <v>41</v>
      </c>
      <c r="E97" s="9" t="s">
        <v>133</v>
      </c>
      <c r="F97" s="9" t="s">
        <v>50</v>
      </c>
      <c r="G97" s="5">
        <v>140</v>
      </c>
      <c r="H97" s="8"/>
      <c r="I97" s="7">
        <f>ROUND((H97*G97),2)</f>
        <v>0</v>
      </c>
    </row>
    <row r="98" ht="12.75">
      <c r="E98" s="10" t="s">
        <v>98</v>
      </c>
    </row>
    <row r="99" ht="38.25">
      <c r="E99" s="10" t="s">
        <v>134</v>
      </c>
    </row>
    <row r="100" spans="1:9" s="15" customFormat="1" ht="25.5">
      <c r="A100" s="9">
        <v>36</v>
      </c>
      <c r="B100" s="9" t="s">
        <v>27</v>
      </c>
      <c r="C100" s="20">
        <v>18241</v>
      </c>
      <c r="D100" s="21" t="s">
        <v>41</v>
      </c>
      <c r="E100" s="21" t="s">
        <v>375</v>
      </c>
      <c r="F100" s="21" t="s">
        <v>50</v>
      </c>
      <c r="G100" s="22">
        <v>140</v>
      </c>
      <c r="H100" s="14"/>
      <c r="I100" s="7">
        <f>ROUND((H100*G100),2)</f>
        <v>0</v>
      </c>
    </row>
    <row r="101" s="15" customFormat="1" ht="12.75">
      <c r="E101" s="23" t="s">
        <v>98</v>
      </c>
    </row>
    <row r="102" s="15" customFormat="1" ht="25.5">
      <c r="E102" s="23" t="s">
        <v>135</v>
      </c>
    </row>
    <row r="103" spans="1:9" ht="76.5">
      <c r="A103" s="9">
        <v>37</v>
      </c>
      <c r="B103" s="9" t="s">
        <v>27</v>
      </c>
      <c r="C103" s="9" t="s">
        <v>136</v>
      </c>
      <c r="D103" s="9" t="s">
        <v>41</v>
      </c>
      <c r="E103" s="9" t="s">
        <v>137</v>
      </c>
      <c r="F103" s="9" t="s">
        <v>69</v>
      </c>
      <c r="G103" s="5">
        <v>15</v>
      </c>
      <c r="H103" s="8"/>
      <c r="I103" s="7">
        <f>ROUND((H103*G103),2)</f>
        <v>0</v>
      </c>
    </row>
    <row r="104" ht="12.75">
      <c r="E104" s="10" t="s">
        <v>138</v>
      </c>
    </row>
    <row r="105" ht="102">
      <c r="E105" s="10" t="s">
        <v>139</v>
      </c>
    </row>
    <row r="106" spans="1:16" ht="12.75" customHeight="1">
      <c r="A106" s="11"/>
      <c r="B106" s="11"/>
      <c r="C106" s="11" t="s">
        <v>7</v>
      </c>
      <c r="D106" s="11"/>
      <c r="E106" s="11" t="s">
        <v>95</v>
      </c>
      <c r="F106" s="11"/>
      <c r="G106" s="11"/>
      <c r="H106" s="11"/>
      <c r="I106" s="11">
        <f>SUM(I67:I105)</f>
        <v>0</v>
      </c>
      <c r="P106">
        <f>ROUND(SUM(P67:P105),2)</f>
        <v>0</v>
      </c>
    </row>
    <row r="108" spans="1:9" ht="12.75" customHeight="1">
      <c r="A108" s="4"/>
      <c r="B108" s="4"/>
      <c r="C108" s="4" t="s">
        <v>17</v>
      </c>
      <c r="D108" s="4"/>
      <c r="E108" s="4" t="s">
        <v>140</v>
      </c>
      <c r="F108" s="4"/>
      <c r="G108" s="6"/>
      <c r="H108" s="4"/>
      <c r="I108" s="6"/>
    </row>
    <row r="109" spans="1:9" ht="25.5">
      <c r="A109" s="9">
        <v>38</v>
      </c>
      <c r="B109" s="9" t="s">
        <v>27</v>
      </c>
      <c r="C109" s="9" t="s">
        <v>141</v>
      </c>
      <c r="D109" s="9" t="s">
        <v>41</v>
      </c>
      <c r="E109" s="9" t="s">
        <v>142</v>
      </c>
      <c r="F109" s="9" t="s">
        <v>143</v>
      </c>
      <c r="G109" s="5">
        <v>9.1</v>
      </c>
      <c r="H109" s="8"/>
      <c r="I109" s="7">
        <f>ROUND((H109*G109),2)</f>
        <v>0</v>
      </c>
    </row>
    <row r="110" ht="12.75">
      <c r="E110" s="10" t="s">
        <v>144</v>
      </c>
    </row>
    <row r="111" ht="165.75">
      <c r="E111" s="10" t="s">
        <v>145</v>
      </c>
    </row>
    <row r="112" spans="1:9" ht="51">
      <c r="A112" s="9">
        <v>39</v>
      </c>
      <c r="B112" s="9" t="s">
        <v>27</v>
      </c>
      <c r="C112" s="9" t="s">
        <v>146</v>
      </c>
      <c r="D112" s="9" t="s">
        <v>29</v>
      </c>
      <c r="E112" s="9" t="s">
        <v>147</v>
      </c>
      <c r="F112" s="9" t="s">
        <v>143</v>
      </c>
      <c r="G112" s="5">
        <v>21.76</v>
      </c>
      <c r="H112" s="8"/>
      <c r="I112" s="7">
        <f>ROUND((H112*G112),2)</f>
        <v>0</v>
      </c>
    </row>
    <row r="113" ht="12.75">
      <c r="E113" s="10" t="s">
        <v>148</v>
      </c>
    </row>
    <row r="114" ht="63.75">
      <c r="E114" s="10" t="s">
        <v>149</v>
      </c>
    </row>
    <row r="115" spans="1:9" ht="63.75">
      <c r="A115" s="9">
        <v>40</v>
      </c>
      <c r="B115" s="9" t="s">
        <v>27</v>
      </c>
      <c r="C115" s="9" t="s">
        <v>146</v>
      </c>
      <c r="D115" s="9" t="s">
        <v>34</v>
      </c>
      <c r="E115" s="9" t="s">
        <v>150</v>
      </c>
      <c r="F115" s="9" t="s">
        <v>143</v>
      </c>
      <c r="G115" s="5">
        <v>42.9</v>
      </c>
      <c r="H115" s="8"/>
      <c r="I115" s="7">
        <f>ROUND((H115*G115),2)</f>
        <v>0</v>
      </c>
    </row>
    <row r="116" ht="38.25">
      <c r="E116" s="10" t="s">
        <v>151</v>
      </c>
    </row>
    <row r="117" ht="63.75">
      <c r="E117" s="10" t="s">
        <v>149</v>
      </c>
    </row>
    <row r="118" spans="1:9" ht="25.5">
      <c r="A118" s="9">
        <v>41</v>
      </c>
      <c r="B118" s="9" t="s">
        <v>27</v>
      </c>
      <c r="C118" s="9" t="s">
        <v>152</v>
      </c>
      <c r="D118" s="9" t="s">
        <v>41</v>
      </c>
      <c r="E118" s="9" t="s">
        <v>153</v>
      </c>
      <c r="F118" s="9" t="s">
        <v>50</v>
      </c>
      <c r="G118" s="5">
        <v>20.93</v>
      </c>
      <c r="H118" s="8"/>
      <c r="I118" s="7">
        <f>ROUND((H118*G118),2)</f>
        <v>0</v>
      </c>
    </row>
    <row r="119" ht="12.75">
      <c r="E119" s="10" t="s">
        <v>154</v>
      </c>
    </row>
    <row r="120" ht="102">
      <c r="E120" s="10" t="s">
        <v>155</v>
      </c>
    </row>
    <row r="121" spans="1:16" ht="12.75" customHeight="1">
      <c r="A121" s="11"/>
      <c r="B121" s="11"/>
      <c r="C121" s="11" t="s">
        <v>17</v>
      </c>
      <c r="D121" s="11"/>
      <c r="E121" s="11" t="s">
        <v>140</v>
      </c>
      <c r="F121" s="11"/>
      <c r="G121" s="11"/>
      <c r="H121" s="11"/>
      <c r="I121" s="11">
        <f>SUM(I109:I120)</f>
        <v>0</v>
      </c>
      <c r="P121">
        <f>ROUND(SUM(P109:P120),2)</f>
        <v>0</v>
      </c>
    </row>
    <row r="123" spans="1:9" ht="12.75" customHeight="1">
      <c r="A123" s="4"/>
      <c r="B123" s="4"/>
      <c r="C123" s="4" t="s">
        <v>18</v>
      </c>
      <c r="D123" s="4"/>
      <c r="E123" s="4" t="s">
        <v>156</v>
      </c>
      <c r="F123" s="4"/>
      <c r="G123" s="6"/>
      <c r="H123" s="4"/>
      <c r="I123" s="6"/>
    </row>
    <row r="124" spans="1:9" ht="38.25">
      <c r="A124" s="9">
        <v>42</v>
      </c>
      <c r="B124" s="9" t="s">
        <v>27</v>
      </c>
      <c r="C124" s="9" t="s">
        <v>157</v>
      </c>
      <c r="D124" s="9" t="s">
        <v>41</v>
      </c>
      <c r="E124" s="9" t="s">
        <v>158</v>
      </c>
      <c r="F124" s="9" t="s">
        <v>31</v>
      </c>
      <c r="G124" s="5">
        <v>19.996</v>
      </c>
      <c r="H124" s="8"/>
      <c r="I124" s="7">
        <f>ROUND((H124*G124),2)</f>
        <v>0</v>
      </c>
    </row>
    <row r="125" ht="12.75">
      <c r="E125" s="10" t="s">
        <v>159</v>
      </c>
    </row>
    <row r="126" ht="369.75">
      <c r="E126" s="10" t="s">
        <v>160</v>
      </c>
    </row>
    <row r="127" spans="1:9" ht="51">
      <c r="A127" s="9">
        <v>43</v>
      </c>
      <c r="B127" s="9" t="s">
        <v>27</v>
      </c>
      <c r="C127" s="9" t="s">
        <v>161</v>
      </c>
      <c r="D127" s="9" t="s">
        <v>41</v>
      </c>
      <c r="E127" s="9" t="s">
        <v>162</v>
      </c>
      <c r="F127" s="9" t="s">
        <v>163</v>
      </c>
      <c r="G127" s="5">
        <v>3.999</v>
      </c>
      <c r="H127" s="8"/>
      <c r="I127" s="7">
        <f>ROUND((H127*G127),2)</f>
        <v>0</v>
      </c>
    </row>
    <row r="128" ht="12.75">
      <c r="E128" s="10" t="s">
        <v>164</v>
      </c>
    </row>
    <row r="129" ht="242.25">
      <c r="E129" s="10" t="s">
        <v>165</v>
      </c>
    </row>
    <row r="130" spans="1:9" ht="89.25">
      <c r="A130" s="9">
        <v>44</v>
      </c>
      <c r="B130" s="9" t="s">
        <v>27</v>
      </c>
      <c r="C130" s="9" t="s">
        <v>166</v>
      </c>
      <c r="D130" s="9" t="s">
        <v>41</v>
      </c>
      <c r="E130" s="9" t="s">
        <v>167</v>
      </c>
      <c r="F130" s="9" t="s">
        <v>31</v>
      </c>
      <c r="G130" s="5">
        <v>52.98</v>
      </c>
      <c r="H130" s="8"/>
      <c r="I130" s="7">
        <f>ROUND((H130*G130),2)</f>
        <v>0</v>
      </c>
    </row>
    <row r="131" ht="114.75">
      <c r="E131" s="10" t="s">
        <v>168</v>
      </c>
    </row>
    <row r="132" ht="357">
      <c r="E132" s="10" t="s">
        <v>169</v>
      </c>
    </row>
    <row r="133" spans="1:9" ht="63.75">
      <c r="A133" s="9">
        <v>45</v>
      </c>
      <c r="B133" s="9" t="s">
        <v>27</v>
      </c>
      <c r="C133" s="9" t="s">
        <v>170</v>
      </c>
      <c r="D133" s="9" t="s">
        <v>41</v>
      </c>
      <c r="E133" s="9" t="s">
        <v>171</v>
      </c>
      <c r="F133" s="9" t="s">
        <v>163</v>
      </c>
      <c r="G133" s="5">
        <v>10.596</v>
      </c>
      <c r="H133" s="8"/>
      <c r="I133" s="7">
        <f>ROUND((H133*G133),2)</f>
        <v>0</v>
      </c>
    </row>
    <row r="134" ht="12.75">
      <c r="E134" s="10" t="s">
        <v>172</v>
      </c>
    </row>
    <row r="135" ht="267.75">
      <c r="E135" s="10" t="s">
        <v>173</v>
      </c>
    </row>
    <row r="136" spans="1:16" ht="12.75" customHeight="1">
      <c r="A136" s="11"/>
      <c r="B136" s="11"/>
      <c r="C136" s="11" t="s">
        <v>18</v>
      </c>
      <c r="D136" s="11"/>
      <c r="E136" s="11" t="s">
        <v>156</v>
      </c>
      <c r="F136" s="11"/>
      <c r="G136" s="11"/>
      <c r="H136" s="11"/>
      <c r="I136" s="11">
        <f>SUM(I124:I135)</f>
        <v>0</v>
      </c>
      <c r="P136">
        <f>ROUND(SUM(P124:P135),2)</f>
        <v>0</v>
      </c>
    </row>
    <row r="138" spans="1:9" ht="12.75" customHeight="1">
      <c r="A138" s="4"/>
      <c r="B138" s="4"/>
      <c r="C138" s="4" t="s">
        <v>19</v>
      </c>
      <c r="D138" s="4"/>
      <c r="E138" s="4" t="s">
        <v>174</v>
      </c>
      <c r="F138" s="4"/>
      <c r="G138" s="6"/>
      <c r="H138" s="4"/>
      <c r="I138" s="6"/>
    </row>
    <row r="139" spans="1:9" ht="51">
      <c r="A139" s="9">
        <v>46</v>
      </c>
      <c r="B139" s="9" t="s">
        <v>27</v>
      </c>
      <c r="C139" s="9" t="s">
        <v>175</v>
      </c>
      <c r="D139" s="9" t="s">
        <v>41</v>
      </c>
      <c r="E139" s="9" t="s">
        <v>176</v>
      </c>
      <c r="F139" s="9" t="s">
        <v>31</v>
      </c>
      <c r="G139" s="5">
        <v>6.4</v>
      </c>
      <c r="H139" s="8"/>
      <c r="I139" s="7">
        <f>ROUND((H139*G139),2)</f>
        <v>0</v>
      </c>
    </row>
    <row r="140" ht="12.75">
      <c r="E140" s="10" t="s">
        <v>177</v>
      </c>
    </row>
    <row r="141" ht="357">
      <c r="E141" s="10" t="s">
        <v>169</v>
      </c>
    </row>
    <row r="142" spans="1:9" ht="38.25">
      <c r="A142" s="9">
        <v>47</v>
      </c>
      <c r="B142" s="9" t="s">
        <v>27</v>
      </c>
      <c r="C142" s="9" t="s">
        <v>178</v>
      </c>
      <c r="D142" s="9" t="s">
        <v>41</v>
      </c>
      <c r="E142" s="9" t="s">
        <v>179</v>
      </c>
      <c r="F142" s="9" t="s">
        <v>31</v>
      </c>
      <c r="G142" s="5">
        <v>41.8</v>
      </c>
      <c r="H142" s="8"/>
      <c r="I142" s="7">
        <f>ROUND((H142*G142),2)</f>
        <v>0</v>
      </c>
    </row>
    <row r="143" ht="12.75">
      <c r="E143" s="10" t="s">
        <v>180</v>
      </c>
    </row>
    <row r="144" ht="357">
      <c r="E144" s="10" t="s">
        <v>169</v>
      </c>
    </row>
    <row r="145" spans="1:9" ht="51">
      <c r="A145" s="9">
        <v>48</v>
      </c>
      <c r="B145" s="9" t="s">
        <v>27</v>
      </c>
      <c r="C145" s="9" t="s">
        <v>181</v>
      </c>
      <c r="D145" s="9" t="s">
        <v>41</v>
      </c>
      <c r="E145" s="9" t="s">
        <v>182</v>
      </c>
      <c r="F145" s="9" t="s">
        <v>163</v>
      </c>
      <c r="G145" s="5">
        <v>8.36</v>
      </c>
      <c r="H145" s="8"/>
      <c r="I145" s="7">
        <f>ROUND((H145*G145),2)</f>
        <v>0</v>
      </c>
    </row>
    <row r="146" ht="12.75">
      <c r="E146" s="10" t="s">
        <v>183</v>
      </c>
    </row>
    <row r="147" ht="267.75">
      <c r="E147" s="10" t="s">
        <v>184</v>
      </c>
    </row>
    <row r="148" spans="1:9" ht="51">
      <c r="A148" s="12">
        <v>49</v>
      </c>
      <c r="B148" s="9" t="s">
        <v>27</v>
      </c>
      <c r="C148" s="9" t="s">
        <v>185</v>
      </c>
      <c r="D148" s="9" t="s">
        <v>48</v>
      </c>
      <c r="E148" s="9" t="s">
        <v>186</v>
      </c>
      <c r="F148" s="9" t="s">
        <v>163</v>
      </c>
      <c r="G148" s="5">
        <v>0.669</v>
      </c>
      <c r="H148" s="14"/>
      <c r="I148" s="7">
        <f>ROUND((H148*G148),2)</f>
        <v>0</v>
      </c>
    </row>
    <row r="149" spans="1:9" ht="12.75">
      <c r="A149" s="13"/>
      <c r="B149" s="15"/>
      <c r="C149" s="15"/>
      <c r="D149" s="15"/>
      <c r="E149" s="10" t="s">
        <v>187</v>
      </c>
      <c r="F149" s="15"/>
      <c r="G149" s="15"/>
      <c r="H149" s="15"/>
      <c r="I149" s="15"/>
    </row>
    <row r="150" spans="1:9" ht="288" customHeight="1">
      <c r="A150" s="13"/>
      <c r="B150" s="15"/>
      <c r="C150" s="15"/>
      <c r="D150" s="15"/>
      <c r="E150" s="10" t="s">
        <v>188</v>
      </c>
      <c r="F150" s="15"/>
      <c r="G150" s="15"/>
      <c r="H150" s="15"/>
      <c r="I150" s="15"/>
    </row>
    <row r="151" spans="1:11" ht="51">
      <c r="A151" s="12">
        <v>50</v>
      </c>
      <c r="B151" s="9" t="s">
        <v>27</v>
      </c>
      <c r="C151" s="9" t="s">
        <v>189</v>
      </c>
      <c r="D151" s="9" t="s">
        <v>48</v>
      </c>
      <c r="E151" s="9" t="s">
        <v>190</v>
      </c>
      <c r="F151" s="9" t="s">
        <v>31</v>
      </c>
      <c r="G151" s="5">
        <v>105.6</v>
      </c>
      <c r="H151" s="14"/>
      <c r="I151" s="7">
        <f>ROUND((H151*G151),2)</f>
        <v>0</v>
      </c>
      <c r="K151" s="26"/>
    </row>
    <row r="152" spans="1:9" ht="12.75">
      <c r="A152" s="13"/>
      <c r="B152" s="15"/>
      <c r="C152" s="15"/>
      <c r="D152" s="15"/>
      <c r="E152" s="10" t="s">
        <v>191</v>
      </c>
      <c r="F152" s="15"/>
      <c r="G152" s="15"/>
      <c r="H152" s="15"/>
      <c r="I152" s="15"/>
    </row>
    <row r="153" spans="1:9" ht="255">
      <c r="A153" s="13"/>
      <c r="B153" s="15"/>
      <c r="C153" s="15"/>
      <c r="D153" s="15"/>
      <c r="E153" s="10" t="s">
        <v>192</v>
      </c>
      <c r="F153" s="15"/>
      <c r="G153" s="15"/>
      <c r="H153" s="15"/>
      <c r="I153" s="15"/>
    </row>
    <row r="154" spans="1:9" ht="51">
      <c r="A154" s="9">
        <v>51</v>
      </c>
      <c r="B154" s="9" t="s">
        <v>27</v>
      </c>
      <c r="C154" s="9" t="s">
        <v>193</v>
      </c>
      <c r="D154" s="9" t="s">
        <v>48</v>
      </c>
      <c r="E154" s="9" t="s">
        <v>194</v>
      </c>
      <c r="F154" s="9" t="s">
        <v>69</v>
      </c>
      <c r="G154" s="5">
        <v>2</v>
      </c>
      <c r="H154" s="8"/>
      <c r="I154" s="7">
        <f>ROUND((H154*G154),2)</f>
        <v>0</v>
      </c>
    </row>
    <row r="155" ht="12.75">
      <c r="E155" s="10" t="s">
        <v>102</v>
      </c>
    </row>
    <row r="156" ht="229.5">
      <c r="E156" s="10" t="s">
        <v>195</v>
      </c>
    </row>
    <row r="157" spans="1:9" ht="63.75">
      <c r="A157" s="9">
        <v>52</v>
      </c>
      <c r="B157" s="9" t="s">
        <v>27</v>
      </c>
      <c r="C157" s="9" t="s">
        <v>196</v>
      </c>
      <c r="D157" s="9" t="s">
        <v>41</v>
      </c>
      <c r="E157" s="9" t="s">
        <v>197</v>
      </c>
      <c r="F157" s="9" t="s">
        <v>31</v>
      </c>
      <c r="G157" s="5">
        <v>9.214</v>
      </c>
      <c r="H157" s="8"/>
      <c r="I157" s="7">
        <f>ROUND((H157*G157),2)</f>
        <v>0</v>
      </c>
    </row>
    <row r="158" ht="63.75">
      <c r="E158" s="10" t="s">
        <v>198</v>
      </c>
    </row>
    <row r="159" ht="357">
      <c r="E159" s="10" t="s">
        <v>169</v>
      </c>
    </row>
    <row r="160" spans="1:9" ht="25.5">
      <c r="A160" s="9">
        <v>53</v>
      </c>
      <c r="B160" s="9" t="s">
        <v>27</v>
      </c>
      <c r="C160" s="9" t="s">
        <v>199</v>
      </c>
      <c r="D160" s="9" t="s">
        <v>41</v>
      </c>
      <c r="E160" s="9" t="s">
        <v>200</v>
      </c>
      <c r="F160" s="9" t="s">
        <v>31</v>
      </c>
      <c r="G160" s="5">
        <v>3.185</v>
      </c>
      <c r="H160" s="8"/>
      <c r="I160" s="7">
        <f>ROUND((H160*G160),2)</f>
        <v>0</v>
      </c>
    </row>
    <row r="161" ht="12.75">
      <c r="E161" s="10" t="s">
        <v>201</v>
      </c>
    </row>
    <row r="162" ht="38.25">
      <c r="E162" s="10" t="s">
        <v>202</v>
      </c>
    </row>
    <row r="163" spans="1:9" ht="51">
      <c r="A163" s="9">
        <v>54</v>
      </c>
      <c r="B163" s="9" t="s">
        <v>27</v>
      </c>
      <c r="C163" s="9" t="s">
        <v>203</v>
      </c>
      <c r="D163" s="9" t="s">
        <v>41</v>
      </c>
      <c r="E163" s="9" t="s">
        <v>204</v>
      </c>
      <c r="F163" s="9" t="s">
        <v>31</v>
      </c>
      <c r="G163" s="5">
        <v>5</v>
      </c>
      <c r="H163" s="8"/>
      <c r="I163" s="7">
        <f>ROUND((H163*G163),2)</f>
        <v>0</v>
      </c>
    </row>
    <row r="164" ht="12.75">
      <c r="E164" s="10" t="s">
        <v>205</v>
      </c>
    </row>
    <row r="165" ht="38.25">
      <c r="E165" s="10" t="s">
        <v>206</v>
      </c>
    </row>
    <row r="166" spans="1:16" ht="12.75" customHeight="1">
      <c r="A166" s="11"/>
      <c r="B166" s="11"/>
      <c r="C166" s="11" t="s">
        <v>19</v>
      </c>
      <c r="D166" s="11"/>
      <c r="E166" s="11" t="s">
        <v>174</v>
      </c>
      <c r="F166" s="11"/>
      <c r="G166" s="11"/>
      <c r="H166" s="11"/>
      <c r="I166" s="11">
        <f>SUM(I139:I165)</f>
        <v>0</v>
      </c>
      <c r="P166">
        <f>ROUND(SUM(P139:P165),2)</f>
        <v>0</v>
      </c>
    </row>
    <row r="168" spans="1:9" ht="12.75" customHeight="1">
      <c r="A168" s="4"/>
      <c r="B168" s="4"/>
      <c r="C168" s="4" t="s">
        <v>20</v>
      </c>
      <c r="D168" s="4"/>
      <c r="E168" s="4" t="s">
        <v>207</v>
      </c>
      <c r="F168" s="4"/>
      <c r="G168" s="6"/>
      <c r="H168" s="4"/>
      <c r="I168" s="6"/>
    </row>
    <row r="169" spans="1:9" ht="63.75">
      <c r="A169" s="9">
        <v>55</v>
      </c>
      <c r="B169" s="9" t="s">
        <v>27</v>
      </c>
      <c r="C169" s="9" t="s">
        <v>208</v>
      </c>
      <c r="D169" s="9" t="s">
        <v>41</v>
      </c>
      <c r="E169" s="9" t="s">
        <v>382</v>
      </c>
      <c r="F169" s="9" t="s">
        <v>50</v>
      </c>
      <c r="G169" s="5">
        <v>192</v>
      </c>
      <c r="H169" s="8"/>
      <c r="I169" s="7">
        <f>ROUND((H169*G169),2)</f>
        <v>0</v>
      </c>
    </row>
    <row r="170" ht="12.75">
      <c r="E170" s="10" t="s">
        <v>209</v>
      </c>
    </row>
    <row r="171" ht="51">
      <c r="E171" s="10" t="s">
        <v>210</v>
      </c>
    </row>
    <row r="172" spans="1:9" ht="76.5">
      <c r="A172" s="9">
        <v>56</v>
      </c>
      <c r="B172" s="9" t="s">
        <v>27</v>
      </c>
      <c r="C172" s="9" t="s">
        <v>211</v>
      </c>
      <c r="D172" s="9" t="s">
        <v>41</v>
      </c>
      <c r="E172" s="9" t="s">
        <v>212</v>
      </c>
      <c r="F172" s="9" t="s">
        <v>50</v>
      </c>
      <c r="G172" s="5">
        <v>96</v>
      </c>
      <c r="H172" s="8"/>
      <c r="I172" s="7">
        <f>ROUND((H172*G172),2)</f>
        <v>0</v>
      </c>
    </row>
    <row r="173" ht="12.75">
      <c r="E173" s="10" t="s">
        <v>213</v>
      </c>
    </row>
    <row r="174" ht="51">
      <c r="E174" s="10" t="s">
        <v>214</v>
      </c>
    </row>
    <row r="175" spans="1:9" ht="76.5">
      <c r="A175" s="9">
        <v>57</v>
      </c>
      <c r="B175" s="9" t="s">
        <v>27</v>
      </c>
      <c r="C175" s="9" t="s">
        <v>215</v>
      </c>
      <c r="D175" s="9" t="s">
        <v>41</v>
      </c>
      <c r="E175" s="9" t="s">
        <v>216</v>
      </c>
      <c r="F175" s="9" t="s">
        <v>50</v>
      </c>
      <c r="G175" s="5">
        <v>212</v>
      </c>
      <c r="H175" s="8"/>
      <c r="I175" s="7">
        <f>ROUND((H175*G175),2)</f>
        <v>0</v>
      </c>
    </row>
    <row r="176" ht="12.75">
      <c r="E176" s="10" t="s">
        <v>217</v>
      </c>
    </row>
    <row r="177" ht="51">
      <c r="E177" s="10" t="s">
        <v>218</v>
      </c>
    </row>
    <row r="178" spans="1:9" ht="63.75">
      <c r="A178" s="9">
        <v>58</v>
      </c>
      <c r="B178" s="9" t="s">
        <v>27</v>
      </c>
      <c r="C178" s="9" t="s">
        <v>219</v>
      </c>
      <c r="D178" s="9" t="s">
        <v>41</v>
      </c>
      <c r="E178" s="9" t="s">
        <v>383</v>
      </c>
      <c r="F178" s="9" t="s">
        <v>50</v>
      </c>
      <c r="G178" s="5">
        <v>116</v>
      </c>
      <c r="H178" s="8"/>
      <c r="I178" s="7">
        <f>ROUND((H178*G178),2)</f>
        <v>0</v>
      </c>
    </row>
    <row r="179" ht="12.75">
      <c r="E179" s="10" t="s">
        <v>220</v>
      </c>
    </row>
    <row r="180" ht="140.25">
      <c r="E180" s="10" t="s">
        <v>221</v>
      </c>
    </row>
    <row r="181" spans="1:9" ht="63.75">
      <c r="A181" s="9">
        <v>59</v>
      </c>
      <c r="B181" s="9" t="s">
        <v>27</v>
      </c>
      <c r="C181" s="9" t="s">
        <v>222</v>
      </c>
      <c r="D181" s="9" t="s">
        <v>41</v>
      </c>
      <c r="E181" s="9" t="s">
        <v>384</v>
      </c>
      <c r="F181" s="9" t="s">
        <v>50</v>
      </c>
      <c r="G181" s="5">
        <v>96</v>
      </c>
      <c r="H181" s="8"/>
      <c r="I181" s="7">
        <f>ROUND((H181*G181),2)</f>
        <v>0</v>
      </c>
    </row>
    <row r="182" ht="12.75">
      <c r="E182" s="10" t="s">
        <v>213</v>
      </c>
    </row>
    <row r="183" ht="140.25">
      <c r="E183" s="10" t="s">
        <v>221</v>
      </c>
    </row>
    <row r="184" spans="1:9" ht="63.75">
      <c r="A184" s="9">
        <v>60</v>
      </c>
      <c r="B184" s="9" t="s">
        <v>27</v>
      </c>
      <c r="C184" s="9" t="s">
        <v>223</v>
      </c>
      <c r="D184" s="9" t="s">
        <v>41</v>
      </c>
      <c r="E184" s="9" t="s">
        <v>385</v>
      </c>
      <c r="F184" s="9" t="s">
        <v>50</v>
      </c>
      <c r="G184" s="5">
        <v>96</v>
      </c>
      <c r="H184" s="8"/>
      <c r="I184" s="7">
        <f>ROUND((H184*G184),2)</f>
        <v>0</v>
      </c>
    </row>
    <row r="185" ht="12.75">
      <c r="E185" s="10" t="s">
        <v>213</v>
      </c>
    </row>
    <row r="186" ht="140.25">
      <c r="E186" s="10" t="s">
        <v>224</v>
      </c>
    </row>
    <row r="187" spans="1:9" ht="25.5">
      <c r="A187" s="9">
        <v>61</v>
      </c>
      <c r="B187" s="9" t="s">
        <v>27</v>
      </c>
      <c r="C187" s="9" t="s">
        <v>225</v>
      </c>
      <c r="D187" s="9" t="s">
        <v>41</v>
      </c>
      <c r="E187" s="9" t="s">
        <v>226</v>
      </c>
      <c r="F187" s="9" t="s">
        <v>50</v>
      </c>
      <c r="G187" s="5">
        <v>96</v>
      </c>
      <c r="H187" s="8"/>
      <c r="I187" s="7">
        <f>ROUND((H187*G187),2)</f>
        <v>0</v>
      </c>
    </row>
    <row r="188" ht="12.75">
      <c r="E188" s="10" t="s">
        <v>213</v>
      </c>
    </row>
    <row r="189" ht="25.5">
      <c r="E189" s="10" t="s">
        <v>227</v>
      </c>
    </row>
    <row r="190" spans="1:9" ht="25.5">
      <c r="A190" s="9">
        <v>62</v>
      </c>
      <c r="B190" s="9" t="s">
        <v>27</v>
      </c>
      <c r="C190" s="9" t="s">
        <v>228</v>
      </c>
      <c r="D190" s="9" t="s">
        <v>41</v>
      </c>
      <c r="E190" s="9" t="s">
        <v>229</v>
      </c>
      <c r="F190" s="9" t="s">
        <v>50</v>
      </c>
      <c r="G190" s="5">
        <v>116</v>
      </c>
      <c r="H190" s="8"/>
      <c r="I190" s="7">
        <f>ROUND((H190*G190),2)</f>
        <v>0</v>
      </c>
    </row>
    <row r="191" ht="12.75">
      <c r="E191" s="10" t="s">
        <v>220</v>
      </c>
    </row>
    <row r="192" ht="25.5">
      <c r="E192" s="10" t="s">
        <v>230</v>
      </c>
    </row>
    <row r="193" spans="1:16" ht="12.75" customHeight="1">
      <c r="A193" s="11"/>
      <c r="B193" s="11"/>
      <c r="C193" s="11" t="s">
        <v>20</v>
      </c>
      <c r="D193" s="11"/>
      <c r="E193" s="11" t="s">
        <v>207</v>
      </c>
      <c r="F193" s="11"/>
      <c r="G193" s="11"/>
      <c r="H193" s="11"/>
      <c r="I193" s="11">
        <f>SUM(I169:I192)</f>
        <v>0</v>
      </c>
      <c r="P193">
        <f>ROUND(SUM(P169:P192),2)</f>
        <v>0</v>
      </c>
    </row>
    <row r="195" spans="1:9" ht="12.75" customHeight="1">
      <c r="A195" s="4"/>
      <c r="B195" s="4"/>
      <c r="C195" s="4" t="s">
        <v>21</v>
      </c>
      <c r="D195" s="4"/>
      <c r="E195" s="4" t="s">
        <v>231</v>
      </c>
      <c r="F195" s="4"/>
      <c r="G195" s="6"/>
      <c r="H195" s="4"/>
      <c r="I195" s="6"/>
    </row>
    <row r="196" spans="1:9" ht="38.25">
      <c r="A196" s="9">
        <v>63</v>
      </c>
      <c r="B196" s="9" t="s">
        <v>27</v>
      </c>
      <c r="C196" s="9" t="s">
        <v>232</v>
      </c>
      <c r="D196" s="9" t="s">
        <v>41</v>
      </c>
      <c r="E196" s="9" t="s">
        <v>233</v>
      </c>
      <c r="F196" s="9" t="s">
        <v>50</v>
      </c>
      <c r="G196" s="5">
        <v>40.75</v>
      </c>
      <c r="H196" s="8"/>
      <c r="I196" s="7">
        <f>ROUND((H196*G196),2)</f>
        <v>0</v>
      </c>
    </row>
    <row r="197" ht="12.75">
      <c r="E197" s="10" t="s">
        <v>234</v>
      </c>
    </row>
    <row r="198" ht="63.75">
      <c r="E198" s="10" t="s">
        <v>235</v>
      </c>
    </row>
    <row r="199" spans="1:9" ht="38.25">
      <c r="A199" s="9">
        <v>64</v>
      </c>
      <c r="B199" s="9" t="s">
        <v>27</v>
      </c>
      <c r="C199" s="9" t="s">
        <v>236</v>
      </c>
      <c r="D199" s="9" t="s">
        <v>41</v>
      </c>
      <c r="E199" s="9" t="s">
        <v>237</v>
      </c>
      <c r="F199" s="9" t="s">
        <v>50</v>
      </c>
      <c r="G199" s="5">
        <v>12.225</v>
      </c>
      <c r="H199" s="8"/>
      <c r="I199" s="7">
        <f>ROUND((H199*G199),2)</f>
        <v>0</v>
      </c>
    </row>
    <row r="200" ht="12.75">
      <c r="E200" s="10" t="s">
        <v>238</v>
      </c>
    </row>
    <row r="201" ht="63.75">
      <c r="E201" s="10" t="s">
        <v>235</v>
      </c>
    </row>
    <row r="202" spans="1:9" ht="25.5">
      <c r="A202" s="9">
        <v>65</v>
      </c>
      <c r="B202" s="9" t="s">
        <v>27</v>
      </c>
      <c r="C202" s="9" t="s">
        <v>239</v>
      </c>
      <c r="D202" s="9" t="s">
        <v>41</v>
      </c>
      <c r="E202" s="9" t="s">
        <v>240</v>
      </c>
      <c r="F202" s="9" t="s">
        <v>50</v>
      </c>
      <c r="G202" s="5">
        <v>40.75</v>
      </c>
      <c r="H202" s="8"/>
      <c r="I202" s="7">
        <f>ROUND((H202*G202),2)</f>
        <v>0</v>
      </c>
    </row>
    <row r="203" ht="12.75">
      <c r="E203" s="10" t="s">
        <v>234</v>
      </c>
    </row>
    <row r="204" ht="63.75">
      <c r="E204" s="10" t="s">
        <v>235</v>
      </c>
    </row>
    <row r="205" spans="1:16" ht="12.75" customHeight="1">
      <c r="A205" s="11"/>
      <c r="B205" s="11"/>
      <c r="C205" s="11" t="s">
        <v>21</v>
      </c>
      <c r="D205" s="11"/>
      <c r="E205" s="11" t="s">
        <v>231</v>
      </c>
      <c r="F205" s="11"/>
      <c r="G205" s="11"/>
      <c r="H205" s="11"/>
      <c r="I205" s="11">
        <f>SUM(I196:I204)</f>
        <v>0</v>
      </c>
      <c r="P205">
        <f>ROUND(SUM(P196:P204),2)</f>
        <v>0</v>
      </c>
    </row>
    <row r="207" spans="1:9" ht="12.75" customHeight="1">
      <c r="A207" s="4"/>
      <c r="B207" s="4"/>
      <c r="C207" s="4" t="s">
        <v>22</v>
      </c>
      <c r="D207" s="4"/>
      <c r="E207" s="4" t="s">
        <v>241</v>
      </c>
      <c r="F207" s="4"/>
      <c r="G207" s="6"/>
      <c r="H207" s="4"/>
      <c r="I207" s="6"/>
    </row>
    <row r="208" spans="1:9" ht="51">
      <c r="A208" s="9">
        <v>66</v>
      </c>
      <c r="B208" s="9" t="s">
        <v>27</v>
      </c>
      <c r="C208" s="9" t="s">
        <v>242</v>
      </c>
      <c r="D208" s="9" t="s">
        <v>41</v>
      </c>
      <c r="E208" s="9" t="s">
        <v>243</v>
      </c>
      <c r="F208" s="9" t="s">
        <v>50</v>
      </c>
      <c r="G208" s="5">
        <v>149.82</v>
      </c>
      <c r="H208" s="8"/>
      <c r="I208" s="7">
        <f>ROUND((H208*G208),2)</f>
        <v>0</v>
      </c>
    </row>
    <row r="209" ht="51">
      <c r="E209" s="10" t="s">
        <v>244</v>
      </c>
    </row>
    <row r="210" ht="38.25">
      <c r="E210" s="10" t="s">
        <v>245</v>
      </c>
    </row>
    <row r="211" spans="1:9" ht="114.75">
      <c r="A211" s="9">
        <v>67</v>
      </c>
      <c r="B211" s="9" t="s">
        <v>27</v>
      </c>
      <c r="C211" s="9" t="s">
        <v>246</v>
      </c>
      <c r="D211" s="9" t="s">
        <v>48</v>
      </c>
      <c r="E211" s="9" t="s">
        <v>247</v>
      </c>
      <c r="F211" s="9" t="s">
        <v>143</v>
      </c>
      <c r="G211" s="5">
        <v>45</v>
      </c>
      <c r="H211" s="8"/>
      <c r="I211" s="7">
        <f>ROUND((H211*G211),2)</f>
        <v>0</v>
      </c>
    </row>
    <row r="212" ht="12.75">
      <c r="E212" s="10" t="s">
        <v>248</v>
      </c>
    </row>
    <row r="213" ht="76.5">
      <c r="E213" s="10" t="s">
        <v>249</v>
      </c>
    </row>
    <row r="214" spans="1:9" ht="25.5">
      <c r="A214" s="9">
        <v>68</v>
      </c>
      <c r="B214" s="9" t="s">
        <v>27</v>
      </c>
      <c r="C214" s="9" t="s">
        <v>250</v>
      </c>
      <c r="D214" s="9" t="s">
        <v>48</v>
      </c>
      <c r="E214" s="9" t="s">
        <v>251</v>
      </c>
      <c r="F214" s="9" t="s">
        <v>143</v>
      </c>
      <c r="G214" s="5">
        <v>45</v>
      </c>
      <c r="H214" s="8"/>
      <c r="I214" s="7">
        <f>ROUND((H214*G214),2)</f>
        <v>0</v>
      </c>
    </row>
    <row r="215" ht="12.75">
      <c r="E215" s="10" t="s">
        <v>248</v>
      </c>
    </row>
    <row r="216" ht="114.75">
      <c r="E216" s="10" t="s">
        <v>252</v>
      </c>
    </row>
    <row r="217" spans="1:9" ht="140.25">
      <c r="A217" s="9">
        <v>69</v>
      </c>
      <c r="B217" s="9" t="s">
        <v>27</v>
      </c>
      <c r="C217" s="9" t="s">
        <v>253</v>
      </c>
      <c r="D217" s="9" t="s">
        <v>48</v>
      </c>
      <c r="E217" s="9" t="s">
        <v>254</v>
      </c>
      <c r="F217" s="9" t="s">
        <v>69</v>
      </c>
      <c r="G217" s="5">
        <v>2</v>
      </c>
      <c r="H217" s="8"/>
      <c r="I217" s="7">
        <f>ROUND((H217*G217),2)</f>
        <v>0</v>
      </c>
    </row>
    <row r="218" ht="12.75">
      <c r="E218" s="10" t="s">
        <v>102</v>
      </c>
    </row>
    <row r="219" ht="114.75">
      <c r="E219" s="10" t="s">
        <v>255</v>
      </c>
    </row>
    <row r="220" spans="1:9" ht="140.25">
      <c r="A220" s="9">
        <v>70</v>
      </c>
      <c r="B220" s="9" t="s">
        <v>27</v>
      </c>
      <c r="C220" s="9" t="s">
        <v>256</v>
      </c>
      <c r="D220" s="9" t="s">
        <v>48</v>
      </c>
      <c r="E220" s="9" t="s">
        <v>257</v>
      </c>
      <c r="F220" s="9" t="s">
        <v>69</v>
      </c>
      <c r="G220" s="5">
        <v>2</v>
      </c>
      <c r="H220" s="8"/>
      <c r="I220" s="7">
        <f>ROUND((H220*G220),2)</f>
        <v>0</v>
      </c>
    </row>
    <row r="221" ht="12.75">
      <c r="E221" s="10" t="s">
        <v>102</v>
      </c>
    </row>
    <row r="222" ht="102">
      <c r="E222" s="10" t="s">
        <v>258</v>
      </c>
    </row>
    <row r="223" spans="1:9" ht="165.75">
      <c r="A223" s="9">
        <v>71</v>
      </c>
      <c r="B223" s="9" t="s">
        <v>27</v>
      </c>
      <c r="C223" s="9" t="s">
        <v>259</v>
      </c>
      <c r="D223" s="9" t="s">
        <v>48</v>
      </c>
      <c r="E223" s="9" t="s">
        <v>260</v>
      </c>
      <c r="F223" s="9" t="s">
        <v>69</v>
      </c>
      <c r="G223" s="5">
        <v>2</v>
      </c>
      <c r="H223" s="8"/>
      <c r="I223" s="7">
        <f>ROUND((H223*G223),2)</f>
        <v>0</v>
      </c>
    </row>
    <row r="224" ht="12.75">
      <c r="E224" s="10" t="s">
        <v>102</v>
      </c>
    </row>
    <row r="225" ht="89.25">
      <c r="E225" s="10" t="s">
        <v>261</v>
      </c>
    </row>
    <row r="226" spans="1:9" ht="25.5">
      <c r="A226" s="9">
        <v>72</v>
      </c>
      <c r="B226" s="9" t="s">
        <v>27</v>
      </c>
      <c r="C226" s="9" t="s">
        <v>262</v>
      </c>
      <c r="D226" s="9" t="s">
        <v>48</v>
      </c>
      <c r="E226" s="9" t="s">
        <v>263</v>
      </c>
      <c r="F226" s="9" t="s">
        <v>69</v>
      </c>
      <c r="G226" s="5">
        <v>2</v>
      </c>
      <c r="H226" s="8"/>
      <c r="I226" s="7">
        <f>ROUND((H226*G226),2)</f>
        <v>0</v>
      </c>
    </row>
    <row r="227" ht="12.75">
      <c r="E227" s="10" t="s">
        <v>102</v>
      </c>
    </row>
    <row r="228" ht="114.75">
      <c r="E228" s="10" t="s">
        <v>264</v>
      </c>
    </row>
    <row r="229" spans="1:9" ht="38.25">
      <c r="A229" s="9">
        <v>73</v>
      </c>
      <c r="B229" s="9" t="s">
        <v>27</v>
      </c>
      <c r="C229" s="9" t="s">
        <v>265</v>
      </c>
      <c r="D229" s="9" t="s">
        <v>41</v>
      </c>
      <c r="E229" s="9" t="s">
        <v>266</v>
      </c>
      <c r="F229" s="9" t="s">
        <v>50</v>
      </c>
      <c r="G229" s="5">
        <v>87.953</v>
      </c>
      <c r="H229" s="8"/>
      <c r="I229" s="7">
        <f>ROUND((H229*G229),2)</f>
        <v>0</v>
      </c>
    </row>
    <row r="230" ht="12.75">
      <c r="E230" s="10" t="s">
        <v>267</v>
      </c>
    </row>
    <row r="231" ht="38.25">
      <c r="E231" s="10" t="s">
        <v>268</v>
      </c>
    </row>
    <row r="232" spans="1:9" ht="76.5">
      <c r="A232" s="9">
        <v>74</v>
      </c>
      <c r="B232" s="9" t="s">
        <v>27</v>
      </c>
      <c r="C232" s="9" t="s">
        <v>269</v>
      </c>
      <c r="D232" s="9" t="s">
        <v>29</v>
      </c>
      <c r="E232" s="9" t="s">
        <v>270</v>
      </c>
      <c r="F232" s="9" t="s">
        <v>50</v>
      </c>
      <c r="G232" s="5">
        <v>91.08</v>
      </c>
      <c r="H232" s="8"/>
      <c r="I232" s="7">
        <f>ROUND((H232*G232),2)</f>
        <v>0</v>
      </c>
    </row>
    <row r="233" ht="12.75">
      <c r="E233" s="10" t="s">
        <v>271</v>
      </c>
    </row>
    <row r="234" ht="38.25">
      <c r="E234" s="10" t="s">
        <v>268</v>
      </c>
    </row>
    <row r="235" spans="1:11" ht="63.75">
      <c r="A235" s="12">
        <v>75</v>
      </c>
      <c r="B235" s="9" t="s">
        <v>27</v>
      </c>
      <c r="C235" s="9" t="s">
        <v>269</v>
      </c>
      <c r="D235" s="9" t="s">
        <v>34</v>
      </c>
      <c r="E235" s="9" t="s">
        <v>272</v>
      </c>
      <c r="F235" s="9" t="s">
        <v>50</v>
      </c>
      <c r="G235" s="5">
        <v>176.8</v>
      </c>
      <c r="H235" s="14"/>
      <c r="I235" s="7">
        <f>ROUND((H235*G235),2)</f>
        <v>0</v>
      </c>
      <c r="K235" s="26"/>
    </row>
    <row r="236" spans="1:9" ht="12.75">
      <c r="A236" s="13"/>
      <c r="B236" s="15"/>
      <c r="C236" s="15"/>
      <c r="D236" s="15"/>
      <c r="E236" s="10" t="s">
        <v>273</v>
      </c>
      <c r="F236" s="15"/>
      <c r="G236" s="15"/>
      <c r="H236" s="15"/>
      <c r="I236" s="15"/>
    </row>
    <row r="237" spans="1:9" ht="38.25">
      <c r="A237" s="13"/>
      <c r="B237" s="15"/>
      <c r="C237" s="15"/>
      <c r="D237" s="15"/>
      <c r="E237" s="10" t="s">
        <v>268</v>
      </c>
      <c r="F237" s="15"/>
      <c r="G237" s="15"/>
      <c r="H237" s="15"/>
      <c r="I237" s="15"/>
    </row>
    <row r="238" spans="1:16" ht="12.75" customHeight="1">
      <c r="A238" s="11"/>
      <c r="B238" s="11"/>
      <c r="C238" s="11" t="s">
        <v>22</v>
      </c>
      <c r="D238" s="11"/>
      <c r="E238" s="11" t="s">
        <v>241</v>
      </c>
      <c r="F238" s="11"/>
      <c r="G238" s="11"/>
      <c r="H238" s="11"/>
      <c r="I238" s="11">
        <f>SUM(I208:I237)</f>
        <v>0</v>
      </c>
      <c r="P238">
        <f>ROUND(SUM(P208:P237),2)</f>
        <v>0</v>
      </c>
    </row>
    <row r="240" spans="1:9" ht="12.75" customHeight="1">
      <c r="A240" s="4"/>
      <c r="B240" s="4"/>
      <c r="C240" s="4" t="s">
        <v>23</v>
      </c>
      <c r="D240" s="4"/>
      <c r="E240" s="4" t="s">
        <v>274</v>
      </c>
      <c r="F240" s="4"/>
      <c r="G240" s="6"/>
      <c r="H240" s="4"/>
      <c r="I240" s="6"/>
    </row>
    <row r="241" spans="1:9" ht="38.25">
      <c r="A241" s="9">
        <v>76</v>
      </c>
      <c r="B241" s="9" t="s">
        <v>27</v>
      </c>
      <c r="C241" s="9" t="s">
        <v>275</v>
      </c>
      <c r="D241" s="9" t="s">
        <v>41</v>
      </c>
      <c r="E241" s="9" t="s">
        <v>276</v>
      </c>
      <c r="F241" s="9" t="s">
        <v>143</v>
      </c>
      <c r="G241" s="5">
        <v>2</v>
      </c>
      <c r="H241" s="8"/>
      <c r="I241" s="7">
        <f>ROUND((H241*G241),2)</f>
        <v>0</v>
      </c>
    </row>
    <row r="242" ht="12.75">
      <c r="E242" s="10" t="s">
        <v>277</v>
      </c>
    </row>
    <row r="243" ht="267.75">
      <c r="E243" s="10" t="s">
        <v>278</v>
      </c>
    </row>
    <row r="244" spans="1:9" ht="38.25">
      <c r="A244" s="9">
        <v>77</v>
      </c>
      <c r="B244" s="9" t="s">
        <v>27</v>
      </c>
      <c r="C244" s="9" t="s">
        <v>279</v>
      </c>
      <c r="D244" s="9" t="s">
        <v>41</v>
      </c>
      <c r="E244" s="9" t="s">
        <v>280</v>
      </c>
      <c r="F244" s="9" t="s">
        <v>143</v>
      </c>
      <c r="G244" s="5">
        <v>61.8</v>
      </c>
      <c r="H244" s="8"/>
      <c r="I244" s="7">
        <f>ROUND((H244*G244),2)</f>
        <v>0</v>
      </c>
    </row>
    <row r="245" ht="12.75">
      <c r="E245" s="10" t="s">
        <v>281</v>
      </c>
    </row>
    <row r="246" ht="242.25">
      <c r="E246" s="10" t="s">
        <v>282</v>
      </c>
    </row>
    <row r="247" spans="1:9" ht="51">
      <c r="A247" s="9">
        <v>78</v>
      </c>
      <c r="B247" s="9" t="s">
        <v>27</v>
      </c>
      <c r="C247" s="9" t="s">
        <v>283</v>
      </c>
      <c r="D247" s="9" t="s">
        <v>41</v>
      </c>
      <c r="E247" s="9" t="s">
        <v>284</v>
      </c>
      <c r="F247" s="9" t="s">
        <v>143</v>
      </c>
      <c r="G247" s="5">
        <v>12.6</v>
      </c>
      <c r="H247" s="8"/>
      <c r="I247" s="7">
        <f>ROUND((H247*G247),2)</f>
        <v>0</v>
      </c>
    </row>
    <row r="248" ht="12.75">
      <c r="E248" s="10" t="s">
        <v>285</v>
      </c>
    </row>
    <row r="249" ht="242.25">
      <c r="E249" s="10" t="s">
        <v>286</v>
      </c>
    </row>
    <row r="250" spans="1:16" ht="12.75" customHeight="1">
      <c r="A250" s="11"/>
      <c r="B250" s="11"/>
      <c r="C250" s="11" t="s">
        <v>23</v>
      </c>
      <c r="D250" s="11"/>
      <c r="E250" s="11" t="s">
        <v>287</v>
      </c>
      <c r="F250" s="11"/>
      <c r="G250" s="11"/>
      <c r="H250" s="11"/>
      <c r="I250" s="11">
        <f>SUM(I241:I249)</f>
        <v>0</v>
      </c>
      <c r="P250">
        <f>ROUND(SUM(P241:P249),2)</f>
        <v>0</v>
      </c>
    </row>
    <row r="252" spans="1:9" ht="12.75" customHeight="1">
      <c r="A252" s="4"/>
      <c r="B252" s="4"/>
      <c r="C252" s="4" t="s">
        <v>24</v>
      </c>
      <c r="D252" s="4"/>
      <c r="E252" s="4" t="s">
        <v>288</v>
      </c>
      <c r="F252" s="4"/>
      <c r="G252" s="6"/>
      <c r="H252" s="4"/>
      <c r="I252" s="6"/>
    </row>
    <row r="253" spans="1:9" ht="51">
      <c r="A253" s="9">
        <v>79</v>
      </c>
      <c r="B253" s="9" t="s">
        <v>27</v>
      </c>
      <c r="C253" s="9" t="s">
        <v>289</v>
      </c>
      <c r="D253" s="9" t="s">
        <v>41</v>
      </c>
      <c r="E253" s="9" t="s">
        <v>290</v>
      </c>
      <c r="F253" s="9" t="s">
        <v>143</v>
      </c>
      <c r="G253" s="5">
        <v>60.14</v>
      </c>
      <c r="H253" s="8"/>
      <c r="I253" s="7">
        <f>ROUND((H253*G253),2)</f>
        <v>0</v>
      </c>
    </row>
    <row r="254" ht="25.5">
      <c r="E254" s="10" t="s">
        <v>291</v>
      </c>
    </row>
    <row r="255" ht="63.75">
      <c r="E255" s="10" t="s">
        <v>292</v>
      </c>
    </row>
    <row r="256" spans="1:9" ht="12.75">
      <c r="A256" s="9">
        <v>80</v>
      </c>
      <c r="B256" s="9" t="s">
        <v>27</v>
      </c>
      <c r="C256" s="9" t="s">
        <v>293</v>
      </c>
      <c r="D256" s="9" t="s">
        <v>41</v>
      </c>
      <c r="E256" s="9" t="s">
        <v>294</v>
      </c>
      <c r="F256" s="9" t="s">
        <v>69</v>
      </c>
      <c r="G256" s="5">
        <v>2</v>
      </c>
      <c r="H256" s="8"/>
      <c r="I256" s="7">
        <f>ROUND((H256*G256),2)</f>
        <v>0</v>
      </c>
    </row>
    <row r="257" ht="25.5">
      <c r="E257" s="10" t="s">
        <v>295</v>
      </c>
    </row>
    <row r="258" ht="25.5">
      <c r="E258" s="10" t="s">
        <v>296</v>
      </c>
    </row>
    <row r="259" spans="1:9" ht="76.5">
      <c r="A259" s="9">
        <v>81</v>
      </c>
      <c r="B259" s="9" t="s">
        <v>27</v>
      </c>
      <c r="C259" s="9" t="s">
        <v>297</v>
      </c>
      <c r="D259" s="9" t="s">
        <v>41</v>
      </c>
      <c r="E259" s="9" t="s">
        <v>298</v>
      </c>
      <c r="F259" s="9" t="s">
        <v>69</v>
      </c>
      <c r="G259" s="5">
        <v>2</v>
      </c>
      <c r="H259" s="8"/>
      <c r="I259" s="7">
        <f>ROUND((H259*G259),2)</f>
        <v>0</v>
      </c>
    </row>
    <row r="260" ht="25.5">
      <c r="E260" s="10" t="s">
        <v>295</v>
      </c>
    </row>
    <row r="261" ht="25.5">
      <c r="E261" s="10" t="s">
        <v>299</v>
      </c>
    </row>
    <row r="262" spans="1:9" ht="63.75">
      <c r="A262" s="9">
        <v>82</v>
      </c>
      <c r="B262" s="9" t="s">
        <v>27</v>
      </c>
      <c r="C262" s="9" t="s">
        <v>300</v>
      </c>
      <c r="D262" s="9" t="s">
        <v>41</v>
      </c>
      <c r="E262" s="9" t="s">
        <v>301</v>
      </c>
      <c r="F262" s="9" t="s">
        <v>69</v>
      </c>
      <c r="G262" s="5">
        <v>31</v>
      </c>
      <c r="H262" s="8"/>
      <c r="I262" s="7">
        <f>ROUND((H262*G262),2)</f>
        <v>0</v>
      </c>
    </row>
    <row r="263" ht="114.75">
      <c r="E263" s="10" t="s">
        <v>302</v>
      </c>
    </row>
    <row r="264" ht="63.75">
      <c r="E264" s="10" t="s">
        <v>303</v>
      </c>
    </row>
    <row r="265" spans="1:9" ht="38.25">
      <c r="A265" s="9">
        <v>83</v>
      </c>
      <c r="B265" s="9" t="s">
        <v>27</v>
      </c>
      <c r="C265" s="9" t="s">
        <v>304</v>
      </c>
      <c r="D265" s="9" t="s">
        <v>41</v>
      </c>
      <c r="E265" s="9" t="s">
        <v>305</v>
      </c>
      <c r="F265" s="9" t="s">
        <v>69</v>
      </c>
      <c r="G265" s="5">
        <v>31</v>
      </c>
      <c r="H265" s="8"/>
      <c r="I265" s="7">
        <f>ROUND((H265*G265),2)</f>
        <v>0</v>
      </c>
    </row>
    <row r="266" ht="114.75">
      <c r="E266" s="10" t="s">
        <v>302</v>
      </c>
    </row>
    <row r="267" ht="25.5">
      <c r="E267" s="10" t="s">
        <v>306</v>
      </c>
    </row>
    <row r="268" spans="1:9" ht="38.25">
      <c r="A268" s="9">
        <v>84</v>
      </c>
      <c r="B268" s="9" t="s">
        <v>27</v>
      </c>
      <c r="C268" s="9" t="s">
        <v>307</v>
      </c>
      <c r="D268" s="9" t="s">
        <v>41</v>
      </c>
      <c r="E268" s="9" t="s">
        <v>308</v>
      </c>
      <c r="F268" s="9" t="s">
        <v>309</v>
      </c>
      <c r="G268" s="5">
        <v>1860</v>
      </c>
      <c r="H268" s="8"/>
      <c r="I268" s="7">
        <f>ROUND((H268*G268),2)</f>
        <v>0</v>
      </c>
    </row>
    <row r="269" ht="114.75">
      <c r="E269" s="10" t="s">
        <v>310</v>
      </c>
    </row>
    <row r="270" ht="25.5">
      <c r="E270" s="10" t="s">
        <v>311</v>
      </c>
    </row>
    <row r="271" spans="1:9" ht="63.75">
      <c r="A271" s="9">
        <v>85</v>
      </c>
      <c r="B271" s="9" t="s">
        <v>27</v>
      </c>
      <c r="C271" s="9" t="s">
        <v>312</v>
      </c>
      <c r="D271" s="9" t="s">
        <v>41</v>
      </c>
      <c r="E271" s="9" t="s">
        <v>313</v>
      </c>
      <c r="F271" s="9" t="s">
        <v>69</v>
      </c>
      <c r="G271" s="5">
        <v>2</v>
      </c>
      <c r="H271" s="8"/>
      <c r="I271" s="7">
        <f>ROUND((H271*G271),2)</f>
        <v>0</v>
      </c>
    </row>
    <row r="272" ht="25.5">
      <c r="E272" s="10" t="s">
        <v>295</v>
      </c>
    </row>
    <row r="273" ht="25.5">
      <c r="E273" s="10" t="s">
        <v>314</v>
      </c>
    </row>
    <row r="274" spans="1:9" ht="38.25">
      <c r="A274" s="9">
        <v>86</v>
      </c>
      <c r="B274" s="9" t="s">
        <v>27</v>
      </c>
      <c r="C274" s="9" t="s">
        <v>315</v>
      </c>
      <c r="D274" s="9" t="s">
        <v>41</v>
      </c>
      <c r="E274" s="9" t="s">
        <v>316</v>
      </c>
      <c r="F274" s="9" t="s">
        <v>69</v>
      </c>
      <c r="G274" s="5">
        <v>21</v>
      </c>
      <c r="H274" s="8"/>
      <c r="I274" s="7">
        <f>ROUND((H274*G274),2)</f>
        <v>0</v>
      </c>
    </row>
    <row r="275" ht="63.75">
      <c r="E275" s="10" t="s">
        <v>317</v>
      </c>
    </row>
    <row r="276" ht="63.75">
      <c r="E276" s="10" t="s">
        <v>318</v>
      </c>
    </row>
    <row r="277" spans="1:9" ht="38.25">
      <c r="A277" s="9">
        <v>87</v>
      </c>
      <c r="B277" s="9" t="s">
        <v>27</v>
      </c>
      <c r="C277" s="9" t="s">
        <v>319</v>
      </c>
      <c r="D277" s="9" t="s">
        <v>41</v>
      </c>
      <c r="E277" s="9" t="s">
        <v>320</v>
      </c>
      <c r="F277" s="9" t="s">
        <v>69</v>
      </c>
      <c r="G277" s="5">
        <v>21</v>
      </c>
      <c r="H277" s="8"/>
      <c r="I277" s="7">
        <f>ROUND((H277*G277),2)</f>
        <v>0</v>
      </c>
    </row>
    <row r="278" ht="63.75">
      <c r="E278" s="10" t="s">
        <v>317</v>
      </c>
    </row>
    <row r="279" ht="25.5">
      <c r="E279" s="10" t="s">
        <v>306</v>
      </c>
    </row>
    <row r="280" spans="1:9" ht="51">
      <c r="A280" s="9">
        <v>88</v>
      </c>
      <c r="B280" s="9" t="s">
        <v>27</v>
      </c>
      <c r="C280" s="9" t="s">
        <v>321</v>
      </c>
      <c r="D280" s="9" t="s">
        <v>41</v>
      </c>
      <c r="E280" s="9" t="s">
        <v>322</v>
      </c>
      <c r="F280" s="9" t="s">
        <v>309</v>
      </c>
      <c r="G280" s="5">
        <v>1260</v>
      </c>
      <c r="H280" s="8"/>
      <c r="I280" s="7">
        <f>ROUND((H280*G280),2)</f>
        <v>0</v>
      </c>
    </row>
    <row r="281" ht="63.75">
      <c r="E281" s="10" t="s">
        <v>323</v>
      </c>
    </row>
    <row r="282" ht="25.5">
      <c r="E282" s="10" t="s">
        <v>324</v>
      </c>
    </row>
    <row r="283" spans="1:9" ht="51">
      <c r="A283" s="9">
        <v>89</v>
      </c>
      <c r="B283" s="9" t="s">
        <v>27</v>
      </c>
      <c r="C283" s="9" t="s">
        <v>325</v>
      </c>
      <c r="D283" s="9" t="s">
        <v>41</v>
      </c>
      <c r="E283" s="9" t="s">
        <v>326</v>
      </c>
      <c r="F283" s="9" t="s">
        <v>69</v>
      </c>
      <c r="G283" s="5">
        <v>2</v>
      </c>
      <c r="H283" s="8"/>
      <c r="I283" s="7">
        <f>ROUND((H283*G283),2)</f>
        <v>0</v>
      </c>
    </row>
    <row r="284" ht="25.5">
      <c r="E284" s="10" t="s">
        <v>295</v>
      </c>
    </row>
    <row r="285" ht="76.5">
      <c r="E285" s="10" t="s">
        <v>327</v>
      </c>
    </row>
    <row r="286" spans="1:9" ht="51">
      <c r="A286" s="9">
        <v>90</v>
      </c>
      <c r="B286" s="9" t="s">
        <v>27</v>
      </c>
      <c r="C286" s="9" t="s">
        <v>328</v>
      </c>
      <c r="D286" s="9" t="s">
        <v>41</v>
      </c>
      <c r="E286" s="9" t="s">
        <v>329</v>
      </c>
      <c r="F286" s="9" t="s">
        <v>69</v>
      </c>
      <c r="G286" s="5">
        <v>2</v>
      </c>
      <c r="H286" s="8"/>
      <c r="I286" s="7">
        <f>ROUND((H286*G286),2)</f>
        <v>0</v>
      </c>
    </row>
    <row r="287" ht="25.5">
      <c r="E287" s="10" t="s">
        <v>295</v>
      </c>
    </row>
    <row r="288" ht="25.5">
      <c r="E288" s="10" t="s">
        <v>330</v>
      </c>
    </row>
    <row r="289" spans="1:9" ht="51">
      <c r="A289" s="9">
        <v>91</v>
      </c>
      <c r="B289" s="9" t="s">
        <v>27</v>
      </c>
      <c r="C289" s="9" t="s">
        <v>331</v>
      </c>
      <c r="D289" s="9" t="s">
        <v>41</v>
      </c>
      <c r="E289" s="9" t="s">
        <v>332</v>
      </c>
      <c r="F289" s="9" t="s">
        <v>309</v>
      </c>
      <c r="G289" s="5">
        <v>120</v>
      </c>
      <c r="H289" s="8"/>
      <c r="I289" s="7">
        <f>ROUND((H289*G289),2)</f>
        <v>0</v>
      </c>
    </row>
    <row r="290" ht="12.75">
      <c r="E290" s="10" t="s">
        <v>333</v>
      </c>
    </row>
    <row r="291" ht="25.5">
      <c r="E291" s="10" t="s">
        <v>334</v>
      </c>
    </row>
    <row r="292" spans="1:9" ht="25.5">
      <c r="A292" s="9">
        <v>92</v>
      </c>
      <c r="B292" s="9" t="s">
        <v>27</v>
      </c>
      <c r="C292" s="9" t="s">
        <v>335</v>
      </c>
      <c r="D292" s="9" t="s">
        <v>41</v>
      </c>
      <c r="E292" s="9" t="s">
        <v>336</v>
      </c>
      <c r="F292" s="9" t="s">
        <v>143</v>
      </c>
      <c r="G292" s="5">
        <v>10.4</v>
      </c>
      <c r="H292" s="8"/>
      <c r="I292" s="7">
        <f>ROUND((H292*G292),2)</f>
        <v>0</v>
      </c>
    </row>
    <row r="293" ht="12.75">
      <c r="E293" s="10" t="s">
        <v>337</v>
      </c>
    </row>
    <row r="294" ht="12.75">
      <c r="E294" s="10" t="s">
        <v>338</v>
      </c>
    </row>
    <row r="295" spans="1:9" ht="38.25">
      <c r="A295" s="9">
        <v>93</v>
      </c>
      <c r="B295" s="9" t="s">
        <v>27</v>
      </c>
      <c r="C295" s="9" t="s">
        <v>339</v>
      </c>
      <c r="D295" s="9" t="s">
        <v>41</v>
      </c>
      <c r="E295" s="9" t="s">
        <v>340</v>
      </c>
      <c r="F295" s="9" t="s">
        <v>31</v>
      </c>
      <c r="G295" s="5">
        <v>0.008</v>
      </c>
      <c r="H295" s="8"/>
      <c r="I295" s="7">
        <f>ROUND((H295*G295),2)</f>
        <v>0</v>
      </c>
    </row>
    <row r="296" ht="12.75">
      <c r="E296" s="10" t="s">
        <v>341</v>
      </c>
    </row>
    <row r="297" ht="38.25">
      <c r="E297" s="10" t="s">
        <v>342</v>
      </c>
    </row>
    <row r="298" spans="1:9" s="15" customFormat="1" ht="25.5">
      <c r="A298" s="9">
        <v>94</v>
      </c>
      <c r="B298" s="9" t="s">
        <v>27</v>
      </c>
      <c r="C298" s="20">
        <v>93152</v>
      </c>
      <c r="D298" s="21"/>
      <c r="E298" s="21" t="s">
        <v>377</v>
      </c>
      <c r="F298" s="9" t="s">
        <v>143</v>
      </c>
      <c r="G298" s="5">
        <v>13.2</v>
      </c>
      <c r="H298" s="14"/>
      <c r="I298" s="7">
        <f>ROUND((H298*G298),2)</f>
        <v>0</v>
      </c>
    </row>
    <row r="299" s="15" customFormat="1" ht="12.75">
      <c r="E299" s="10" t="s">
        <v>343</v>
      </c>
    </row>
    <row r="300" s="15" customFormat="1" ht="204">
      <c r="E300" s="24" t="s">
        <v>376</v>
      </c>
    </row>
    <row r="301" spans="1:9" ht="25.5">
      <c r="A301" s="9">
        <v>95</v>
      </c>
      <c r="B301" s="9" t="s">
        <v>27</v>
      </c>
      <c r="C301" s="9" t="s">
        <v>344</v>
      </c>
      <c r="D301" s="9" t="s">
        <v>48</v>
      </c>
      <c r="E301" s="9" t="s">
        <v>345</v>
      </c>
      <c r="F301" s="9" t="s">
        <v>69</v>
      </c>
      <c r="G301" s="5">
        <v>1</v>
      </c>
      <c r="H301" s="8"/>
      <c r="I301" s="7">
        <f>ROUND((H301*G301),2)</f>
        <v>0</v>
      </c>
    </row>
    <row r="302" ht="12.75">
      <c r="E302" s="10" t="s">
        <v>108</v>
      </c>
    </row>
    <row r="303" ht="127.5">
      <c r="E303" s="10" t="s">
        <v>346</v>
      </c>
    </row>
    <row r="304" spans="1:12" ht="51">
      <c r="A304" s="9">
        <v>97</v>
      </c>
      <c r="B304" s="9" t="s">
        <v>27</v>
      </c>
      <c r="C304" s="9" t="s">
        <v>347</v>
      </c>
      <c r="D304" s="9" t="s">
        <v>41</v>
      </c>
      <c r="E304" s="9" t="s">
        <v>348</v>
      </c>
      <c r="F304" s="9" t="s">
        <v>349</v>
      </c>
      <c r="G304" s="5">
        <v>3297.36</v>
      </c>
      <c r="H304" s="14"/>
      <c r="I304" s="7">
        <f>ROUND((H304*G304),2)</f>
        <v>0</v>
      </c>
      <c r="K304" s="26"/>
      <c r="L304">
        <f>K304/G304</f>
        <v>0</v>
      </c>
    </row>
    <row r="305" spans="1:9" ht="38.25">
      <c r="A305" s="15"/>
      <c r="B305" s="15"/>
      <c r="C305" s="15"/>
      <c r="D305" s="15"/>
      <c r="E305" s="10" t="s">
        <v>350</v>
      </c>
      <c r="F305" s="15"/>
      <c r="G305" s="15"/>
      <c r="H305" s="15"/>
      <c r="I305" s="15"/>
    </row>
    <row r="306" spans="1:9" ht="344.25">
      <c r="A306" s="15"/>
      <c r="B306" s="15"/>
      <c r="C306" s="15"/>
      <c r="D306" s="15"/>
      <c r="E306" s="10" t="s">
        <v>351</v>
      </c>
      <c r="F306" s="15"/>
      <c r="G306" s="15"/>
      <c r="H306" s="15"/>
      <c r="I306" s="15"/>
    </row>
    <row r="307" spans="1:9" ht="63.75">
      <c r="A307" s="9">
        <v>98</v>
      </c>
      <c r="B307" s="9" t="s">
        <v>27</v>
      </c>
      <c r="C307" s="9" t="s">
        <v>352</v>
      </c>
      <c r="D307" s="9" t="s">
        <v>41</v>
      </c>
      <c r="E307" s="9" t="s">
        <v>353</v>
      </c>
      <c r="F307" s="9" t="s">
        <v>349</v>
      </c>
      <c r="G307" s="5">
        <v>19.76</v>
      </c>
      <c r="H307" s="8"/>
      <c r="I307" s="7">
        <f>ROUND((H307*G307),2)</f>
        <v>0</v>
      </c>
    </row>
    <row r="308" ht="12.75">
      <c r="E308" s="10" t="s">
        <v>354</v>
      </c>
    </row>
    <row r="309" ht="344.25">
      <c r="E309" s="10" t="s">
        <v>351</v>
      </c>
    </row>
    <row r="310" spans="1:9" ht="38.25">
      <c r="A310" s="21">
        <v>102</v>
      </c>
      <c r="B310" s="21" t="s">
        <v>27</v>
      </c>
      <c r="C310" s="20">
        <v>93653</v>
      </c>
      <c r="D310" s="21"/>
      <c r="E310" s="21" t="s">
        <v>378</v>
      </c>
      <c r="F310" s="21" t="s">
        <v>69</v>
      </c>
      <c r="G310" s="22">
        <v>3</v>
      </c>
      <c r="H310" s="14"/>
      <c r="I310" s="7">
        <f>ROUND((H310*G310),2)</f>
        <v>0</v>
      </c>
    </row>
    <row r="311" spans="1:9" ht="12.75">
      <c r="A311" s="15"/>
      <c r="B311" s="15"/>
      <c r="C311" s="15"/>
      <c r="D311" s="15"/>
      <c r="E311" s="23" t="s">
        <v>379</v>
      </c>
      <c r="F311" s="15"/>
      <c r="G311" s="15"/>
      <c r="H311" s="15"/>
      <c r="I311" s="15"/>
    </row>
    <row r="312" spans="1:9" ht="255">
      <c r="A312" s="15"/>
      <c r="B312" s="15"/>
      <c r="C312" s="15"/>
      <c r="D312" s="15"/>
      <c r="E312" s="23" t="s">
        <v>380</v>
      </c>
      <c r="F312" s="15"/>
      <c r="G312" s="15"/>
      <c r="H312" s="15"/>
      <c r="I312" s="15"/>
    </row>
    <row r="313" spans="1:9" ht="63.75">
      <c r="A313" s="9">
        <v>99</v>
      </c>
      <c r="B313" s="9" t="s">
        <v>27</v>
      </c>
      <c r="C313" s="9" t="s">
        <v>355</v>
      </c>
      <c r="D313" s="9" t="s">
        <v>48</v>
      </c>
      <c r="E313" s="9" t="s">
        <v>356</v>
      </c>
      <c r="F313" s="9" t="s">
        <v>50</v>
      </c>
      <c r="G313" s="5">
        <v>40.75</v>
      </c>
      <c r="H313" s="8"/>
      <c r="I313" s="7">
        <f>ROUND((H313*G313),2)</f>
        <v>0</v>
      </c>
    </row>
    <row r="314" ht="12.75">
      <c r="E314" s="10" t="s">
        <v>234</v>
      </c>
    </row>
    <row r="315" ht="12.75">
      <c r="E315" s="10" t="s">
        <v>357</v>
      </c>
    </row>
    <row r="316" spans="1:9" ht="51">
      <c r="A316" s="9">
        <v>100</v>
      </c>
      <c r="B316" s="9" t="s">
        <v>27</v>
      </c>
      <c r="C316" s="9" t="s">
        <v>358</v>
      </c>
      <c r="D316" s="9" t="s">
        <v>41</v>
      </c>
      <c r="E316" s="9" t="s">
        <v>359</v>
      </c>
      <c r="F316" s="9" t="s">
        <v>360</v>
      </c>
      <c r="G316" s="5">
        <v>420</v>
      </c>
      <c r="H316" s="8"/>
      <c r="I316" s="7">
        <f>ROUND((H316*G316),2)</f>
        <v>0</v>
      </c>
    </row>
    <row r="317" ht="12.75">
      <c r="E317" s="10" t="s">
        <v>361</v>
      </c>
    </row>
    <row r="318" ht="25.5">
      <c r="E318" s="10" t="s">
        <v>362</v>
      </c>
    </row>
    <row r="319" spans="1:9" ht="38.25">
      <c r="A319" s="9">
        <v>101</v>
      </c>
      <c r="B319" s="9" t="s">
        <v>27</v>
      </c>
      <c r="C319" s="9" t="s">
        <v>363</v>
      </c>
      <c r="D319" s="9" t="s">
        <v>48</v>
      </c>
      <c r="E319" s="9" t="s">
        <v>364</v>
      </c>
      <c r="F319" s="9" t="s">
        <v>31</v>
      </c>
      <c r="G319" s="5">
        <v>50.6</v>
      </c>
      <c r="H319" s="8"/>
      <c r="I319" s="7">
        <f>ROUND((H319*G319),2)</f>
        <v>0</v>
      </c>
    </row>
    <row r="320" ht="12.75">
      <c r="E320" s="10" t="s">
        <v>365</v>
      </c>
    </row>
    <row r="321" ht="102">
      <c r="E321" s="10" t="s">
        <v>366</v>
      </c>
    </row>
    <row r="322" spans="1:16" ht="12.75" customHeight="1">
      <c r="A322" s="11"/>
      <c r="B322" s="11"/>
      <c r="C322" s="11" t="s">
        <v>24</v>
      </c>
      <c r="D322" s="11"/>
      <c r="E322" s="11" t="s">
        <v>288</v>
      </c>
      <c r="F322" s="11"/>
      <c r="G322" s="11"/>
      <c r="H322" s="11"/>
      <c r="I322" s="11">
        <f>SUM(I253:I321)</f>
        <v>0</v>
      </c>
      <c r="P322">
        <f>ROUND(SUM(P253:P321),2)</f>
        <v>0</v>
      </c>
    </row>
    <row r="324" spans="1:16" ht="12.75" customHeight="1">
      <c r="A324" s="11"/>
      <c r="B324" s="11"/>
      <c r="C324" s="11"/>
      <c r="D324" s="11"/>
      <c r="E324" s="11" t="s">
        <v>367</v>
      </c>
      <c r="F324" s="11"/>
      <c r="G324" s="11"/>
      <c r="H324" s="11"/>
      <c r="I324" s="11"/>
      <c r="P324">
        <f>+P64+P106+P121+P136+P166+P193+P205+P238+P250+P322</f>
        <v>0</v>
      </c>
    </row>
    <row r="326" spans="1:9" ht="12.75" customHeight="1">
      <c r="A326" s="4" t="s">
        <v>368</v>
      </c>
      <c r="B326" s="4"/>
      <c r="C326" s="4"/>
      <c r="D326" s="4"/>
      <c r="E326" s="4"/>
      <c r="F326" s="4"/>
      <c r="G326" s="4"/>
      <c r="H326" s="4"/>
      <c r="I326" s="4"/>
    </row>
    <row r="327" spans="1:9" ht="12.75" customHeight="1">
      <c r="A327" s="4"/>
      <c r="B327" s="4"/>
      <c r="C327" s="4"/>
      <c r="D327" s="4"/>
      <c r="E327" s="4" t="s">
        <v>369</v>
      </c>
      <c r="F327" s="4"/>
      <c r="G327" s="4"/>
      <c r="H327" s="4"/>
      <c r="I327" s="4"/>
    </row>
    <row r="328" spans="1:16" ht="12.75" customHeight="1">
      <c r="A328" s="11"/>
      <c r="B328" s="11"/>
      <c r="C328" s="11"/>
      <c r="D328" s="11"/>
      <c r="E328" s="11" t="s">
        <v>370</v>
      </c>
      <c r="F328" s="11"/>
      <c r="G328" s="11"/>
      <c r="H328" s="11"/>
      <c r="I328" s="11">
        <v>0</v>
      </c>
      <c r="P328">
        <v>0</v>
      </c>
    </row>
    <row r="329" spans="1:9" ht="12.75" customHeight="1">
      <c r="A329" s="11"/>
      <c r="B329" s="11"/>
      <c r="C329" s="11"/>
      <c r="D329" s="11"/>
      <c r="E329" s="11" t="s">
        <v>371</v>
      </c>
      <c r="F329" s="11"/>
      <c r="G329" s="11"/>
      <c r="H329" s="11"/>
      <c r="I329" s="11"/>
    </row>
    <row r="330" spans="1:16" ht="12.75" customHeight="1">
      <c r="A330" s="11"/>
      <c r="B330" s="11"/>
      <c r="C330" s="11"/>
      <c r="D330" s="11"/>
      <c r="E330" s="11" t="s">
        <v>372</v>
      </c>
      <c r="F330" s="11"/>
      <c r="G330" s="11"/>
      <c r="H330" s="11"/>
      <c r="I330" s="11">
        <v>0</v>
      </c>
      <c r="P330">
        <v>0</v>
      </c>
    </row>
    <row r="331" spans="1:16" ht="12.75" customHeight="1">
      <c r="A331" s="11"/>
      <c r="B331" s="11"/>
      <c r="C331" s="11"/>
      <c r="D331" s="11"/>
      <c r="E331" s="11" t="s">
        <v>373</v>
      </c>
      <c r="F331" s="11"/>
      <c r="G331" s="11"/>
      <c r="H331" s="11"/>
      <c r="I331" s="11">
        <f>I328+I330</f>
        <v>0</v>
      </c>
      <c r="P331">
        <f>P328+P330</f>
        <v>0</v>
      </c>
    </row>
    <row r="333" spans="1:16" ht="12.75" customHeight="1">
      <c r="A333" s="11"/>
      <c r="B333" s="11"/>
      <c r="C333" s="11"/>
      <c r="D333" s="11"/>
      <c r="E333" s="11" t="s">
        <v>373</v>
      </c>
      <c r="F333" s="11"/>
      <c r="G333" s="11"/>
      <c r="H333" s="11"/>
      <c r="I333" s="11">
        <f>I324+I331</f>
        <v>0</v>
      </c>
      <c r="P333">
        <f>P324+P331</f>
        <v>0</v>
      </c>
    </row>
    <row r="336" ht="12.75" customHeight="1">
      <c r="I336" s="7"/>
    </row>
    <row r="338" ht="12.75" customHeight="1">
      <c r="I338" s="11">
        <f>I333+I336</f>
        <v>0</v>
      </c>
    </row>
    <row r="340" spans="9:10" ht="12.75" customHeight="1">
      <c r="I340" s="18"/>
      <c r="J340" s="25"/>
    </row>
    <row r="342" ht="12.75" customHeight="1">
      <c r="I342" s="11">
        <f>I338+I340</f>
        <v>0</v>
      </c>
    </row>
    <row r="344" ht="12.75" customHeight="1">
      <c r="J344" s="16"/>
    </row>
    <row r="347" spans="9:10" ht="12.75" customHeight="1">
      <c r="I347" s="17"/>
      <c r="J347" s="16"/>
    </row>
    <row r="348" spans="9:17" ht="12.75" customHeight="1">
      <c r="I348" s="17"/>
      <c r="J348" s="16"/>
      <c r="Q348" s="19"/>
    </row>
    <row r="349" spans="9:10" ht="12.75" customHeight="1">
      <c r="I349" s="17"/>
      <c r="J349" s="16"/>
    </row>
  </sheetData>
  <sheetProtection formatColumns="0"/>
  <autoFilter ref="A1:I333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14.8515625" style="0" customWidth="1"/>
    <col min="5" max="5" width="61.7109375" style="0" customWidth="1"/>
    <col min="8" max="9" width="14.00390625" style="0" customWidth="1"/>
  </cols>
  <sheetData>
    <row r="2" spans="1:9" ht="27.75" customHeight="1">
      <c r="A2" s="9">
        <v>15</v>
      </c>
      <c r="B2" s="9" t="s">
        <v>27</v>
      </c>
      <c r="C2" s="9" t="s">
        <v>70</v>
      </c>
      <c r="D2" s="9" t="s">
        <v>29</v>
      </c>
      <c r="E2" s="9" t="s">
        <v>71</v>
      </c>
      <c r="F2" s="9" t="s">
        <v>43</v>
      </c>
      <c r="G2" s="5">
        <v>1</v>
      </c>
      <c r="H2" s="8">
        <v>330000</v>
      </c>
      <c r="I2" s="7">
        <f>ROUND((H2*G2),2)</f>
        <v>330000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Fojtík Roman</dc:creator>
  <cp:keywords/>
  <dc:description/>
  <cp:lastModifiedBy>Fojtík Roman</cp:lastModifiedBy>
  <dcterms:created xsi:type="dcterms:W3CDTF">2023-04-21T11:05:14Z</dcterms:created>
  <dcterms:modified xsi:type="dcterms:W3CDTF">2023-06-08T10:44:19Z</dcterms:modified>
  <cp:category/>
  <cp:version/>
  <cp:contentType/>
  <cp:contentStatus/>
</cp:coreProperties>
</file>