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rozpočty\"/>
    </mc:Choice>
  </mc:AlternateContent>
  <xr:revisionPtr revIDLastSave="0" documentId="13_ncr:1_{E65C5CD7-AECF-4739-A72C-690047B9D2C6}" xr6:coauthVersionLast="47" xr6:coauthVersionMax="47" xr10:uidLastSave="{00000000-0000-0000-0000-000000000000}"/>
  <bookViews>
    <workbookView xWindow="-120" yWindow="-120" windowWidth="38640" windowHeight="21240" activeTab="9" xr2:uid="{00000000-000D-0000-FFFF-FFFF00000000}"/>
  </bookViews>
  <sheets>
    <sheet name="Uchazeč" sheetId="1" r:id="rId1"/>
    <sheet name="Stavba" sheetId="2" r:id="rId2"/>
    <sheet name="01 01 " sheetId="3" r:id="rId3"/>
    <sheet name="SO01 01 " sheetId="4" r:id="rId4"/>
    <sheet name="SO01 02 " sheetId="5" r:id="rId5"/>
    <sheet name="SO01 03 " sheetId="6" r:id="rId6"/>
    <sheet name="SO01 04 " sheetId="7" r:id="rId7"/>
    <sheet name="SO01 05 " sheetId="8" r:id="rId8"/>
    <sheet name="SO01 06 " sheetId="9" r:id="rId9"/>
    <sheet name="SO02 SO02-1 " sheetId="10" r:id="rId10"/>
    <sheet name="SO02 SO02-2 " sheetId="11" r:id="rId11"/>
    <sheet name="SO02 SO02-3 " sheetId="12" r:id="rId12"/>
    <sheet name="SO02 SO02-4 " sheetId="13" r:id="rId13"/>
    <sheet name="SO03 SO03-01 " sheetId="14" r:id="rId14"/>
    <sheet name="SO03 SO03-02 " sheetId="15" r:id="rId15"/>
    <sheet name="SO03 SO03-03 " sheetId="16" r:id="rId16"/>
    <sheet name="SO03-2 SO03-1 " sheetId="17" r:id="rId17"/>
    <sheet name="SO03-2 SO03-2 " sheetId="18" r:id="rId18"/>
    <sheet name="SO03-2 SO03-3 " sheetId="19" r:id="rId19"/>
    <sheet name="SO04 SO04-1 " sheetId="20" r:id="rId20"/>
    <sheet name="SO04 SO04-2 " sheetId="21" r:id="rId21"/>
    <sheet name="SO04 SO04-3 " sheetId="22" r:id="rId22"/>
    <sheet name="SO05 SO05-1 " sheetId="23" r:id="rId23"/>
    <sheet name="SO05 SO05-2 " sheetId="24" r:id="rId24"/>
    <sheet name="SO05 SO05-3 " sheetId="25" r:id="rId25"/>
  </sheets>
  <externalReferences>
    <externalReference r:id="rId26"/>
  </externalReferences>
  <definedNames>
    <definedName name="cisloobjektu">#REF!</definedName>
    <definedName name="CisloStavby" localSheetId="1">Stavba!$D$5</definedName>
    <definedName name="cislostavby">#REF!</definedName>
    <definedName name="dadresa" localSheetId="3">[1]Stavba!#REF!</definedName>
    <definedName name="dadresa" localSheetId="4">[1]Stavba!#REF!</definedName>
    <definedName name="dadresa" localSheetId="5">[1]Stavba!#REF!</definedName>
    <definedName name="dadresa" localSheetId="6">[1]Stavba!#REF!</definedName>
    <definedName name="dadresa" localSheetId="7">[1]Stavba!#REF!</definedName>
    <definedName name="dadresa" localSheetId="8">[1]Stavba!#REF!</definedName>
    <definedName name="dadresa" localSheetId="9">[1]Stavba!#REF!</definedName>
    <definedName name="dadresa" localSheetId="10">[1]Stavba!#REF!</definedName>
    <definedName name="dadresa" localSheetId="11">[1]Stavba!#REF!</definedName>
    <definedName name="dadresa" localSheetId="12">[1]Stavba!#REF!</definedName>
    <definedName name="dadresa" localSheetId="13">[1]Stavba!#REF!</definedName>
    <definedName name="dadresa" localSheetId="14">[1]Stavba!#REF!</definedName>
    <definedName name="dadresa" localSheetId="15">[1]Stavba!#REF!</definedName>
    <definedName name="dadresa" localSheetId="16">[1]Stavba!#REF!</definedName>
    <definedName name="dadresa" localSheetId="17">[1]Stavba!#REF!</definedName>
    <definedName name="dadresa" localSheetId="18">[1]Stavba!#REF!</definedName>
    <definedName name="dadresa" localSheetId="19">[1]Stavba!#REF!</definedName>
    <definedName name="dadresa" localSheetId="20">[1]Stavba!#REF!</definedName>
    <definedName name="dadresa" localSheetId="21">[1]Stavba!#REF!</definedName>
    <definedName name="dadresa" localSheetId="22">[1]Stavba!#REF!</definedName>
    <definedName name="dadresa" localSheetId="23">[1]Stavba!#REF!</definedName>
    <definedName name="dadresa" localSheetId="24">[1]Stavba!#REF!</definedName>
    <definedName name="dadresa">Stavba!#REF!</definedName>
    <definedName name="Datum">#REF!</definedName>
    <definedName name="DIČ" localSheetId="3">[1]Stavba!#REF!</definedName>
    <definedName name="DIČ" localSheetId="4">[1]Stavba!#REF!</definedName>
    <definedName name="DIČ" localSheetId="5">[1]Stavba!#REF!</definedName>
    <definedName name="DIČ" localSheetId="6">[1]Stavba!#REF!</definedName>
    <definedName name="DIČ" localSheetId="7">[1]Stavba!#REF!</definedName>
    <definedName name="DIČ" localSheetId="8">[1]Stavba!#REF!</definedName>
    <definedName name="DIČ" localSheetId="9">[1]Stavba!#REF!</definedName>
    <definedName name="DIČ" localSheetId="10">[1]Stavba!#REF!</definedName>
    <definedName name="DIČ" localSheetId="11">[1]Stavba!#REF!</definedName>
    <definedName name="DIČ" localSheetId="12">[1]Stavba!#REF!</definedName>
    <definedName name="DIČ" localSheetId="13">[1]Stavba!#REF!</definedName>
    <definedName name="DIČ" localSheetId="14">[1]Stavba!#REF!</definedName>
    <definedName name="DIČ" localSheetId="15">[1]Stavba!#REF!</definedName>
    <definedName name="DIČ" localSheetId="16">[1]Stavba!#REF!</definedName>
    <definedName name="DIČ" localSheetId="17">[1]Stavba!#REF!</definedName>
    <definedName name="DIČ" localSheetId="18">[1]Stavba!#REF!</definedName>
    <definedName name="DIČ" localSheetId="19">[1]Stavba!#REF!</definedName>
    <definedName name="DIČ" localSheetId="20">[1]Stavba!#REF!</definedName>
    <definedName name="DIČ" localSheetId="21">[1]Stavba!#REF!</definedName>
    <definedName name="DIČ" localSheetId="22">[1]Stavba!#REF!</definedName>
    <definedName name="DIČ" localSheetId="23">[1]Stavba!#REF!</definedName>
    <definedName name="DIČ" localSheetId="24">[1]Stavba!#REF!</definedName>
    <definedName name="DIČ">Stavba!#REF!</definedName>
    <definedName name="Dil">#REF!</definedName>
    <definedName name="dmisto" localSheetId="3">[1]Stavba!#REF!</definedName>
    <definedName name="dmisto" localSheetId="4">[1]Stavba!#REF!</definedName>
    <definedName name="dmisto" localSheetId="5">[1]Stavba!#REF!</definedName>
    <definedName name="dmisto" localSheetId="6">[1]Stavba!#REF!</definedName>
    <definedName name="dmisto" localSheetId="7">[1]Stavba!#REF!</definedName>
    <definedName name="dmisto" localSheetId="8">[1]Stavba!#REF!</definedName>
    <definedName name="dmisto" localSheetId="9">[1]Stavba!#REF!</definedName>
    <definedName name="dmisto" localSheetId="10">[1]Stavba!#REF!</definedName>
    <definedName name="dmisto" localSheetId="11">[1]Stavba!#REF!</definedName>
    <definedName name="dmisto" localSheetId="12">[1]Stavba!#REF!</definedName>
    <definedName name="dmisto" localSheetId="13">[1]Stavba!#REF!</definedName>
    <definedName name="dmisto" localSheetId="14">[1]Stavba!#REF!</definedName>
    <definedName name="dmisto" localSheetId="15">[1]Stavba!#REF!</definedName>
    <definedName name="dmisto" localSheetId="16">[1]Stavba!#REF!</definedName>
    <definedName name="dmisto" localSheetId="17">[1]Stavba!#REF!</definedName>
    <definedName name="dmisto" localSheetId="18">[1]Stavba!#REF!</definedName>
    <definedName name="dmisto" localSheetId="19">[1]Stavba!#REF!</definedName>
    <definedName name="dmisto" localSheetId="20">[1]Stavba!#REF!</definedName>
    <definedName name="dmisto" localSheetId="21">[1]Stavba!#REF!</definedName>
    <definedName name="dmisto" localSheetId="22">[1]Stavba!#REF!</definedName>
    <definedName name="dmisto" localSheetId="23">[1]Stavba!#REF!</definedName>
    <definedName name="dmisto" localSheetId="24">[1]Stavba!#REF!</definedName>
    <definedName name="dmisto">Stavba!#REF!</definedName>
    <definedName name="Dodavka">#REF!</definedName>
    <definedName name="Dodavka0" localSheetId="3">'SO01 01 '!#REF!</definedName>
    <definedName name="Dodavka0" localSheetId="4">'SO01 02 '!#REF!</definedName>
    <definedName name="Dodavka0" localSheetId="5">'SO01 03 '!#REF!</definedName>
    <definedName name="Dodavka0" localSheetId="6">'SO01 04 '!#REF!</definedName>
    <definedName name="Dodavka0" localSheetId="7">'SO01 05 '!#REF!</definedName>
    <definedName name="Dodavka0" localSheetId="8">'SO01 06 '!#REF!</definedName>
    <definedName name="Dodavka0" localSheetId="9">'SO02 SO02-1 '!#REF!</definedName>
    <definedName name="Dodavka0" localSheetId="10">'SO02 SO02-2 '!#REF!</definedName>
    <definedName name="Dodavka0" localSheetId="11">'SO02 SO02-3 '!#REF!</definedName>
    <definedName name="Dodavka0" localSheetId="12">'SO02 SO02-4 '!#REF!</definedName>
    <definedName name="Dodavka0" localSheetId="13">'SO03 SO03-01 '!#REF!</definedName>
    <definedName name="Dodavka0" localSheetId="14">'SO03 SO03-02 '!#REF!</definedName>
    <definedName name="Dodavka0" localSheetId="15">'SO03 SO03-03 '!#REF!</definedName>
    <definedName name="Dodavka0" localSheetId="16">'SO03-2 SO03-1 '!#REF!</definedName>
    <definedName name="Dodavka0" localSheetId="17">'SO03-2 SO03-2 '!#REF!</definedName>
    <definedName name="Dodavka0" localSheetId="18">'SO03-2 SO03-3 '!#REF!</definedName>
    <definedName name="Dodavka0" localSheetId="19">'SO04 SO04-1 '!#REF!</definedName>
    <definedName name="Dodavka0" localSheetId="20">'SO04 SO04-2 '!#REF!</definedName>
    <definedName name="Dodavka0" localSheetId="21">'SO04 SO04-3 '!#REF!</definedName>
    <definedName name="Dodavka0" localSheetId="22">'SO05 SO05-1 '!#REF!</definedName>
    <definedName name="Dodavka0" localSheetId="23">'SO05 SO05-2 '!#REF!</definedName>
    <definedName name="Dodavka0" localSheetId="24">'SO05 SO05-3 '!#REF!</definedName>
    <definedName name="Dodavka0">'01 01 '!#REF!</definedName>
    <definedName name="dpsc" localSheetId="3">[1]Stavba!#REF!</definedName>
    <definedName name="dpsc" localSheetId="4">[1]Stavba!#REF!</definedName>
    <definedName name="dpsc" localSheetId="5">[1]Stavba!#REF!</definedName>
    <definedName name="dpsc" localSheetId="6">[1]Stavba!#REF!</definedName>
    <definedName name="dpsc" localSheetId="7">[1]Stavba!#REF!</definedName>
    <definedName name="dpsc" localSheetId="8">[1]Stavba!#REF!</definedName>
    <definedName name="dpsc" localSheetId="9">[1]Stavba!#REF!</definedName>
    <definedName name="dpsc" localSheetId="10">[1]Stavba!#REF!</definedName>
    <definedName name="dpsc" localSheetId="11">[1]Stavba!#REF!</definedName>
    <definedName name="dpsc" localSheetId="12">[1]Stavba!#REF!</definedName>
    <definedName name="dpsc" localSheetId="13">[1]Stavba!#REF!</definedName>
    <definedName name="dpsc" localSheetId="14">[1]Stavba!#REF!</definedName>
    <definedName name="dpsc" localSheetId="15">[1]Stavba!#REF!</definedName>
    <definedName name="dpsc" localSheetId="16">[1]Stavba!#REF!</definedName>
    <definedName name="dpsc" localSheetId="17">[1]Stavba!#REF!</definedName>
    <definedName name="dpsc" localSheetId="18">[1]Stavba!#REF!</definedName>
    <definedName name="dpsc" localSheetId="19">[1]Stavba!#REF!</definedName>
    <definedName name="dpsc" localSheetId="20">[1]Stavba!#REF!</definedName>
    <definedName name="dpsc" localSheetId="21">[1]Stavba!#REF!</definedName>
    <definedName name="dpsc" localSheetId="22">[1]Stavba!#REF!</definedName>
    <definedName name="dpsc" localSheetId="23">[1]Stavba!#REF!</definedName>
    <definedName name="dpsc" localSheetId="24">[1]Stavba!#REF!</definedName>
    <definedName name="dpsc">Stavba!#REF!</definedName>
    <definedName name="HSV">#REF!</definedName>
    <definedName name="HSV0" localSheetId="3">'SO01 01 '!#REF!</definedName>
    <definedName name="HSV0" localSheetId="4">'SO01 02 '!#REF!</definedName>
    <definedName name="HSV0" localSheetId="5">'SO01 03 '!#REF!</definedName>
    <definedName name="HSV0" localSheetId="6">'SO01 04 '!#REF!</definedName>
    <definedName name="HSV0" localSheetId="7">'SO01 05 '!#REF!</definedName>
    <definedName name="HSV0" localSheetId="8">'SO01 06 '!#REF!</definedName>
    <definedName name="HSV0" localSheetId="9">'SO02 SO02-1 '!#REF!</definedName>
    <definedName name="HSV0" localSheetId="10">'SO02 SO02-2 '!#REF!</definedName>
    <definedName name="HSV0" localSheetId="11">'SO02 SO02-3 '!#REF!</definedName>
    <definedName name="HSV0" localSheetId="12">'SO02 SO02-4 '!#REF!</definedName>
    <definedName name="HSV0" localSheetId="13">'SO03 SO03-01 '!#REF!</definedName>
    <definedName name="HSV0" localSheetId="14">'SO03 SO03-02 '!#REF!</definedName>
    <definedName name="HSV0" localSheetId="15">'SO03 SO03-03 '!#REF!</definedName>
    <definedName name="HSV0" localSheetId="16">'SO03-2 SO03-1 '!#REF!</definedName>
    <definedName name="HSV0" localSheetId="17">'SO03-2 SO03-2 '!#REF!</definedName>
    <definedName name="HSV0" localSheetId="18">'SO03-2 SO03-3 '!#REF!</definedName>
    <definedName name="HSV0" localSheetId="19">'SO04 SO04-1 '!#REF!</definedName>
    <definedName name="HSV0" localSheetId="20">'SO04 SO04-2 '!#REF!</definedName>
    <definedName name="HSV0" localSheetId="21">'SO04 SO04-3 '!#REF!</definedName>
    <definedName name="HSV0" localSheetId="22">'SO05 SO05-1 '!#REF!</definedName>
    <definedName name="HSV0" localSheetId="23">'SO05 SO05-2 '!#REF!</definedName>
    <definedName name="HSV0" localSheetId="24">'SO05 SO05-3 '!#REF!</definedName>
    <definedName name="HSV0">'01 01 '!#REF!</definedName>
    <definedName name="HZS">#REF!</definedName>
    <definedName name="HZS0" localSheetId="3">'SO01 01 '!#REF!</definedName>
    <definedName name="HZS0" localSheetId="4">'SO01 02 '!#REF!</definedName>
    <definedName name="HZS0" localSheetId="5">'SO01 03 '!#REF!</definedName>
    <definedName name="HZS0" localSheetId="6">'SO01 04 '!#REF!</definedName>
    <definedName name="HZS0" localSheetId="7">'SO01 05 '!#REF!</definedName>
    <definedName name="HZS0" localSheetId="8">'SO01 06 '!#REF!</definedName>
    <definedName name="HZS0" localSheetId="9">'SO02 SO02-1 '!#REF!</definedName>
    <definedName name="HZS0" localSheetId="10">'SO02 SO02-2 '!#REF!</definedName>
    <definedName name="HZS0" localSheetId="11">'SO02 SO02-3 '!#REF!</definedName>
    <definedName name="HZS0" localSheetId="12">'SO02 SO02-4 '!#REF!</definedName>
    <definedName name="HZS0" localSheetId="13">'SO03 SO03-01 '!#REF!</definedName>
    <definedName name="HZS0" localSheetId="14">'SO03 SO03-02 '!#REF!</definedName>
    <definedName name="HZS0" localSheetId="15">'SO03 SO03-03 '!#REF!</definedName>
    <definedName name="HZS0" localSheetId="16">'SO03-2 SO03-1 '!#REF!</definedName>
    <definedName name="HZS0" localSheetId="17">'SO03-2 SO03-2 '!#REF!</definedName>
    <definedName name="HZS0" localSheetId="18">'SO03-2 SO03-3 '!#REF!</definedName>
    <definedName name="HZS0" localSheetId="19">'SO04 SO04-1 '!#REF!</definedName>
    <definedName name="HZS0" localSheetId="20">'SO04 SO04-2 '!#REF!</definedName>
    <definedName name="HZS0" localSheetId="21">'SO04 SO04-3 '!#REF!</definedName>
    <definedName name="HZS0" localSheetId="22">'SO05 SO05-1 '!#REF!</definedName>
    <definedName name="HZS0" localSheetId="23">'SO05 SO05-2 '!#REF!</definedName>
    <definedName name="HZS0" localSheetId="24">'SO05 SO05-3 '!#REF!</definedName>
    <definedName name="HZS0">'01 01 '!#REF!</definedName>
    <definedName name="IČO" localSheetId="3">[1]Stavba!#REF!</definedName>
    <definedName name="IČO" localSheetId="4">[1]Stavba!#REF!</definedName>
    <definedName name="IČO" localSheetId="5">[1]Stavba!#REF!</definedName>
    <definedName name="IČO" localSheetId="6">[1]Stavba!#REF!</definedName>
    <definedName name="IČO" localSheetId="7">[1]Stavba!#REF!</definedName>
    <definedName name="IČO" localSheetId="8">[1]Stavba!#REF!</definedName>
    <definedName name="IČO" localSheetId="9">[1]Stavba!#REF!</definedName>
    <definedName name="IČO" localSheetId="10">[1]Stavba!#REF!</definedName>
    <definedName name="IČO" localSheetId="11">[1]Stavba!#REF!</definedName>
    <definedName name="IČO" localSheetId="12">[1]Stavba!#REF!</definedName>
    <definedName name="IČO" localSheetId="13">[1]Stavba!#REF!</definedName>
    <definedName name="IČO" localSheetId="14">[1]Stavba!#REF!</definedName>
    <definedName name="IČO" localSheetId="15">[1]Stavba!#REF!</definedName>
    <definedName name="IČO" localSheetId="16">[1]Stavba!#REF!</definedName>
    <definedName name="IČO" localSheetId="17">[1]Stavba!#REF!</definedName>
    <definedName name="IČO" localSheetId="18">[1]Stavba!#REF!</definedName>
    <definedName name="IČO" localSheetId="19">[1]Stavba!#REF!</definedName>
    <definedName name="IČO" localSheetId="20">[1]Stavba!#REF!</definedName>
    <definedName name="IČO" localSheetId="21">[1]Stavba!#REF!</definedName>
    <definedName name="IČO" localSheetId="22">[1]Stavba!#REF!</definedName>
    <definedName name="IČO" localSheetId="23">[1]Stavba!#REF!</definedName>
    <definedName name="IČO" localSheetId="24">[1]Stavba!#REF!</definedName>
    <definedName name="IČO">Stavba!#REF!</definedName>
    <definedName name="JKSO">#REF!</definedName>
    <definedName name="MJ">#REF!</definedName>
    <definedName name="Mont">#REF!</definedName>
    <definedName name="Montaz0" localSheetId="3">'SO01 01 '!#REF!</definedName>
    <definedName name="Montaz0" localSheetId="4">'SO01 02 '!#REF!</definedName>
    <definedName name="Montaz0" localSheetId="5">'SO01 03 '!#REF!</definedName>
    <definedName name="Montaz0" localSheetId="6">'SO01 04 '!#REF!</definedName>
    <definedName name="Montaz0" localSheetId="7">'SO01 05 '!#REF!</definedName>
    <definedName name="Montaz0" localSheetId="8">'SO01 06 '!#REF!</definedName>
    <definedName name="Montaz0" localSheetId="9">'SO02 SO02-1 '!#REF!</definedName>
    <definedName name="Montaz0" localSheetId="10">'SO02 SO02-2 '!#REF!</definedName>
    <definedName name="Montaz0" localSheetId="11">'SO02 SO02-3 '!#REF!</definedName>
    <definedName name="Montaz0" localSheetId="12">'SO02 SO02-4 '!#REF!</definedName>
    <definedName name="Montaz0" localSheetId="13">'SO03 SO03-01 '!#REF!</definedName>
    <definedName name="Montaz0" localSheetId="14">'SO03 SO03-02 '!#REF!</definedName>
    <definedName name="Montaz0" localSheetId="15">'SO03 SO03-03 '!#REF!</definedName>
    <definedName name="Montaz0" localSheetId="16">'SO03-2 SO03-1 '!#REF!</definedName>
    <definedName name="Montaz0" localSheetId="17">'SO03-2 SO03-2 '!#REF!</definedName>
    <definedName name="Montaz0" localSheetId="18">'SO03-2 SO03-3 '!#REF!</definedName>
    <definedName name="Montaz0" localSheetId="19">'SO04 SO04-1 '!#REF!</definedName>
    <definedName name="Montaz0" localSheetId="20">'SO04 SO04-2 '!#REF!</definedName>
    <definedName name="Montaz0" localSheetId="21">'SO04 SO04-3 '!#REF!</definedName>
    <definedName name="Montaz0" localSheetId="22">'SO05 SO05-1 '!#REF!</definedName>
    <definedName name="Montaz0" localSheetId="23">'SO05 SO05-2 '!#REF!</definedName>
    <definedName name="Montaz0" localSheetId="24">'SO05 SO05-3 '!#REF!</definedName>
    <definedName name="Montaz0">'01 01 '!#REF!</definedName>
    <definedName name="NazevDilu">#REF!</definedName>
    <definedName name="NazevObjektu" localSheetId="1">Stavba!$C$28</definedName>
    <definedName name="nazevobjektu">#REF!</definedName>
    <definedName name="NazevStavby" localSheetId="1">Stavba!$E$5</definedName>
    <definedName name="nazevstavby">#REF!</definedName>
    <definedName name="_xlnm.Print_Titles" localSheetId="2">'01 01 '!$1:$6</definedName>
    <definedName name="_xlnm.Print_Titles" localSheetId="3">'SO01 01 '!$1:$6</definedName>
    <definedName name="_xlnm.Print_Titles" localSheetId="4">'SO01 02 '!$1:$6</definedName>
    <definedName name="_xlnm.Print_Titles" localSheetId="5">'SO01 03 '!$1:$6</definedName>
    <definedName name="_xlnm.Print_Titles" localSheetId="6">'SO01 04 '!$1:$6</definedName>
    <definedName name="_xlnm.Print_Titles" localSheetId="7">'SO01 05 '!$1:$6</definedName>
    <definedName name="_xlnm.Print_Titles" localSheetId="8">'SO01 06 '!$1:$6</definedName>
    <definedName name="_xlnm.Print_Titles" localSheetId="9">'SO02 SO02-1 '!$1:$6</definedName>
    <definedName name="_xlnm.Print_Titles" localSheetId="10">'SO02 SO02-2 '!$1:$6</definedName>
    <definedName name="_xlnm.Print_Titles" localSheetId="11">'SO02 SO02-3 '!$1:$6</definedName>
    <definedName name="_xlnm.Print_Titles" localSheetId="12">'SO02 SO02-4 '!$1:$6</definedName>
    <definedName name="_xlnm.Print_Titles" localSheetId="13">'SO03 SO03-01 '!$1:$6</definedName>
    <definedName name="_xlnm.Print_Titles" localSheetId="14">'SO03 SO03-02 '!$1:$6</definedName>
    <definedName name="_xlnm.Print_Titles" localSheetId="15">'SO03 SO03-03 '!$1:$6</definedName>
    <definedName name="_xlnm.Print_Titles" localSheetId="16">'SO03-2 SO03-1 '!$1:$6</definedName>
    <definedName name="_xlnm.Print_Titles" localSheetId="17">'SO03-2 SO03-2 '!$1:$6</definedName>
    <definedName name="_xlnm.Print_Titles" localSheetId="18">'SO03-2 SO03-3 '!$1:$6</definedName>
    <definedName name="_xlnm.Print_Titles" localSheetId="19">'SO04 SO04-1 '!$1:$6</definedName>
    <definedName name="_xlnm.Print_Titles" localSheetId="20">'SO04 SO04-2 '!$1:$6</definedName>
    <definedName name="_xlnm.Print_Titles" localSheetId="21">'SO04 SO04-3 '!$1:$6</definedName>
    <definedName name="_xlnm.Print_Titles" localSheetId="22">'SO05 SO05-1 '!$1:$6</definedName>
    <definedName name="_xlnm.Print_Titles" localSheetId="23">'SO05 SO05-2 '!$1:$6</definedName>
    <definedName name="_xlnm.Print_Titles" localSheetId="24">'SO05 SO05-3 '!$1:$6</definedName>
    <definedName name="Objednatel" localSheetId="1">Stavba!$D$8</definedName>
    <definedName name="Objednatel">#REF!</definedName>
    <definedName name="Objekt">Stavba!$B$28</definedName>
    <definedName name="_xlnm.Print_Area" localSheetId="2">'01 01 '!$A$1:$K$46</definedName>
    <definedName name="_xlnm.Print_Area" localSheetId="3">'SO01 01 '!$A$1:$K$280</definedName>
    <definedName name="_xlnm.Print_Area" localSheetId="4">'SO01 02 '!$A$1:$K$173</definedName>
    <definedName name="_xlnm.Print_Area" localSheetId="5">'SO01 03 '!$A$1:$K$53</definedName>
    <definedName name="_xlnm.Print_Area" localSheetId="6">'SO01 04 '!$A$1:$K$263</definedName>
    <definedName name="_xlnm.Print_Area" localSheetId="7">'SO01 05 '!$A$1:$K$74</definedName>
    <definedName name="_xlnm.Print_Area" localSheetId="8">'SO01 06 '!$A$1:$K$197</definedName>
    <definedName name="_xlnm.Print_Area" localSheetId="9">'SO02 SO02-1 '!$A$1:$K$82</definedName>
    <definedName name="_xlnm.Print_Area" localSheetId="10">'SO02 SO02-2 '!$A$1:$K$162</definedName>
    <definedName name="_xlnm.Print_Area" localSheetId="11">'SO02 SO02-3 '!$A$1:$K$79</definedName>
    <definedName name="_xlnm.Print_Area" localSheetId="12">'SO02 SO02-4 '!$A$1:$K$78</definedName>
    <definedName name="_xlnm.Print_Area" localSheetId="13">'SO03 SO03-01 '!$A$1:$K$274</definedName>
    <definedName name="_xlnm.Print_Area" localSheetId="14">'SO03 SO03-02 '!$A$1:$K$333</definedName>
    <definedName name="_xlnm.Print_Area" localSheetId="15">'SO03 SO03-03 '!$A$1:$K$73</definedName>
    <definedName name="_xlnm.Print_Area" localSheetId="16">'SO03-2 SO03-1 '!$A$1:$K$58</definedName>
    <definedName name="_xlnm.Print_Area" localSheetId="17">'SO03-2 SO03-2 '!$A$1:$K$92</definedName>
    <definedName name="_xlnm.Print_Area" localSheetId="18">'SO03-2 SO03-3 '!$A$1:$K$81</definedName>
    <definedName name="_xlnm.Print_Area" localSheetId="19">'SO04 SO04-1 '!$A$1:$K$90</definedName>
    <definedName name="_xlnm.Print_Area" localSheetId="20">'SO04 SO04-2 '!$A$1:$K$94</definedName>
    <definedName name="_xlnm.Print_Area" localSheetId="21">'SO04 SO04-3 '!$A$1:$K$17</definedName>
    <definedName name="_xlnm.Print_Area" localSheetId="22">'SO05 SO05-1 '!$A$1:$K$80</definedName>
    <definedName name="_xlnm.Print_Area" localSheetId="23">'SO05 SO05-2 '!$A$1:$K$59</definedName>
    <definedName name="_xlnm.Print_Area" localSheetId="24">'SO05 SO05-3 '!$A$1:$K$103</definedName>
    <definedName name="_xlnm.Print_Area" localSheetId="1">Stavba!$A$1:$I$40</definedName>
    <definedName name="odic">Stavba!$J$9</definedName>
    <definedName name="oico">Stavba!$J$8</definedName>
    <definedName name="omisto">Stavba!$D$10</definedName>
    <definedName name="onazev">Stavba!$D$9</definedName>
    <definedName name="opsc">Stavba!$C$10</definedName>
    <definedName name="PocetMJ">#REF!</definedName>
    <definedName name="Poznamka">#REF!</definedName>
    <definedName name="Projektant">#REF!</definedName>
    <definedName name="PSV">#REF!</definedName>
    <definedName name="PSV0" localSheetId="3">'SO01 01 '!#REF!</definedName>
    <definedName name="PSV0" localSheetId="4">'SO01 02 '!#REF!</definedName>
    <definedName name="PSV0" localSheetId="5">'SO01 03 '!#REF!</definedName>
    <definedName name="PSV0" localSheetId="6">'SO01 04 '!#REF!</definedName>
    <definedName name="PSV0" localSheetId="7">'SO01 05 '!#REF!</definedName>
    <definedName name="PSV0" localSheetId="8">'SO01 06 '!#REF!</definedName>
    <definedName name="PSV0" localSheetId="9">'SO02 SO02-1 '!#REF!</definedName>
    <definedName name="PSV0" localSheetId="10">'SO02 SO02-2 '!#REF!</definedName>
    <definedName name="PSV0" localSheetId="11">'SO02 SO02-3 '!#REF!</definedName>
    <definedName name="PSV0" localSheetId="12">'SO02 SO02-4 '!#REF!</definedName>
    <definedName name="PSV0" localSheetId="13">'SO03 SO03-01 '!#REF!</definedName>
    <definedName name="PSV0" localSheetId="14">'SO03 SO03-02 '!#REF!</definedName>
    <definedName name="PSV0" localSheetId="15">'SO03 SO03-03 '!#REF!</definedName>
    <definedName name="PSV0" localSheetId="16">'SO03-2 SO03-1 '!#REF!</definedName>
    <definedName name="PSV0" localSheetId="17">'SO03-2 SO03-2 '!#REF!</definedName>
    <definedName name="PSV0" localSheetId="18">'SO03-2 SO03-3 '!#REF!</definedName>
    <definedName name="PSV0" localSheetId="19">'SO04 SO04-1 '!#REF!</definedName>
    <definedName name="PSV0" localSheetId="20">'SO04 SO04-2 '!#REF!</definedName>
    <definedName name="PSV0" localSheetId="21">'SO04 SO04-3 '!#REF!</definedName>
    <definedName name="PSV0" localSheetId="22">'SO05 SO05-1 '!#REF!</definedName>
    <definedName name="PSV0" localSheetId="23">'SO05 SO05-2 '!#REF!</definedName>
    <definedName name="PSV0" localSheetId="24">'SO05 SO05-3 '!#REF!</definedName>
    <definedName name="PSV0">'01 01 '!#REF!</definedName>
    <definedName name="SloupecCC" localSheetId="3">'SO01 01 '!$G$6</definedName>
    <definedName name="SloupecCC" localSheetId="4">'SO01 02 '!$G$6</definedName>
    <definedName name="SloupecCC" localSheetId="5">'SO01 03 '!$G$6</definedName>
    <definedName name="SloupecCC" localSheetId="6">'SO01 04 '!$G$6</definedName>
    <definedName name="SloupecCC" localSheetId="7">'SO01 05 '!$G$6</definedName>
    <definedName name="SloupecCC" localSheetId="8">'SO01 06 '!$G$6</definedName>
    <definedName name="SloupecCC" localSheetId="9">'SO02 SO02-1 '!$G$6</definedName>
    <definedName name="SloupecCC" localSheetId="10">'SO02 SO02-2 '!$G$6</definedName>
    <definedName name="SloupecCC" localSheetId="11">'SO02 SO02-3 '!$G$6</definedName>
    <definedName name="SloupecCC" localSheetId="12">'SO02 SO02-4 '!$G$6</definedName>
    <definedName name="SloupecCC" localSheetId="13">'SO03 SO03-01 '!$G$6</definedName>
    <definedName name="SloupecCC" localSheetId="14">'SO03 SO03-02 '!$G$6</definedName>
    <definedName name="SloupecCC" localSheetId="15">'SO03 SO03-03 '!$G$6</definedName>
    <definedName name="SloupecCC" localSheetId="16">'SO03-2 SO03-1 '!$G$6</definedName>
    <definedName name="SloupecCC" localSheetId="17">'SO03-2 SO03-2 '!$G$6</definedName>
    <definedName name="SloupecCC" localSheetId="18">'SO03-2 SO03-3 '!$G$6</definedName>
    <definedName name="SloupecCC" localSheetId="19">'SO04 SO04-1 '!$G$6</definedName>
    <definedName name="SloupecCC" localSheetId="20">'SO04 SO04-2 '!$G$6</definedName>
    <definedName name="SloupecCC" localSheetId="21">'SO04 SO04-3 '!$G$6</definedName>
    <definedName name="SloupecCC" localSheetId="22">'SO05 SO05-1 '!$G$6</definedName>
    <definedName name="SloupecCC" localSheetId="23">'SO05 SO05-2 '!$G$6</definedName>
    <definedName name="SloupecCC" localSheetId="24">'SO05 SO05-3 '!$G$6</definedName>
    <definedName name="SloupecCC">'01 01 '!$G$6</definedName>
    <definedName name="SloupecCDH" localSheetId="3">'SO01 01 '!$K$6</definedName>
    <definedName name="SloupecCDH" localSheetId="4">'SO01 02 '!$K$6</definedName>
    <definedName name="SloupecCDH" localSheetId="5">'SO01 03 '!$K$6</definedName>
    <definedName name="SloupecCDH" localSheetId="6">'SO01 04 '!$K$6</definedName>
    <definedName name="SloupecCDH" localSheetId="7">'SO01 05 '!$K$6</definedName>
    <definedName name="SloupecCDH" localSheetId="8">'SO01 06 '!$K$6</definedName>
    <definedName name="SloupecCDH" localSheetId="9">'SO02 SO02-1 '!$K$6</definedName>
    <definedName name="SloupecCDH" localSheetId="10">'SO02 SO02-2 '!$K$6</definedName>
    <definedName name="SloupecCDH" localSheetId="11">'SO02 SO02-3 '!$K$6</definedName>
    <definedName name="SloupecCDH" localSheetId="12">'SO02 SO02-4 '!$K$6</definedName>
    <definedName name="SloupecCDH" localSheetId="13">'SO03 SO03-01 '!$K$6</definedName>
    <definedName name="SloupecCDH" localSheetId="14">'SO03 SO03-02 '!$K$6</definedName>
    <definedName name="SloupecCDH" localSheetId="15">'SO03 SO03-03 '!$K$6</definedName>
    <definedName name="SloupecCDH" localSheetId="16">'SO03-2 SO03-1 '!$K$6</definedName>
    <definedName name="SloupecCDH" localSheetId="17">'SO03-2 SO03-2 '!$K$6</definedName>
    <definedName name="SloupecCDH" localSheetId="18">'SO03-2 SO03-3 '!$K$6</definedName>
    <definedName name="SloupecCDH" localSheetId="19">'SO04 SO04-1 '!$K$6</definedName>
    <definedName name="SloupecCDH" localSheetId="20">'SO04 SO04-2 '!$K$6</definedName>
    <definedName name="SloupecCDH" localSheetId="21">'SO04 SO04-3 '!$K$6</definedName>
    <definedName name="SloupecCDH" localSheetId="22">'SO05 SO05-1 '!$K$6</definedName>
    <definedName name="SloupecCDH" localSheetId="23">'SO05 SO05-2 '!$K$6</definedName>
    <definedName name="SloupecCDH" localSheetId="24">'SO05 SO05-3 '!$K$6</definedName>
    <definedName name="SloupecCDH">'01 01 '!$K$6</definedName>
    <definedName name="SloupecCisloPol" localSheetId="3">'SO01 01 '!$B$6</definedName>
    <definedName name="SloupecCisloPol" localSheetId="4">'SO01 02 '!$B$6</definedName>
    <definedName name="SloupecCisloPol" localSheetId="5">'SO01 03 '!$B$6</definedName>
    <definedName name="SloupecCisloPol" localSheetId="6">'SO01 04 '!$B$6</definedName>
    <definedName name="SloupecCisloPol" localSheetId="7">'SO01 05 '!$B$6</definedName>
    <definedName name="SloupecCisloPol" localSheetId="8">'SO01 06 '!$B$6</definedName>
    <definedName name="SloupecCisloPol" localSheetId="9">'SO02 SO02-1 '!$B$6</definedName>
    <definedName name="SloupecCisloPol" localSheetId="10">'SO02 SO02-2 '!$B$6</definedName>
    <definedName name="SloupecCisloPol" localSheetId="11">'SO02 SO02-3 '!$B$6</definedName>
    <definedName name="SloupecCisloPol" localSheetId="12">'SO02 SO02-4 '!$B$6</definedName>
    <definedName name="SloupecCisloPol" localSheetId="13">'SO03 SO03-01 '!$B$6</definedName>
    <definedName name="SloupecCisloPol" localSheetId="14">'SO03 SO03-02 '!$B$6</definedName>
    <definedName name="SloupecCisloPol" localSheetId="15">'SO03 SO03-03 '!$B$6</definedName>
    <definedName name="SloupecCisloPol" localSheetId="16">'SO03-2 SO03-1 '!$B$6</definedName>
    <definedName name="SloupecCisloPol" localSheetId="17">'SO03-2 SO03-2 '!$B$6</definedName>
    <definedName name="SloupecCisloPol" localSheetId="18">'SO03-2 SO03-3 '!$B$6</definedName>
    <definedName name="SloupecCisloPol" localSheetId="19">'SO04 SO04-1 '!$B$6</definedName>
    <definedName name="SloupecCisloPol" localSheetId="20">'SO04 SO04-2 '!$B$6</definedName>
    <definedName name="SloupecCisloPol" localSheetId="21">'SO04 SO04-3 '!$B$6</definedName>
    <definedName name="SloupecCisloPol" localSheetId="22">'SO05 SO05-1 '!$B$6</definedName>
    <definedName name="SloupecCisloPol" localSheetId="23">'SO05 SO05-2 '!$B$6</definedName>
    <definedName name="SloupecCisloPol" localSheetId="24">'SO05 SO05-3 '!$B$6</definedName>
    <definedName name="SloupecCisloPol">'01 01 '!$B$6</definedName>
    <definedName name="SloupecCH" localSheetId="3">'SO01 01 '!$I$6</definedName>
    <definedName name="SloupecCH" localSheetId="4">'SO01 02 '!$I$6</definedName>
    <definedName name="SloupecCH" localSheetId="5">'SO01 03 '!$I$6</definedName>
    <definedName name="SloupecCH" localSheetId="6">'SO01 04 '!$I$6</definedName>
    <definedName name="SloupecCH" localSheetId="7">'SO01 05 '!$I$6</definedName>
    <definedName name="SloupecCH" localSheetId="8">'SO01 06 '!$I$6</definedName>
    <definedName name="SloupecCH" localSheetId="9">'SO02 SO02-1 '!$I$6</definedName>
    <definedName name="SloupecCH" localSheetId="10">'SO02 SO02-2 '!$I$6</definedName>
    <definedName name="SloupecCH" localSheetId="11">'SO02 SO02-3 '!$I$6</definedName>
    <definedName name="SloupecCH" localSheetId="12">'SO02 SO02-4 '!$I$6</definedName>
    <definedName name="SloupecCH" localSheetId="13">'SO03 SO03-01 '!$I$6</definedName>
    <definedName name="SloupecCH" localSheetId="14">'SO03 SO03-02 '!$I$6</definedName>
    <definedName name="SloupecCH" localSheetId="15">'SO03 SO03-03 '!$I$6</definedName>
    <definedName name="SloupecCH" localSheetId="16">'SO03-2 SO03-1 '!$I$6</definedName>
    <definedName name="SloupecCH" localSheetId="17">'SO03-2 SO03-2 '!$I$6</definedName>
    <definedName name="SloupecCH" localSheetId="18">'SO03-2 SO03-3 '!$I$6</definedName>
    <definedName name="SloupecCH" localSheetId="19">'SO04 SO04-1 '!$I$6</definedName>
    <definedName name="SloupecCH" localSheetId="20">'SO04 SO04-2 '!$I$6</definedName>
    <definedName name="SloupecCH" localSheetId="21">'SO04 SO04-3 '!$I$6</definedName>
    <definedName name="SloupecCH" localSheetId="22">'SO05 SO05-1 '!$I$6</definedName>
    <definedName name="SloupecCH" localSheetId="23">'SO05 SO05-2 '!$I$6</definedName>
    <definedName name="SloupecCH" localSheetId="24">'SO05 SO05-3 '!$I$6</definedName>
    <definedName name="SloupecCH">'01 01 '!$I$6</definedName>
    <definedName name="SloupecJC" localSheetId="3">'SO01 01 '!$F$6</definedName>
    <definedName name="SloupecJC" localSheetId="4">'SO01 02 '!$F$6</definedName>
    <definedName name="SloupecJC" localSheetId="5">'SO01 03 '!$F$6</definedName>
    <definedName name="SloupecJC" localSheetId="6">'SO01 04 '!$F$6</definedName>
    <definedName name="SloupecJC" localSheetId="7">'SO01 05 '!$F$6</definedName>
    <definedName name="SloupecJC" localSheetId="8">'SO01 06 '!$F$6</definedName>
    <definedName name="SloupecJC" localSheetId="9">'SO02 SO02-1 '!$F$6</definedName>
    <definedName name="SloupecJC" localSheetId="10">'SO02 SO02-2 '!$F$6</definedName>
    <definedName name="SloupecJC" localSheetId="11">'SO02 SO02-3 '!$F$6</definedName>
    <definedName name="SloupecJC" localSheetId="12">'SO02 SO02-4 '!$F$6</definedName>
    <definedName name="SloupecJC" localSheetId="13">'SO03 SO03-01 '!$F$6</definedName>
    <definedName name="SloupecJC" localSheetId="14">'SO03 SO03-02 '!$F$6</definedName>
    <definedName name="SloupecJC" localSheetId="15">'SO03 SO03-03 '!$F$6</definedName>
    <definedName name="SloupecJC" localSheetId="16">'SO03-2 SO03-1 '!$F$6</definedName>
    <definedName name="SloupecJC" localSheetId="17">'SO03-2 SO03-2 '!$F$6</definedName>
    <definedName name="SloupecJC" localSheetId="18">'SO03-2 SO03-3 '!$F$6</definedName>
    <definedName name="SloupecJC" localSheetId="19">'SO04 SO04-1 '!$F$6</definedName>
    <definedName name="SloupecJC" localSheetId="20">'SO04 SO04-2 '!$F$6</definedName>
    <definedName name="SloupecJC" localSheetId="21">'SO04 SO04-3 '!$F$6</definedName>
    <definedName name="SloupecJC" localSheetId="22">'SO05 SO05-1 '!$F$6</definedName>
    <definedName name="SloupecJC" localSheetId="23">'SO05 SO05-2 '!$F$6</definedName>
    <definedName name="SloupecJC" localSheetId="24">'SO05 SO05-3 '!$F$6</definedName>
    <definedName name="SloupecJC">'01 01 '!$F$6</definedName>
    <definedName name="SloupecJDH" localSheetId="3">'SO01 01 '!$J$6</definedName>
    <definedName name="SloupecJDH" localSheetId="4">'SO01 02 '!$J$6</definedName>
    <definedName name="SloupecJDH" localSheetId="5">'SO01 03 '!$J$6</definedName>
    <definedName name="SloupecJDH" localSheetId="6">'SO01 04 '!$J$6</definedName>
    <definedName name="SloupecJDH" localSheetId="7">'SO01 05 '!$J$6</definedName>
    <definedName name="SloupecJDH" localSheetId="8">'SO01 06 '!$J$6</definedName>
    <definedName name="SloupecJDH" localSheetId="9">'SO02 SO02-1 '!$J$6</definedName>
    <definedName name="SloupecJDH" localSheetId="10">'SO02 SO02-2 '!$J$6</definedName>
    <definedName name="SloupecJDH" localSheetId="11">'SO02 SO02-3 '!$J$6</definedName>
    <definedName name="SloupecJDH" localSheetId="12">'SO02 SO02-4 '!$J$6</definedName>
    <definedName name="SloupecJDH" localSheetId="13">'SO03 SO03-01 '!$J$6</definedName>
    <definedName name="SloupecJDH" localSheetId="14">'SO03 SO03-02 '!$J$6</definedName>
    <definedName name="SloupecJDH" localSheetId="15">'SO03 SO03-03 '!$J$6</definedName>
    <definedName name="SloupecJDH" localSheetId="16">'SO03-2 SO03-1 '!$J$6</definedName>
    <definedName name="SloupecJDH" localSheetId="17">'SO03-2 SO03-2 '!$J$6</definedName>
    <definedName name="SloupecJDH" localSheetId="18">'SO03-2 SO03-3 '!$J$6</definedName>
    <definedName name="SloupecJDH" localSheetId="19">'SO04 SO04-1 '!$J$6</definedName>
    <definedName name="SloupecJDH" localSheetId="20">'SO04 SO04-2 '!$J$6</definedName>
    <definedName name="SloupecJDH" localSheetId="21">'SO04 SO04-3 '!$J$6</definedName>
    <definedName name="SloupecJDH" localSheetId="22">'SO05 SO05-1 '!$J$6</definedName>
    <definedName name="SloupecJDH" localSheetId="23">'SO05 SO05-2 '!$J$6</definedName>
    <definedName name="SloupecJDH" localSheetId="24">'SO05 SO05-3 '!$J$6</definedName>
    <definedName name="SloupecJDH">'01 01 '!$J$6</definedName>
    <definedName name="SloupecJDM" localSheetId="3">'SO01 01 '!$J$6</definedName>
    <definedName name="SloupecJDM" localSheetId="4">'SO01 02 '!$J$6</definedName>
    <definedName name="SloupecJDM" localSheetId="5">'SO01 03 '!$J$6</definedName>
    <definedName name="SloupecJDM" localSheetId="6">'SO01 04 '!$J$6</definedName>
    <definedName name="SloupecJDM" localSheetId="7">'SO01 05 '!$J$6</definedName>
    <definedName name="SloupecJDM" localSheetId="8">'SO01 06 '!$J$6</definedName>
    <definedName name="SloupecJDM" localSheetId="9">'SO02 SO02-1 '!$J$6</definedName>
    <definedName name="SloupecJDM" localSheetId="10">'SO02 SO02-2 '!$J$6</definedName>
    <definedName name="SloupecJDM" localSheetId="11">'SO02 SO02-3 '!$J$6</definedName>
    <definedName name="SloupecJDM" localSheetId="12">'SO02 SO02-4 '!$J$6</definedName>
    <definedName name="SloupecJDM" localSheetId="13">'SO03 SO03-01 '!$J$6</definedName>
    <definedName name="SloupecJDM" localSheetId="14">'SO03 SO03-02 '!$J$6</definedName>
    <definedName name="SloupecJDM" localSheetId="15">'SO03 SO03-03 '!$J$6</definedName>
    <definedName name="SloupecJDM" localSheetId="16">'SO03-2 SO03-1 '!$J$6</definedName>
    <definedName name="SloupecJDM" localSheetId="17">'SO03-2 SO03-2 '!$J$6</definedName>
    <definedName name="SloupecJDM" localSheetId="18">'SO03-2 SO03-3 '!$J$6</definedName>
    <definedName name="SloupecJDM" localSheetId="19">'SO04 SO04-1 '!$J$6</definedName>
    <definedName name="SloupecJDM" localSheetId="20">'SO04 SO04-2 '!$J$6</definedName>
    <definedName name="SloupecJDM" localSheetId="21">'SO04 SO04-3 '!$J$6</definedName>
    <definedName name="SloupecJDM" localSheetId="22">'SO05 SO05-1 '!$J$6</definedName>
    <definedName name="SloupecJDM" localSheetId="23">'SO05 SO05-2 '!$J$6</definedName>
    <definedName name="SloupecJDM" localSheetId="24">'SO05 SO05-3 '!$J$6</definedName>
    <definedName name="SloupecJDM">'01 01 '!$J$6</definedName>
    <definedName name="SloupecJH" localSheetId="3">'SO01 01 '!$H$6</definedName>
    <definedName name="SloupecJH" localSheetId="4">'SO01 02 '!$H$6</definedName>
    <definedName name="SloupecJH" localSheetId="5">'SO01 03 '!$H$6</definedName>
    <definedName name="SloupecJH" localSheetId="6">'SO01 04 '!$H$6</definedName>
    <definedName name="SloupecJH" localSheetId="7">'SO01 05 '!$H$6</definedName>
    <definedName name="SloupecJH" localSheetId="8">'SO01 06 '!$H$6</definedName>
    <definedName name="SloupecJH" localSheetId="9">'SO02 SO02-1 '!$H$6</definedName>
    <definedName name="SloupecJH" localSheetId="10">'SO02 SO02-2 '!$H$6</definedName>
    <definedName name="SloupecJH" localSheetId="11">'SO02 SO02-3 '!$H$6</definedName>
    <definedName name="SloupecJH" localSheetId="12">'SO02 SO02-4 '!$H$6</definedName>
    <definedName name="SloupecJH" localSheetId="13">'SO03 SO03-01 '!$H$6</definedName>
    <definedName name="SloupecJH" localSheetId="14">'SO03 SO03-02 '!$H$6</definedName>
    <definedName name="SloupecJH" localSheetId="15">'SO03 SO03-03 '!$H$6</definedName>
    <definedName name="SloupecJH" localSheetId="16">'SO03-2 SO03-1 '!$H$6</definedName>
    <definedName name="SloupecJH" localSheetId="17">'SO03-2 SO03-2 '!$H$6</definedName>
    <definedName name="SloupecJH" localSheetId="18">'SO03-2 SO03-3 '!$H$6</definedName>
    <definedName name="SloupecJH" localSheetId="19">'SO04 SO04-1 '!$H$6</definedName>
    <definedName name="SloupecJH" localSheetId="20">'SO04 SO04-2 '!$H$6</definedName>
    <definedName name="SloupecJH" localSheetId="21">'SO04 SO04-3 '!$H$6</definedName>
    <definedName name="SloupecJH" localSheetId="22">'SO05 SO05-1 '!$H$6</definedName>
    <definedName name="SloupecJH" localSheetId="23">'SO05 SO05-2 '!$H$6</definedName>
    <definedName name="SloupecJH" localSheetId="24">'SO05 SO05-3 '!$H$6</definedName>
    <definedName name="SloupecJH">'01 01 '!$H$6</definedName>
    <definedName name="SloupecMJ" localSheetId="3">'SO01 01 '!$D$6</definedName>
    <definedName name="SloupecMJ" localSheetId="4">'SO01 02 '!$D$6</definedName>
    <definedName name="SloupecMJ" localSheetId="5">'SO01 03 '!$D$6</definedName>
    <definedName name="SloupecMJ" localSheetId="6">'SO01 04 '!$D$6</definedName>
    <definedName name="SloupecMJ" localSheetId="7">'SO01 05 '!$D$6</definedName>
    <definedName name="SloupecMJ" localSheetId="8">'SO01 06 '!$D$6</definedName>
    <definedName name="SloupecMJ" localSheetId="9">'SO02 SO02-1 '!$D$6</definedName>
    <definedName name="SloupecMJ" localSheetId="10">'SO02 SO02-2 '!$D$6</definedName>
    <definedName name="SloupecMJ" localSheetId="11">'SO02 SO02-3 '!$D$6</definedName>
    <definedName name="SloupecMJ" localSheetId="12">'SO02 SO02-4 '!$D$6</definedName>
    <definedName name="SloupecMJ" localSheetId="13">'SO03 SO03-01 '!$D$6</definedName>
    <definedName name="SloupecMJ" localSheetId="14">'SO03 SO03-02 '!$D$6</definedName>
    <definedName name="SloupecMJ" localSheetId="15">'SO03 SO03-03 '!$D$6</definedName>
    <definedName name="SloupecMJ" localSheetId="16">'SO03-2 SO03-1 '!$D$6</definedName>
    <definedName name="SloupecMJ" localSheetId="17">'SO03-2 SO03-2 '!$D$6</definedName>
    <definedName name="SloupecMJ" localSheetId="18">'SO03-2 SO03-3 '!$D$6</definedName>
    <definedName name="SloupecMJ" localSheetId="19">'SO04 SO04-1 '!$D$6</definedName>
    <definedName name="SloupecMJ" localSheetId="20">'SO04 SO04-2 '!$D$6</definedName>
    <definedName name="SloupecMJ" localSheetId="21">'SO04 SO04-3 '!$D$6</definedName>
    <definedName name="SloupecMJ" localSheetId="22">'SO05 SO05-1 '!$D$6</definedName>
    <definedName name="SloupecMJ" localSheetId="23">'SO05 SO05-2 '!$D$6</definedName>
    <definedName name="SloupecMJ" localSheetId="24">'SO05 SO05-3 '!$D$6</definedName>
    <definedName name="SloupecMJ">'01 01 '!$D$6</definedName>
    <definedName name="SloupecMnozstvi" localSheetId="3">'SO01 01 '!$E$6</definedName>
    <definedName name="SloupecMnozstvi" localSheetId="4">'SO01 02 '!$E$6</definedName>
    <definedName name="SloupecMnozstvi" localSheetId="5">'SO01 03 '!$E$6</definedName>
    <definedName name="SloupecMnozstvi" localSheetId="6">'SO01 04 '!$E$6</definedName>
    <definedName name="SloupecMnozstvi" localSheetId="7">'SO01 05 '!$E$6</definedName>
    <definedName name="SloupecMnozstvi" localSheetId="8">'SO01 06 '!$E$6</definedName>
    <definedName name="SloupecMnozstvi" localSheetId="9">'SO02 SO02-1 '!$E$6</definedName>
    <definedName name="SloupecMnozstvi" localSheetId="10">'SO02 SO02-2 '!$E$6</definedName>
    <definedName name="SloupecMnozstvi" localSheetId="11">'SO02 SO02-3 '!$E$6</definedName>
    <definedName name="SloupecMnozstvi" localSheetId="12">'SO02 SO02-4 '!$E$6</definedName>
    <definedName name="SloupecMnozstvi" localSheetId="13">'SO03 SO03-01 '!$E$6</definedName>
    <definedName name="SloupecMnozstvi" localSheetId="14">'SO03 SO03-02 '!$E$6</definedName>
    <definedName name="SloupecMnozstvi" localSheetId="15">'SO03 SO03-03 '!$E$6</definedName>
    <definedName name="SloupecMnozstvi" localSheetId="16">'SO03-2 SO03-1 '!$E$6</definedName>
    <definedName name="SloupecMnozstvi" localSheetId="17">'SO03-2 SO03-2 '!$E$6</definedName>
    <definedName name="SloupecMnozstvi" localSheetId="18">'SO03-2 SO03-3 '!$E$6</definedName>
    <definedName name="SloupecMnozstvi" localSheetId="19">'SO04 SO04-1 '!$E$6</definedName>
    <definedName name="SloupecMnozstvi" localSheetId="20">'SO04 SO04-2 '!$E$6</definedName>
    <definedName name="SloupecMnozstvi" localSheetId="21">'SO04 SO04-3 '!$E$6</definedName>
    <definedName name="SloupecMnozstvi" localSheetId="22">'SO05 SO05-1 '!$E$6</definedName>
    <definedName name="SloupecMnozstvi" localSheetId="23">'SO05 SO05-2 '!$E$6</definedName>
    <definedName name="SloupecMnozstvi" localSheetId="24">'SO05 SO05-3 '!$E$6</definedName>
    <definedName name="SloupecMnozstvi">'01 01 '!$E$6</definedName>
    <definedName name="SloupecNazPol" localSheetId="3">'SO01 01 '!$C$6</definedName>
    <definedName name="SloupecNazPol" localSheetId="4">'SO01 02 '!$C$6</definedName>
    <definedName name="SloupecNazPol" localSheetId="5">'SO01 03 '!$C$6</definedName>
    <definedName name="SloupecNazPol" localSheetId="6">'SO01 04 '!$C$6</definedName>
    <definedName name="SloupecNazPol" localSheetId="7">'SO01 05 '!$C$6</definedName>
    <definedName name="SloupecNazPol" localSheetId="8">'SO01 06 '!$C$6</definedName>
    <definedName name="SloupecNazPol" localSheetId="9">'SO02 SO02-1 '!$C$6</definedName>
    <definedName name="SloupecNazPol" localSheetId="10">'SO02 SO02-2 '!$C$6</definedName>
    <definedName name="SloupecNazPol" localSheetId="11">'SO02 SO02-3 '!$C$6</definedName>
    <definedName name="SloupecNazPol" localSheetId="12">'SO02 SO02-4 '!$C$6</definedName>
    <definedName name="SloupecNazPol" localSheetId="13">'SO03 SO03-01 '!$C$6</definedName>
    <definedName name="SloupecNazPol" localSheetId="14">'SO03 SO03-02 '!$C$6</definedName>
    <definedName name="SloupecNazPol" localSheetId="15">'SO03 SO03-03 '!$C$6</definedName>
    <definedName name="SloupecNazPol" localSheetId="16">'SO03-2 SO03-1 '!$C$6</definedName>
    <definedName name="SloupecNazPol" localSheetId="17">'SO03-2 SO03-2 '!$C$6</definedName>
    <definedName name="SloupecNazPol" localSheetId="18">'SO03-2 SO03-3 '!$C$6</definedName>
    <definedName name="SloupecNazPol" localSheetId="19">'SO04 SO04-1 '!$C$6</definedName>
    <definedName name="SloupecNazPol" localSheetId="20">'SO04 SO04-2 '!$C$6</definedName>
    <definedName name="SloupecNazPol" localSheetId="21">'SO04 SO04-3 '!$C$6</definedName>
    <definedName name="SloupecNazPol" localSheetId="22">'SO05 SO05-1 '!$C$6</definedName>
    <definedName name="SloupecNazPol" localSheetId="23">'SO05 SO05-2 '!$C$6</definedName>
    <definedName name="SloupecNazPol" localSheetId="24">'SO05 SO05-3 '!$C$6</definedName>
    <definedName name="SloupecNazPol">'01 01 '!$C$6</definedName>
    <definedName name="SloupecPC" localSheetId="3">'SO01 01 '!$A$6</definedName>
    <definedName name="SloupecPC" localSheetId="4">'SO01 02 '!$A$6</definedName>
    <definedName name="SloupecPC" localSheetId="5">'SO01 03 '!$A$6</definedName>
    <definedName name="SloupecPC" localSheetId="6">'SO01 04 '!$A$6</definedName>
    <definedName name="SloupecPC" localSheetId="7">'SO01 05 '!$A$6</definedName>
    <definedName name="SloupecPC" localSheetId="8">'SO01 06 '!$A$6</definedName>
    <definedName name="SloupecPC" localSheetId="9">'SO02 SO02-1 '!$A$6</definedName>
    <definedName name="SloupecPC" localSheetId="10">'SO02 SO02-2 '!$A$6</definedName>
    <definedName name="SloupecPC" localSheetId="11">'SO02 SO02-3 '!$A$6</definedName>
    <definedName name="SloupecPC" localSheetId="12">'SO02 SO02-4 '!$A$6</definedName>
    <definedName name="SloupecPC" localSheetId="13">'SO03 SO03-01 '!$A$6</definedName>
    <definedName name="SloupecPC" localSheetId="14">'SO03 SO03-02 '!$A$6</definedName>
    <definedName name="SloupecPC" localSheetId="15">'SO03 SO03-03 '!$A$6</definedName>
    <definedName name="SloupecPC" localSheetId="16">'SO03-2 SO03-1 '!$A$6</definedName>
    <definedName name="SloupecPC" localSheetId="17">'SO03-2 SO03-2 '!$A$6</definedName>
    <definedName name="SloupecPC" localSheetId="18">'SO03-2 SO03-3 '!$A$6</definedName>
    <definedName name="SloupecPC" localSheetId="19">'SO04 SO04-1 '!$A$6</definedName>
    <definedName name="SloupecPC" localSheetId="20">'SO04 SO04-2 '!$A$6</definedName>
    <definedName name="SloupecPC" localSheetId="21">'SO04 SO04-3 '!$A$6</definedName>
    <definedName name="SloupecPC" localSheetId="22">'SO05 SO05-1 '!$A$6</definedName>
    <definedName name="SloupecPC" localSheetId="23">'SO05 SO05-2 '!$A$6</definedName>
    <definedName name="SloupecPC" localSheetId="24">'SO05 SO05-3 '!$A$6</definedName>
    <definedName name="SloupecPC">'01 01 '!$A$6</definedName>
    <definedName name="solver_lin" localSheetId="2" hidden="1">0</definedName>
    <definedName name="solver_lin" localSheetId="3" hidden="1">0</definedName>
    <definedName name="solver_lin" localSheetId="4" hidden="1">0</definedName>
    <definedName name="solver_lin" localSheetId="5" hidden="1">0</definedName>
    <definedName name="solver_lin" localSheetId="6" hidden="1">0</definedName>
    <definedName name="solver_lin" localSheetId="7" hidden="1">0</definedName>
    <definedName name="solver_lin" localSheetId="8" hidden="1">0</definedName>
    <definedName name="solver_lin" localSheetId="9" hidden="1">0</definedName>
    <definedName name="solver_lin" localSheetId="10" hidden="1">0</definedName>
    <definedName name="solver_lin" localSheetId="11" hidden="1">0</definedName>
    <definedName name="solver_lin" localSheetId="12" hidden="1">0</definedName>
    <definedName name="solver_lin" localSheetId="13" hidden="1">0</definedName>
    <definedName name="solver_lin" localSheetId="14" hidden="1">0</definedName>
    <definedName name="solver_lin" localSheetId="15" hidden="1">0</definedName>
    <definedName name="solver_lin" localSheetId="16" hidden="1">0</definedName>
    <definedName name="solver_lin" localSheetId="17" hidden="1">0</definedName>
    <definedName name="solver_lin" localSheetId="18" hidden="1">0</definedName>
    <definedName name="solver_lin" localSheetId="19" hidden="1">0</definedName>
    <definedName name="solver_lin" localSheetId="20" hidden="1">0</definedName>
    <definedName name="solver_lin" localSheetId="21" hidden="1">0</definedName>
    <definedName name="solver_lin" localSheetId="22" hidden="1">0</definedName>
    <definedName name="solver_lin" localSheetId="23" hidden="1">0</definedName>
    <definedName name="solver_lin" localSheetId="24" hidden="1">0</definedName>
    <definedName name="solver_num" localSheetId="2" hidden="1">0</definedName>
    <definedName name="solver_num" localSheetId="3" hidden="1">0</definedName>
    <definedName name="solver_num" localSheetId="4" hidden="1">0</definedName>
    <definedName name="solver_num" localSheetId="5" hidden="1">0</definedName>
    <definedName name="solver_num" localSheetId="6" hidden="1">0</definedName>
    <definedName name="solver_num" localSheetId="7" hidden="1">0</definedName>
    <definedName name="solver_num" localSheetId="8" hidden="1">0</definedName>
    <definedName name="solver_num" localSheetId="9" hidden="1">0</definedName>
    <definedName name="solver_num" localSheetId="10" hidden="1">0</definedName>
    <definedName name="solver_num" localSheetId="11" hidden="1">0</definedName>
    <definedName name="solver_num" localSheetId="12" hidden="1">0</definedName>
    <definedName name="solver_num" localSheetId="13" hidden="1">0</definedName>
    <definedName name="solver_num" localSheetId="14" hidden="1">0</definedName>
    <definedName name="solver_num" localSheetId="15" hidden="1">0</definedName>
    <definedName name="solver_num" localSheetId="16" hidden="1">0</definedName>
    <definedName name="solver_num" localSheetId="17" hidden="1">0</definedName>
    <definedName name="solver_num" localSheetId="18" hidden="1">0</definedName>
    <definedName name="solver_num" localSheetId="19" hidden="1">0</definedName>
    <definedName name="solver_num" localSheetId="20" hidden="1">0</definedName>
    <definedName name="solver_num" localSheetId="21" hidden="1">0</definedName>
    <definedName name="solver_num" localSheetId="22" hidden="1">0</definedName>
    <definedName name="solver_num" localSheetId="23" hidden="1">0</definedName>
    <definedName name="solver_num" localSheetId="24" hidden="1">0</definedName>
    <definedName name="solver_opt" localSheetId="2" hidden="1">'01 01 '!#REF!</definedName>
    <definedName name="solver_opt" localSheetId="3" hidden="1">'SO01 01 '!#REF!</definedName>
    <definedName name="solver_opt" localSheetId="4" hidden="1">'SO01 02 '!#REF!</definedName>
    <definedName name="solver_opt" localSheetId="5" hidden="1">'SO01 03 '!#REF!</definedName>
    <definedName name="solver_opt" localSheetId="6" hidden="1">'SO01 04 '!#REF!</definedName>
    <definedName name="solver_opt" localSheetId="7" hidden="1">'SO01 05 '!#REF!</definedName>
    <definedName name="solver_opt" localSheetId="8" hidden="1">'SO01 06 '!#REF!</definedName>
    <definedName name="solver_opt" localSheetId="9" hidden="1">'SO02 SO02-1 '!#REF!</definedName>
    <definedName name="solver_opt" localSheetId="10" hidden="1">'SO02 SO02-2 '!#REF!</definedName>
    <definedName name="solver_opt" localSheetId="11" hidden="1">'SO02 SO02-3 '!#REF!</definedName>
    <definedName name="solver_opt" localSheetId="12" hidden="1">'SO02 SO02-4 '!#REF!</definedName>
    <definedName name="solver_opt" localSheetId="13" hidden="1">'SO03 SO03-01 '!#REF!</definedName>
    <definedName name="solver_opt" localSheetId="14" hidden="1">'SO03 SO03-02 '!#REF!</definedName>
    <definedName name="solver_opt" localSheetId="15" hidden="1">'SO03 SO03-03 '!#REF!</definedName>
    <definedName name="solver_opt" localSheetId="16" hidden="1">'SO03-2 SO03-1 '!#REF!</definedName>
    <definedName name="solver_opt" localSheetId="17" hidden="1">'SO03-2 SO03-2 '!#REF!</definedName>
    <definedName name="solver_opt" localSheetId="18" hidden="1">'SO03-2 SO03-3 '!#REF!</definedName>
    <definedName name="solver_opt" localSheetId="19" hidden="1">'SO04 SO04-1 '!#REF!</definedName>
    <definedName name="solver_opt" localSheetId="20" hidden="1">'SO04 SO04-2 '!#REF!</definedName>
    <definedName name="solver_opt" localSheetId="21" hidden="1">'SO04 SO04-3 '!#REF!</definedName>
    <definedName name="solver_opt" localSheetId="22" hidden="1">'SO05 SO05-1 '!#REF!</definedName>
    <definedName name="solver_opt" localSheetId="23" hidden="1">'SO05 SO05-2 '!#REF!</definedName>
    <definedName name="solver_opt" localSheetId="24" hidden="1">'SO05 SO05-3 '!#REF!</definedName>
    <definedName name="solver_typ" localSheetId="2" hidden="1">1</definedName>
    <definedName name="solver_typ" localSheetId="3" hidden="1">1</definedName>
    <definedName name="solver_typ" localSheetId="4" hidden="1">1</definedName>
    <definedName name="solver_typ" localSheetId="5" hidden="1">1</definedName>
    <definedName name="solver_typ" localSheetId="6" hidden="1">1</definedName>
    <definedName name="solver_typ" localSheetId="7" hidden="1">1</definedName>
    <definedName name="solver_typ" localSheetId="8" hidden="1">1</definedName>
    <definedName name="solver_typ" localSheetId="9" hidden="1">1</definedName>
    <definedName name="solver_typ" localSheetId="10" hidden="1">1</definedName>
    <definedName name="solver_typ" localSheetId="11" hidden="1">1</definedName>
    <definedName name="solver_typ" localSheetId="12" hidden="1">1</definedName>
    <definedName name="solver_typ" localSheetId="13" hidden="1">1</definedName>
    <definedName name="solver_typ" localSheetId="14" hidden="1">1</definedName>
    <definedName name="solver_typ" localSheetId="15" hidden="1">1</definedName>
    <definedName name="solver_typ" localSheetId="16" hidden="1">1</definedName>
    <definedName name="solver_typ" localSheetId="17" hidden="1">1</definedName>
    <definedName name="solver_typ" localSheetId="18" hidden="1">1</definedName>
    <definedName name="solver_typ" localSheetId="19" hidden="1">1</definedName>
    <definedName name="solver_typ" localSheetId="20" hidden="1">1</definedName>
    <definedName name="solver_typ" localSheetId="21" hidden="1">1</definedName>
    <definedName name="solver_typ" localSheetId="22" hidden="1">1</definedName>
    <definedName name="solver_typ" localSheetId="23" hidden="1">1</definedName>
    <definedName name="solver_typ" localSheetId="24" hidden="1">1</definedName>
    <definedName name="solver_val" localSheetId="2" hidden="1">0</definedName>
    <definedName name="solver_val" localSheetId="3" hidden="1">0</definedName>
    <definedName name="solver_val" localSheetId="4" hidden="1">0</definedName>
    <definedName name="solver_val" localSheetId="5" hidden="1">0</definedName>
    <definedName name="solver_val" localSheetId="6" hidden="1">0</definedName>
    <definedName name="solver_val" localSheetId="7" hidden="1">0</definedName>
    <definedName name="solver_val" localSheetId="8" hidden="1">0</definedName>
    <definedName name="solver_val" localSheetId="9" hidden="1">0</definedName>
    <definedName name="solver_val" localSheetId="10" hidden="1">0</definedName>
    <definedName name="solver_val" localSheetId="11" hidden="1">0</definedName>
    <definedName name="solver_val" localSheetId="12" hidden="1">0</definedName>
    <definedName name="solver_val" localSheetId="13" hidden="1">0</definedName>
    <definedName name="solver_val" localSheetId="14" hidden="1">0</definedName>
    <definedName name="solver_val" localSheetId="15" hidden="1">0</definedName>
    <definedName name="solver_val" localSheetId="16" hidden="1">0</definedName>
    <definedName name="solver_val" localSheetId="17" hidden="1">0</definedName>
    <definedName name="solver_val" localSheetId="18" hidden="1">0</definedName>
    <definedName name="solver_val" localSheetId="19" hidden="1">0</definedName>
    <definedName name="solver_val" localSheetId="20" hidden="1">0</definedName>
    <definedName name="solver_val" localSheetId="21" hidden="1">0</definedName>
    <definedName name="solver_val" localSheetId="22" hidden="1">0</definedName>
    <definedName name="solver_val" localSheetId="23" hidden="1">0</definedName>
    <definedName name="solver_val" localSheetId="24" hidden="1">0</definedName>
    <definedName name="StavbaCelkem" localSheetId="3">[1]Stavba!$F$94</definedName>
    <definedName name="StavbaCelkem" localSheetId="4">[1]Stavba!$F$94</definedName>
    <definedName name="StavbaCelkem" localSheetId="5">[1]Stavba!$F$94</definedName>
    <definedName name="StavbaCelkem" localSheetId="6">[1]Stavba!$F$94</definedName>
    <definedName name="StavbaCelkem" localSheetId="7">[1]Stavba!$F$94</definedName>
    <definedName name="StavbaCelkem" localSheetId="8">[1]Stavba!$F$94</definedName>
    <definedName name="StavbaCelkem" localSheetId="9">[1]Stavba!$F$94</definedName>
    <definedName name="StavbaCelkem" localSheetId="10">[1]Stavba!$F$94</definedName>
    <definedName name="StavbaCelkem" localSheetId="11">[1]Stavba!$F$94</definedName>
    <definedName name="StavbaCelkem" localSheetId="12">[1]Stavba!$F$94</definedName>
    <definedName name="StavbaCelkem" localSheetId="13">[1]Stavba!$F$94</definedName>
    <definedName name="StavbaCelkem" localSheetId="14">[1]Stavba!$F$94</definedName>
    <definedName name="StavbaCelkem" localSheetId="15">[1]Stavba!$F$94</definedName>
    <definedName name="StavbaCelkem" localSheetId="16">[1]Stavba!$F$94</definedName>
    <definedName name="StavbaCelkem" localSheetId="17">[1]Stavba!$F$94</definedName>
    <definedName name="StavbaCelkem" localSheetId="18">[1]Stavba!$F$94</definedName>
    <definedName name="StavbaCelkem" localSheetId="19">[1]Stavba!$F$94</definedName>
    <definedName name="StavbaCelkem" localSheetId="20">[1]Stavba!$F$94</definedName>
    <definedName name="StavbaCelkem" localSheetId="21">[1]Stavba!$F$94</definedName>
    <definedName name="StavbaCelkem" localSheetId="22">[1]Stavba!$F$94</definedName>
    <definedName name="StavbaCelkem" localSheetId="23">[1]Stavba!$F$94</definedName>
    <definedName name="StavbaCelkem" localSheetId="24">[1]Stavba!$F$94</definedName>
    <definedName name="StavbaCelkem">Stavba!$F$36</definedName>
    <definedName name="Typ" localSheetId="3">'SO01 01 '!#REF!</definedName>
    <definedName name="Typ" localSheetId="4">'SO01 02 '!#REF!</definedName>
    <definedName name="Typ" localSheetId="5">'SO01 03 '!#REF!</definedName>
    <definedName name="Typ" localSheetId="6">'SO01 04 '!#REF!</definedName>
    <definedName name="Typ" localSheetId="7">'SO01 05 '!#REF!</definedName>
    <definedName name="Typ" localSheetId="8">'SO01 06 '!#REF!</definedName>
    <definedName name="Typ" localSheetId="9">'SO02 SO02-1 '!#REF!</definedName>
    <definedName name="Typ" localSheetId="10">'SO02 SO02-2 '!#REF!</definedName>
    <definedName name="Typ" localSheetId="11">'SO02 SO02-3 '!#REF!</definedName>
    <definedName name="Typ" localSheetId="12">'SO02 SO02-4 '!#REF!</definedName>
    <definedName name="Typ" localSheetId="13">'SO03 SO03-01 '!#REF!</definedName>
    <definedName name="Typ" localSheetId="14">'SO03 SO03-02 '!#REF!</definedName>
    <definedName name="Typ" localSheetId="15">'SO03 SO03-03 '!#REF!</definedName>
    <definedName name="Typ" localSheetId="16">'SO03-2 SO03-1 '!#REF!</definedName>
    <definedName name="Typ" localSheetId="17">'SO03-2 SO03-2 '!#REF!</definedName>
    <definedName name="Typ" localSheetId="18">'SO03-2 SO03-3 '!#REF!</definedName>
    <definedName name="Typ" localSheetId="19">'SO04 SO04-1 '!#REF!</definedName>
    <definedName name="Typ" localSheetId="20">'SO04 SO04-2 '!#REF!</definedName>
    <definedName name="Typ" localSheetId="21">'SO04 SO04-3 '!#REF!</definedName>
    <definedName name="Typ" localSheetId="22">'SO05 SO05-1 '!#REF!</definedName>
    <definedName name="Typ" localSheetId="23">'SO05 SO05-2 '!#REF!</definedName>
    <definedName name="Typ" localSheetId="24">'SO05 SO05-3 '!#REF!</definedName>
    <definedName name="Typ">'01 01 '!#REF!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 localSheetId="1">Stavba!#REF!</definedName>
    <definedName name="Zhotovitel">#REF!</definedName>
  </definedNames>
  <calcPr calcId="181029"/>
</workbook>
</file>

<file path=xl/calcChain.xml><?xml version="1.0" encoding="utf-8"?>
<calcChain xmlns="http://schemas.openxmlformats.org/spreadsheetml/2006/main">
  <c r="I31" i="2" l="1"/>
  <c r="I32" i="2"/>
  <c r="I33" i="2"/>
  <c r="I34" i="2"/>
  <c r="I35" i="2"/>
  <c r="I29" i="2"/>
  <c r="K98" i="25"/>
  <c r="I98" i="25"/>
  <c r="G98" i="25"/>
  <c r="AZ98" i="25" s="1"/>
  <c r="K97" i="25"/>
  <c r="I97" i="25"/>
  <c r="G97" i="25"/>
  <c r="AZ97" i="25" s="1"/>
  <c r="K96" i="25"/>
  <c r="I96" i="25"/>
  <c r="G96" i="25"/>
  <c r="AZ96" i="25" s="1"/>
  <c r="K95" i="25"/>
  <c r="K99" i="25" s="1"/>
  <c r="X99" i="25" s="1"/>
  <c r="I95" i="25"/>
  <c r="G95" i="25"/>
  <c r="AZ95" i="25" s="1"/>
  <c r="K92" i="25"/>
  <c r="I92" i="25"/>
  <c r="G92" i="25"/>
  <c r="AZ92" i="25" s="1"/>
  <c r="K91" i="25"/>
  <c r="I91" i="25"/>
  <c r="G91" i="25"/>
  <c r="AZ91" i="25" s="1"/>
  <c r="K90" i="25"/>
  <c r="I90" i="25"/>
  <c r="G90" i="25"/>
  <c r="AZ90" i="25" s="1"/>
  <c r="K89" i="25"/>
  <c r="I89" i="25"/>
  <c r="G89" i="25"/>
  <c r="AZ89" i="25" s="1"/>
  <c r="K88" i="25"/>
  <c r="I88" i="25"/>
  <c r="G88" i="25"/>
  <c r="AZ88" i="25" s="1"/>
  <c r="K86" i="25"/>
  <c r="I86" i="25"/>
  <c r="G86" i="25"/>
  <c r="AZ86" i="25" s="1"/>
  <c r="K84" i="25"/>
  <c r="I84" i="25"/>
  <c r="G84" i="25"/>
  <c r="AZ84" i="25" s="1"/>
  <c r="K82" i="25"/>
  <c r="I82" i="25"/>
  <c r="G82" i="25"/>
  <c r="AZ82" i="25" s="1"/>
  <c r="K80" i="25"/>
  <c r="I80" i="25"/>
  <c r="G80" i="25"/>
  <c r="AZ80" i="25" s="1"/>
  <c r="K78" i="25"/>
  <c r="I78" i="25"/>
  <c r="G78" i="25"/>
  <c r="AZ78" i="25" s="1"/>
  <c r="K77" i="25"/>
  <c r="I77" i="25"/>
  <c r="G77" i="25"/>
  <c r="AZ77" i="25" s="1"/>
  <c r="K76" i="25"/>
  <c r="I76" i="25"/>
  <c r="G76" i="25"/>
  <c r="AZ76" i="25" s="1"/>
  <c r="K75" i="25"/>
  <c r="I75" i="25"/>
  <c r="G75" i="25"/>
  <c r="AZ75" i="25" s="1"/>
  <c r="K74" i="25"/>
  <c r="I74" i="25"/>
  <c r="G74" i="25"/>
  <c r="AZ74" i="25" s="1"/>
  <c r="K73" i="25"/>
  <c r="I73" i="25"/>
  <c r="G73" i="25"/>
  <c r="AZ73" i="25" s="1"/>
  <c r="K72" i="25"/>
  <c r="I72" i="25"/>
  <c r="G72" i="25"/>
  <c r="AZ72" i="25" s="1"/>
  <c r="K70" i="25"/>
  <c r="I70" i="25"/>
  <c r="G70" i="25"/>
  <c r="AZ70" i="25" s="1"/>
  <c r="K68" i="25"/>
  <c r="I68" i="25"/>
  <c r="G68" i="25"/>
  <c r="AZ68" i="25" s="1"/>
  <c r="K66" i="25"/>
  <c r="I66" i="25"/>
  <c r="G66" i="25"/>
  <c r="AZ66" i="25" s="1"/>
  <c r="K64" i="25"/>
  <c r="I64" i="25"/>
  <c r="G64" i="25"/>
  <c r="AZ64" i="25" s="1"/>
  <c r="K63" i="25"/>
  <c r="I63" i="25"/>
  <c r="G63" i="25"/>
  <c r="AZ63" i="25" s="1"/>
  <c r="K62" i="25"/>
  <c r="I62" i="25"/>
  <c r="G62" i="25"/>
  <c r="AZ62" i="25" s="1"/>
  <c r="K61" i="25"/>
  <c r="I61" i="25"/>
  <c r="G61" i="25"/>
  <c r="AZ61" i="25" s="1"/>
  <c r="K60" i="25"/>
  <c r="I60" i="25"/>
  <c r="G60" i="25"/>
  <c r="AZ60" i="25" s="1"/>
  <c r="K59" i="25"/>
  <c r="I59" i="25"/>
  <c r="G59" i="25"/>
  <c r="AZ59" i="25" s="1"/>
  <c r="K58" i="25"/>
  <c r="I58" i="25"/>
  <c r="G58" i="25"/>
  <c r="AZ58" i="25" s="1"/>
  <c r="K57" i="25"/>
  <c r="I57" i="25"/>
  <c r="G57" i="25"/>
  <c r="AZ57" i="25" s="1"/>
  <c r="K56" i="25"/>
  <c r="I56" i="25"/>
  <c r="G56" i="25"/>
  <c r="AZ56" i="25" s="1"/>
  <c r="K55" i="25"/>
  <c r="I55" i="25"/>
  <c r="G55" i="25"/>
  <c r="AZ55" i="25" s="1"/>
  <c r="K53" i="25"/>
  <c r="I53" i="25"/>
  <c r="G53" i="25"/>
  <c r="AZ53" i="25" s="1"/>
  <c r="K51" i="25"/>
  <c r="I51" i="25"/>
  <c r="G51" i="25"/>
  <c r="AZ51" i="25" s="1"/>
  <c r="K50" i="25"/>
  <c r="I50" i="25"/>
  <c r="G50" i="25"/>
  <c r="AZ50" i="25" s="1"/>
  <c r="K49" i="25"/>
  <c r="I49" i="25"/>
  <c r="G49" i="25"/>
  <c r="AZ49" i="25" s="1"/>
  <c r="K48" i="25"/>
  <c r="I48" i="25"/>
  <c r="G48" i="25"/>
  <c r="AZ48" i="25" s="1"/>
  <c r="K47" i="25"/>
  <c r="I47" i="25"/>
  <c r="G47" i="25"/>
  <c r="AZ47" i="25" s="1"/>
  <c r="K46" i="25"/>
  <c r="I46" i="25"/>
  <c r="G46" i="25"/>
  <c r="AZ46" i="25" s="1"/>
  <c r="K45" i="25"/>
  <c r="I45" i="25"/>
  <c r="G45" i="25"/>
  <c r="AZ45" i="25" s="1"/>
  <c r="K44" i="25"/>
  <c r="I44" i="25"/>
  <c r="G44" i="25"/>
  <c r="AZ44" i="25" s="1"/>
  <c r="K43" i="25"/>
  <c r="I43" i="25"/>
  <c r="G43" i="25"/>
  <c r="AZ43" i="25" s="1"/>
  <c r="K41" i="25"/>
  <c r="I41" i="25"/>
  <c r="G41" i="25"/>
  <c r="AZ41" i="25" s="1"/>
  <c r="K39" i="25"/>
  <c r="I39" i="25"/>
  <c r="G39" i="25"/>
  <c r="AZ39" i="25" s="1"/>
  <c r="K38" i="25"/>
  <c r="I38" i="25"/>
  <c r="G38" i="25"/>
  <c r="AZ38" i="25" s="1"/>
  <c r="K37" i="25"/>
  <c r="I37" i="25"/>
  <c r="G37" i="25"/>
  <c r="AZ37" i="25" s="1"/>
  <c r="K36" i="25"/>
  <c r="I36" i="25"/>
  <c r="G36" i="25"/>
  <c r="AZ36" i="25" s="1"/>
  <c r="K35" i="25"/>
  <c r="I35" i="25"/>
  <c r="G35" i="25"/>
  <c r="AZ35" i="25" s="1"/>
  <c r="K34" i="25"/>
  <c r="I34" i="25"/>
  <c r="G34" i="25"/>
  <c r="AZ34" i="25" s="1"/>
  <c r="K33" i="25"/>
  <c r="I33" i="25"/>
  <c r="G33" i="25"/>
  <c r="AZ33" i="25" s="1"/>
  <c r="K32" i="25"/>
  <c r="I32" i="25"/>
  <c r="G32" i="25"/>
  <c r="AZ32" i="25" s="1"/>
  <c r="K31" i="25"/>
  <c r="I31" i="25"/>
  <c r="G31" i="25"/>
  <c r="AZ31" i="25" s="1"/>
  <c r="K30" i="25"/>
  <c r="I30" i="25"/>
  <c r="G30" i="25"/>
  <c r="AZ30" i="25" s="1"/>
  <c r="K29" i="25"/>
  <c r="I29" i="25"/>
  <c r="G29" i="25"/>
  <c r="AZ29" i="25" s="1"/>
  <c r="K28" i="25"/>
  <c r="I28" i="25"/>
  <c r="G28" i="25"/>
  <c r="AZ28" i="25" s="1"/>
  <c r="K27" i="25"/>
  <c r="I27" i="25"/>
  <c r="G27" i="25"/>
  <c r="AZ27" i="25" s="1"/>
  <c r="K26" i="25"/>
  <c r="I26" i="25"/>
  <c r="G26" i="25"/>
  <c r="AZ26" i="25" s="1"/>
  <c r="K25" i="25"/>
  <c r="I25" i="25"/>
  <c r="G25" i="25"/>
  <c r="AZ25" i="25" s="1"/>
  <c r="K23" i="25"/>
  <c r="I23" i="25"/>
  <c r="G23" i="25"/>
  <c r="AZ23" i="25" s="1"/>
  <c r="K22" i="25"/>
  <c r="I22" i="25"/>
  <c r="G22" i="25"/>
  <c r="AZ22" i="25" s="1"/>
  <c r="K21" i="25"/>
  <c r="I21" i="25"/>
  <c r="G21" i="25"/>
  <c r="AZ21" i="25" s="1"/>
  <c r="K20" i="25"/>
  <c r="I20" i="25"/>
  <c r="G20" i="25"/>
  <c r="AZ20" i="25" s="1"/>
  <c r="K19" i="25"/>
  <c r="I19" i="25"/>
  <c r="G19" i="25"/>
  <c r="AZ19" i="25" s="1"/>
  <c r="K18" i="25"/>
  <c r="I18" i="25"/>
  <c r="G18" i="25"/>
  <c r="AZ18" i="25" s="1"/>
  <c r="K17" i="25"/>
  <c r="I17" i="25"/>
  <c r="G17" i="25"/>
  <c r="AZ17" i="25" s="1"/>
  <c r="K16" i="25"/>
  <c r="I16" i="25"/>
  <c r="G16" i="25"/>
  <c r="AZ16" i="25" s="1"/>
  <c r="K15" i="25"/>
  <c r="I15" i="25"/>
  <c r="G15" i="25"/>
  <c r="AZ15" i="25" s="1"/>
  <c r="K14" i="25"/>
  <c r="I14" i="25"/>
  <c r="G14" i="25"/>
  <c r="AZ14" i="25" s="1"/>
  <c r="K11" i="25"/>
  <c r="I11" i="25"/>
  <c r="G11" i="25"/>
  <c r="AZ11" i="25" s="1"/>
  <c r="K10" i="25"/>
  <c r="I10" i="25"/>
  <c r="G10" i="25"/>
  <c r="AZ10" i="25" s="1"/>
  <c r="K9" i="25"/>
  <c r="I9" i="25"/>
  <c r="G9" i="25"/>
  <c r="AZ9" i="25" s="1"/>
  <c r="K8" i="25"/>
  <c r="I8" i="25"/>
  <c r="G8" i="25"/>
  <c r="AZ8" i="25" s="1"/>
  <c r="K54" i="24"/>
  <c r="I54" i="24"/>
  <c r="G54" i="24"/>
  <c r="AZ54" i="24" s="1"/>
  <c r="K53" i="24"/>
  <c r="I53" i="24"/>
  <c r="G53" i="24"/>
  <c r="AZ53" i="24" s="1"/>
  <c r="K52" i="24"/>
  <c r="I52" i="24"/>
  <c r="G52" i="24"/>
  <c r="AZ52" i="24" s="1"/>
  <c r="K51" i="24"/>
  <c r="I51" i="24"/>
  <c r="G51" i="24"/>
  <c r="AZ51" i="24" s="1"/>
  <c r="K50" i="24"/>
  <c r="I50" i="24"/>
  <c r="G50" i="24"/>
  <c r="AZ50" i="24" s="1"/>
  <c r="K49" i="24"/>
  <c r="I49" i="24"/>
  <c r="G49" i="24"/>
  <c r="AZ49" i="24" s="1"/>
  <c r="K48" i="24"/>
  <c r="I48" i="24"/>
  <c r="G48" i="24"/>
  <c r="AZ48" i="24" s="1"/>
  <c r="K47" i="24"/>
  <c r="I47" i="24"/>
  <c r="G47" i="24"/>
  <c r="AZ47" i="24" s="1"/>
  <c r="K46" i="24"/>
  <c r="I46" i="24"/>
  <c r="G46" i="24"/>
  <c r="AZ46" i="24" s="1"/>
  <c r="K45" i="24"/>
  <c r="I45" i="24"/>
  <c r="G45" i="24"/>
  <c r="AZ45" i="24" s="1"/>
  <c r="K44" i="24"/>
  <c r="I44" i="24"/>
  <c r="G44" i="24"/>
  <c r="AZ44" i="24" s="1"/>
  <c r="K43" i="24"/>
  <c r="I43" i="24"/>
  <c r="G43" i="24"/>
  <c r="AZ43" i="24" s="1"/>
  <c r="K42" i="24"/>
  <c r="I42" i="24"/>
  <c r="G42" i="24"/>
  <c r="AZ42" i="24" s="1"/>
  <c r="K40" i="24"/>
  <c r="I40" i="24"/>
  <c r="G40" i="24"/>
  <c r="AZ40" i="24" s="1"/>
  <c r="K39" i="24"/>
  <c r="I39" i="24"/>
  <c r="G39" i="24"/>
  <c r="AZ39" i="24" s="1"/>
  <c r="K38" i="24"/>
  <c r="I38" i="24"/>
  <c r="G38" i="24"/>
  <c r="AZ38" i="24" s="1"/>
  <c r="K37" i="24"/>
  <c r="I37" i="24"/>
  <c r="G37" i="24"/>
  <c r="AZ37" i="24" s="1"/>
  <c r="K36" i="24"/>
  <c r="I36" i="24"/>
  <c r="G36" i="24"/>
  <c r="AZ36" i="24" s="1"/>
  <c r="K35" i="24"/>
  <c r="I35" i="24"/>
  <c r="G35" i="24"/>
  <c r="AZ35" i="24" s="1"/>
  <c r="K34" i="24"/>
  <c r="I34" i="24"/>
  <c r="G34" i="24"/>
  <c r="AZ34" i="24" s="1"/>
  <c r="K33" i="24"/>
  <c r="I33" i="24"/>
  <c r="G33" i="24"/>
  <c r="AZ33" i="24" s="1"/>
  <c r="K32" i="24"/>
  <c r="I32" i="24"/>
  <c r="G32" i="24"/>
  <c r="AZ32" i="24" s="1"/>
  <c r="K29" i="24"/>
  <c r="I29" i="24"/>
  <c r="G29" i="24"/>
  <c r="AZ29" i="24" s="1"/>
  <c r="K28" i="24"/>
  <c r="I28" i="24"/>
  <c r="G28" i="24"/>
  <c r="AZ28" i="24" s="1"/>
  <c r="K27" i="24"/>
  <c r="I27" i="24"/>
  <c r="G27" i="24"/>
  <c r="AZ27" i="24" s="1"/>
  <c r="K26" i="24"/>
  <c r="I26" i="24"/>
  <c r="G26" i="24"/>
  <c r="AZ26" i="24" s="1"/>
  <c r="K25" i="24"/>
  <c r="I25" i="24"/>
  <c r="G25" i="24"/>
  <c r="AZ25" i="24" s="1"/>
  <c r="K24" i="24"/>
  <c r="I24" i="24"/>
  <c r="G24" i="24"/>
  <c r="AZ24" i="24" s="1"/>
  <c r="K23" i="24"/>
  <c r="I23" i="24"/>
  <c r="G23" i="24"/>
  <c r="AZ23" i="24" s="1"/>
  <c r="K22" i="24"/>
  <c r="I22" i="24"/>
  <c r="G22" i="24"/>
  <c r="AZ22" i="24" s="1"/>
  <c r="K21" i="24"/>
  <c r="K30" i="24" s="1"/>
  <c r="X30" i="24" s="1"/>
  <c r="I21" i="24"/>
  <c r="G21" i="24"/>
  <c r="AZ21" i="24" s="1"/>
  <c r="K18" i="24"/>
  <c r="K19" i="24" s="1"/>
  <c r="X19" i="24" s="1"/>
  <c r="I18" i="24"/>
  <c r="I19" i="24" s="1"/>
  <c r="Y19" i="24" s="1"/>
  <c r="G18" i="24"/>
  <c r="AZ18" i="24" s="1"/>
  <c r="K15" i="24"/>
  <c r="I15" i="24"/>
  <c r="G15" i="24"/>
  <c r="AZ15" i="24" s="1"/>
  <c r="K14" i="24"/>
  <c r="I14" i="24"/>
  <c r="G14" i="24"/>
  <c r="AZ14" i="24" s="1"/>
  <c r="K13" i="24"/>
  <c r="I13" i="24"/>
  <c r="G13" i="24"/>
  <c r="AZ13" i="24" s="1"/>
  <c r="K12" i="24"/>
  <c r="I12" i="24"/>
  <c r="G12" i="24"/>
  <c r="AZ12" i="24" s="1"/>
  <c r="K11" i="24"/>
  <c r="I11" i="24"/>
  <c r="G11" i="24"/>
  <c r="AZ11" i="24" s="1"/>
  <c r="K10" i="24"/>
  <c r="I10" i="24"/>
  <c r="G10" i="24"/>
  <c r="AZ10" i="24" s="1"/>
  <c r="K9" i="24"/>
  <c r="I9" i="24"/>
  <c r="G9" i="24"/>
  <c r="AZ9" i="24" s="1"/>
  <c r="K8" i="24"/>
  <c r="I8" i="24"/>
  <c r="G8" i="24"/>
  <c r="AZ8" i="24" s="1"/>
  <c r="K75" i="23"/>
  <c r="I75" i="23"/>
  <c r="G75" i="23"/>
  <c r="AZ75" i="23" s="1"/>
  <c r="K74" i="23"/>
  <c r="I74" i="23"/>
  <c r="G74" i="23"/>
  <c r="AZ74" i="23" s="1"/>
  <c r="K73" i="23"/>
  <c r="I73" i="23"/>
  <c r="G73" i="23"/>
  <c r="AZ73" i="23" s="1"/>
  <c r="K72" i="23"/>
  <c r="I72" i="23"/>
  <c r="G72" i="23"/>
  <c r="AZ72" i="23" s="1"/>
  <c r="K71" i="23"/>
  <c r="I71" i="23"/>
  <c r="G71" i="23"/>
  <c r="AZ71" i="23" s="1"/>
  <c r="K70" i="23"/>
  <c r="I70" i="23"/>
  <c r="G70" i="23"/>
  <c r="AZ70" i="23" s="1"/>
  <c r="K69" i="23"/>
  <c r="I69" i="23"/>
  <c r="G69" i="23"/>
  <c r="AZ69" i="23" s="1"/>
  <c r="K68" i="23"/>
  <c r="I68" i="23"/>
  <c r="G68" i="23"/>
  <c r="AZ68" i="23" s="1"/>
  <c r="K67" i="23"/>
  <c r="I67" i="23"/>
  <c r="G67" i="23"/>
  <c r="AZ67" i="23" s="1"/>
  <c r="K66" i="23"/>
  <c r="I66" i="23"/>
  <c r="G66" i="23"/>
  <c r="AZ66" i="23" s="1"/>
  <c r="K65" i="23"/>
  <c r="I65" i="23"/>
  <c r="G65" i="23"/>
  <c r="AZ65" i="23" s="1"/>
  <c r="K64" i="23"/>
  <c r="I64" i="23"/>
  <c r="G64" i="23"/>
  <c r="AZ64" i="23" s="1"/>
  <c r="K63" i="23"/>
  <c r="I63" i="23"/>
  <c r="G63" i="23"/>
  <c r="AZ63" i="23" s="1"/>
  <c r="K62" i="23"/>
  <c r="I62" i="23"/>
  <c r="G62" i="23"/>
  <c r="AZ62" i="23" s="1"/>
  <c r="K61" i="23"/>
  <c r="I61" i="23"/>
  <c r="G61" i="23"/>
  <c r="AZ61" i="23" s="1"/>
  <c r="K60" i="23"/>
  <c r="I60" i="23"/>
  <c r="G60" i="23"/>
  <c r="AZ60" i="23" s="1"/>
  <c r="K59" i="23"/>
  <c r="I59" i="23"/>
  <c r="G59" i="23"/>
  <c r="AZ59" i="23" s="1"/>
  <c r="K58" i="23"/>
  <c r="I58" i="23"/>
  <c r="G58" i="23"/>
  <c r="AZ58" i="23" s="1"/>
  <c r="K57" i="23"/>
  <c r="I57" i="23"/>
  <c r="G57" i="23"/>
  <c r="AZ57" i="23" s="1"/>
  <c r="K56" i="23"/>
  <c r="I56" i="23"/>
  <c r="G56" i="23"/>
  <c r="AZ56" i="23" s="1"/>
  <c r="K55" i="23"/>
  <c r="I55" i="23"/>
  <c r="G55" i="23"/>
  <c r="AZ55" i="23" s="1"/>
  <c r="K54" i="23"/>
  <c r="I54" i="23"/>
  <c r="G54" i="23"/>
  <c r="AZ54" i="23" s="1"/>
  <c r="K53" i="23"/>
  <c r="I53" i="23"/>
  <c r="G53" i="23"/>
  <c r="AZ53" i="23" s="1"/>
  <c r="K52" i="23"/>
  <c r="I52" i="23"/>
  <c r="G52" i="23"/>
  <c r="AZ52" i="23" s="1"/>
  <c r="K51" i="23"/>
  <c r="I51" i="23"/>
  <c r="G51" i="23"/>
  <c r="AZ51" i="23" s="1"/>
  <c r="K50" i="23"/>
  <c r="I50" i="23"/>
  <c r="G50" i="23"/>
  <c r="AZ50" i="23" s="1"/>
  <c r="K49" i="23"/>
  <c r="I49" i="23"/>
  <c r="G49" i="23"/>
  <c r="AZ49" i="23" s="1"/>
  <c r="K48" i="23"/>
  <c r="I48" i="23"/>
  <c r="G48" i="23"/>
  <c r="AZ48" i="23" s="1"/>
  <c r="K47" i="23"/>
  <c r="I47" i="23"/>
  <c r="G47" i="23"/>
  <c r="AZ47" i="23" s="1"/>
  <c r="K46" i="23"/>
  <c r="I46" i="23"/>
  <c r="G46" i="23"/>
  <c r="AZ46" i="23" s="1"/>
  <c r="K45" i="23"/>
  <c r="I45" i="23"/>
  <c r="G45" i="23"/>
  <c r="AZ45" i="23" s="1"/>
  <c r="K44" i="23"/>
  <c r="I44" i="23"/>
  <c r="G44" i="23"/>
  <c r="AZ44" i="23" s="1"/>
  <c r="K43" i="23"/>
  <c r="I43" i="23"/>
  <c r="G43" i="23"/>
  <c r="AZ43" i="23" s="1"/>
  <c r="K42" i="23"/>
  <c r="I42" i="23"/>
  <c r="G42" i="23"/>
  <c r="AZ42" i="23" s="1"/>
  <c r="K41" i="23"/>
  <c r="I41" i="23"/>
  <c r="G41" i="23"/>
  <c r="AZ41" i="23" s="1"/>
  <c r="K40" i="23"/>
  <c r="I40" i="23"/>
  <c r="G40" i="23"/>
  <c r="AZ40" i="23" s="1"/>
  <c r="K39" i="23"/>
  <c r="I39" i="23"/>
  <c r="G39" i="23"/>
  <c r="AZ39" i="23" s="1"/>
  <c r="K38" i="23"/>
  <c r="I38" i="23"/>
  <c r="G38" i="23"/>
  <c r="AZ38" i="23" s="1"/>
  <c r="K36" i="23"/>
  <c r="I36" i="23"/>
  <c r="G36" i="23"/>
  <c r="AZ36" i="23" s="1"/>
  <c r="K35" i="23"/>
  <c r="I35" i="23"/>
  <c r="G35" i="23"/>
  <c r="AZ35" i="23" s="1"/>
  <c r="K34" i="23"/>
  <c r="I34" i="23"/>
  <c r="G34" i="23"/>
  <c r="AZ34" i="23" s="1"/>
  <c r="K33" i="23"/>
  <c r="I33" i="23"/>
  <c r="G33" i="23"/>
  <c r="AZ33" i="23" s="1"/>
  <c r="K32" i="23"/>
  <c r="I32" i="23"/>
  <c r="G32" i="23"/>
  <c r="AZ32" i="23" s="1"/>
  <c r="K31" i="23"/>
  <c r="I31" i="23"/>
  <c r="G31" i="23"/>
  <c r="AZ31" i="23" s="1"/>
  <c r="K30" i="23"/>
  <c r="I30" i="23"/>
  <c r="G30" i="23"/>
  <c r="AZ30" i="23" s="1"/>
  <c r="K29" i="23"/>
  <c r="I29" i="23"/>
  <c r="G29" i="23"/>
  <c r="AZ29" i="23" s="1"/>
  <c r="K28" i="23"/>
  <c r="I28" i="23"/>
  <c r="G28" i="23"/>
  <c r="AZ28" i="23" s="1"/>
  <c r="K27" i="23"/>
  <c r="I27" i="23"/>
  <c r="G27" i="23"/>
  <c r="AZ27" i="23" s="1"/>
  <c r="K26" i="23"/>
  <c r="I26" i="23"/>
  <c r="G26" i="23"/>
  <c r="AZ26" i="23" s="1"/>
  <c r="K25" i="23"/>
  <c r="I25" i="23"/>
  <c r="G25" i="23"/>
  <c r="AZ25" i="23" s="1"/>
  <c r="K24" i="23"/>
  <c r="I24" i="23"/>
  <c r="G24" i="23"/>
  <c r="AZ24" i="23" s="1"/>
  <c r="K21" i="23"/>
  <c r="I21" i="23"/>
  <c r="G21" i="23"/>
  <c r="AZ21" i="23" s="1"/>
  <c r="K19" i="23"/>
  <c r="I19" i="23"/>
  <c r="G19" i="23"/>
  <c r="AZ19" i="23" s="1"/>
  <c r="K18" i="23"/>
  <c r="I18" i="23"/>
  <c r="G18" i="23"/>
  <c r="AZ18" i="23" s="1"/>
  <c r="K17" i="23"/>
  <c r="I17" i="23"/>
  <c r="G17" i="23"/>
  <c r="AZ17" i="23" s="1"/>
  <c r="K15" i="23"/>
  <c r="I15" i="23"/>
  <c r="G15" i="23"/>
  <c r="AZ15" i="23" s="1"/>
  <c r="K14" i="23"/>
  <c r="I14" i="23"/>
  <c r="G14" i="23"/>
  <c r="AZ14" i="23" s="1"/>
  <c r="K13" i="23"/>
  <c r="I13" i="23"/>
  <c r="G13" i="23"/>
  <c r="AZ13" i="23" s="1"/>
  <c r="K12" i="23"/>
  <c r="I12" i="23"/>
  <c r="G12" i="23"/>
  <c r="AZ12" i="23" s="1"/>
  <c r="K11" i="23"/>
  <c r="I11" i="23"/>
  <c r="G11" i="23"/>
  <c r="AZ11" i="23" s="1"/>
  <c r="K10" i="23"/>
  <c r="I10" i="23"/>
  <c r="G10" i="23"/>
  <c r="AZ10" i="23" s="1"/>
  <c r="K9" i="23"/>
  <c r="I9" i="23"/>
  <c r="G9" i="23"/>
  <c r="AZ9" i="23" s="1"/>
  <c r="K8" i="23"/>
  <c r="I8" i="23"/>
  <c r="G8" i="23"/>
  <c r="AZ8" i="23" s="1"/>
  <c r="K12" i="22"/>
  <c r="I12" i="22"/>
  <c r="G12" i="22"/>
  <c r="AZ12" i="22" s="1"/>
  <c r="K11" i="22"/>
  <c r="I11" i="22"/>
  <c r="G11" i="22"/>
  <c r="AZ11" i="22" s="1"/>
  <c r="K8" i="22"/>
  <c r="K9" i="22" s="1"/>
  <c r="X9" i="22" s="1"/>
  <c r="I8" i="22"/>
  <c r="I9" i="22" s="1"/>
  <c r="Y9" i="22" s="1"/>
  <c r="G8" i="22"/>
  <c r="AZ8" i="22" s="1"/>
  <c r="K89" i="21"/>
  <c r="I89" i="21"/>
  <c r="G89" i="21"/>
  <c r="AZ89" i="21" s="1"/>
  <c r="K88" i="21"/>
  <c r="I88" i="21"/>
  <c r="G88" i="21"/>
  <c r="AZ88" i="21" s="1"/>
  <c r="K87" i="21"/>
  <c r="I87" i="21"/>
  <c r="G87" i="21"/>
  <c r="AZ87" i="21" s="1"/>
  <c r="K86" i="21"/>
  <c r="I86" i="21"/>
  <c r="G86" i="21"/>
  <c r="AZ86" i="21" s="1"/>
  <c r="K85" i="21"/>
  <c r="I85" i="21"/>
  <c r="G85" i="21"/>
  <c r="AZ85" i="21" s="1"/>
  <c r="K84" i="21"/>
  <c r="I84" i="21"/>
  <c r="G84" i="21"/>
  <c r="AZ84" i="21" s="1"/>
  <c r="K83" i="21"/>
  <c r="I83" i="21"/>
  <c r="G83" i="21"/>
  <c r="AZ83" i="21" s="1"/>
  <c r="K82" i="21"/>
  <c r="I82" i="21"/>
  <c r="G82" i="21"/>
  <c r="AZ82" i="21" s="1"/>
  <c r="K81" i="21"/>
  <c r="I81" i="21"/>
  <c r="G81" i="21"/>
  <c r="AZ81" i="21" s="1"/>
  <c r="K78" i="21"/>
  <c r="K79" i="21" s="1"/>
  <c r="X79" i="21" s="1"/>
  <c r="I78" i="21"/>
  <c r="G78" i="21"/>
  <c r="AZ78" i="21" s="1"/>
  <c r="I79" i="21"/>
  <c r="Y79" i="21" s="1"/>
  <c r="BD75" i="21"/>
  <c r="K74" i="21"/>
  <c r="K76" i="21" s="1"/>
  <c r="X76" i="21" s="1"/>
  <c r="I74" i="21"/>
  <c r="I76" i="21" s="1"/>
  <c r="Y76" i="21" s="1"/>
  <c r="G74" i="21"/>
  <c r="AZ74" i="21" s="1"/>
  <c r="BD71" i="21"/>
  <c r="K70" i="21"/>
  <c r="I70" i="21"/>
  <c r="G70" i="21"/>
  <c r="AZ70" i="21" s="1"/>
  <c r="K69" i="21"/>
  <c r="I69" i="21"/>
  <c r="G69" i="21"/>
  <c r="AZ69" i="21" s="1"/>
  <c r="K68" i="21"/>
  <c r="I68" i="21"/>
  <c r="G68" i="21"/>
  <c r="AZ68" i="21" s="1"/>
  <c r="K67" i="21"/>
  <c r="I67" i="21"/>
  <c r="G67" i="21"/>
  <c r="AZ67" i="21" s="1"/>
  <c r="BD66" i="21"/>
  <c r="BD65" i="21"/>
  <c r="BD64" i="21"/>
  <c r="BD63" i="21"/>
  <c r="BD62" i="21"/>
  <c r="BD61" i="21"/>
  <c r="BD60" i="21"/>
  <c r="BD59" i="21"/>
  <c r="BD58" i="21"/>
  <c r="K57" i="21"/>
  <c r="I57" i="21"/>
  <c r="G57" i="21"/>
  <c r="AZ57" i="21" s="1"/>
  <c r="BD54" i="21"/>
  <c r="BD53" i="21"/>
  <c r="BD52" i="21"/>
  <c r="BD51" i="21"/>
  <c r="BD50" i="21"/>
  <c r="BD49" i="21"/>
  <c r="BD48" i="21"/>
  <c r="BD47" i="21"/>
  <c r="BD46" i="21"/>
  <c r="K45" i="21"/>
  <c r="K55" i="21" s="1"/>
  <c r="X55" i="21" s="1"/>
  <c r="I45" i="21"/>
  <c r="G45" i="21"/>
  <c r="AZ45" i="21" s="1"/>
  <c r="K42" i="21"/>
  <c r="I42" i="21"/>
  <c r="G42" i="21"/>
  <c r="AZ42" i="21" s="1"/>
  <c r="BD41" i="21"/>
  <c r="K39" i="21"/>
  <c r="I39" i="21"/>
  <c r="G39" i="21"/>
  <c r="AZ39" i="21" s="1"/>
  <c r="K43" i="21"/>
  <c r="X43" i="21" s="1"/>
  <c r="G43" i="21"/>
  <c r="Z43" i="21" s="1"/>
  <c r="BD36" i="21"/>
  <c r="K26" i="21"/>
  <c r="I26" i="21"/>
  <c r="I37" i="21" s="1"/>
  <c r="Y37" i="21" s="1"/>
  <c r="G26" i="21"/>
  <c r="AZ26" i="21" s="1"/>
  <c r="K37" i="21"/>
  <c r="X37" i="21" s="1"/>
  <c r="BD23" i="21"/>
  <c r="K22" i="21"/>
  <c r="K24" i="21" s="1"/>
  <c r="X24" i="21" s="1"/>
  <c r="I22" i="21"/>
  <c r="I24" i="21" s="1"/>
  <c r="Y24" i="21" s="1"/>
  <c r="G22" i="21"/>
  <c r="AZ22" i="21" s="1"/>
  <c r="BD19" i="21"/>
  <c r="K18" i="21"/>
  <c r="I18" i="21"/>
  <c r="G18" i="21"/>
  <c r="AZ18" i="21" s="1"/>
  <c r="BD17" i="21"/>
  <c r="BD16" i="21"/>
  <c r="BD15" i="21"/>
  <c r="BD14" i="21"/>
  <c r="BD13" i="21"/>
  <c r="BD12" i="21"/>
  <c r="BD11" i="21"/>
  <c r="BD10" i="21"/>
  <c r="BD9" i="21"/>
  <c r="K8" i="21"/>
  <c r="I8" i="21"/>
  <c r="I20" i="21" s="1"/>
  <c r="Y20" i="21" s="1"/>
  <c r="G8" i="21"/>
  <c r="AZ8" i="21" s="1"/>
  <c r="K80" i="20"/>
  <c r="I80" i="20"/>
  <c r="G80" i="20"/>
  <c r="AZ80" i="20" s="1"/>
  <c r="K61" i="20"/>
  <c r="I61" i="20"/>
  <c r="G61" i="20"/>
  <c r="AZ61" i="20" s="1"/>
  <c r="K45" i="20"/>
  <c r="I45" i="20"/>
  <c r="G45" i="20"/>
  <c r="AZ45" i="20" s="1"/>
  <c r="K28" i="20"/>
  <c r="I28" i="20"/>
  <c r="G28" i="20"/>
  <c r="AZ28" i="20" s="1"/>
  <c r="BD25" i="20"/>
  <c r="K24" i="20"/>
  <c r="K26" i="20" s="1"/>
  <c r="X26" i="20" s="1"/>
  <c r="I24" i="20"/>
  <c r="G24" i="20"/>
  <c r="AZ24" i="20" s="1"/>
  <c r="I26" i="20"/>
  <c r="Y26" i="20" s="1"/>
  <c r="BD21" i="20"/>
  <c r="K20" i="20"/>
  <c r="I20" i="20"/>
  <c r="G20" i="20"/>
  <c r="AZ20" i="20" s="1"/>
  <c r="BD19" i="20"/>
  <c r="K18" i="20"/>
  <c r="K22" i="20" s="1"/>
  <c r="X22" i="20" s="1"/>
  <c r="I18" i="20"/>
  <c r="I22" i="20" s="1"/>
  <c r="Y22" i="20" s="1"/>
  <c r="G18" i="20"/>
  <c r="AZ18" i="20" s="1"/>
  <c r="BD15" i="20"/>
  <c r="BD14" i="20"/>
  <c r="K12" i="20"/>
  <c r="K16" i="20" s="1"/>
  <c r="X16" i="20" s="1"/>
  <c r="I12" i="20"/>
  <c r="G12" i="20"/>
  <c r="AZ12" i="20" s="1"/>
  <c r="BD11" i="20"/>
  <c r="BD10" i="20"/>
  <c r="K8" i="20"/>
  <c r="I8" i="20"/>
  <c r="I16" i="20" s="1"/>
  <c r="Y16" i="20" s="1"/>
  <c r="G8" i="20"/>
  <c r="AZ8" i="20" s="1"/>
  <c r="K74" i="19"/>
  <c r="I74" i="19"/>
  <c r="G74" i="19"/>
  <c r="AZ74" i="19" s="1"/>
  <c r="K73" i="19"/>
  <c r="I73" i="19"/>
  <c r="G73" i="19"/>
  <c r="AZ73" i="19" s="1"/>
  <c r="K71" i="19"/>
  <c r="I71" i="19"/>
  <c r="G71" i="19"/>
  <c r="AZ71" i="19" s="1"/>
  <c r="K69" i="19"/>
  <c r="I69" i="19"/>
  <c r="G69" i="19"/>
  <c r="AZ69" i="19" s="1"/>
  <c r="K66" i="19"/>
  <c r="I66" i="19"/>
  <c r="G66" i="19"/>
  <c r="AZ66" i="19" s="1"/>
  <c r="K63" i="19"/>
  <c r="I63" i="19"/>
  <c r="G63" i="19"/>
  <c r="AZ63" i="19" s="1"/>
  <c r="K62" i="19"/>
  <c r="I62" i="19"/>
  <c r="G62" i="19"/>
  <c r="AZ62" i="19" s="1"/>
  <c r="K59" i="19"/>
  <c r="I59" i="19"/>
  <c r="G59" i="19"/>
  <c r="AZ59" i="19" s="1"/>
  <c r="K55" i="19"/>
  <c r="I55" i="19"/>
  <c r="G55" i="19"/>
  <c r="AZ55" i="19" s="1"/>
  <c r="K51" i="19"/>
  <c r="I51" i="19"/>
  <c r="G51" i="19"/>
  <c r="AZ51" i="19" s="1"/>
  <c r="K50" i="19"/>
  <c r="I50" i="19"/>
  <c r="G50" i="19"/>
  <c r="AZ50" i="19" s="1"/>
  <c r="K47" i="19"/>
  <c r="I47" i="19"/>
  <c r="G47" i="19"/>
  <c r="AZ47" i="19" s="1"/>
  <c r="K45" i="19"/>
  <c r="I45" i="19"/>
  <c r="G45" i="19"/>
  <c r="AZ45" i="19" s="1"/>
  <c r="K42" i="19"/>
  <c r="I42" i="19"/>
  <c r="G42" i="19"/>
  <c r="AZ42" i="19" s="1"/>
  <c r="K39" i="19"/>
  <c r="I39" i="19"/>
  <c r="G39" i="19"/>
  <c r="AZ39" i="19" s="1"/>
  <c r="K38" i="19"/>
  <c r="I38" i="19"/>
  <c r="G38" i="19"/>
  <c r="AZ38" i="19" s="1"/>
  <c r="K35" i="19"/>
  <c r="I35" i="19"/>
  <c r="G35" i="19"/>
  <c r="AZ35" i="19" s="1"/>
  <c r="K32" i="19"/>
  <c r="I32" i="19"/>
  <c r="G32" i="19"/>
  <c r="AZ32" i="19" s="1"/>
  <c r="K27" i="19"/>
  <c r="I27" i="19"/>
  <c r="G27" i="19"/>
  <c r="AZ27" i="19" s="1"/>
  <c r="K26" i="19"/>
  <c r="I26" i="19"/>
  <c r="G26" i="19"/>
  <c r="AZ26" i="19" s="1"/>
  <c r="K23" i="19"/>
  <c r="I23" i="19"/>
  <c r="G23" i="19"/>
  <c r="AZ23" i="19" s="1"/>
  <c r="K21" i="19"/>
  <c r="I21" i="19"/>
  <c r="G21" i="19"/>
  <c r="AZ21" i="19" s="1"/>
  <c r="K19" i="19"/>
  <c r="I19" i="19"/>
  <c r="G19" i="19"/>
  <c r="AZ19" i="19" s="1"/>
  <c r="K16" i="19"/>
  <c r="I16" i="19"/>
  <c r="G16" i="19"/>
  <c r="AZ16" i="19" s="1"/>
  <c r="K15" i="19"/>
  <c r="I15" i="19"/>
  <c r="G15" i="19"/>
  <c r="AZ15" i="19" s="1"/>
  <c r="K12" i="19"/>
  <c r="I12" i="19"/>
  <c r="G12" i="19"/>
  <c r="AZ12" i="19" s="1"/>
  <c r="K8" i="19"/>
  <c r="I8" i="19"/>
  <c r="G8" i="19"/>
  <c r="AZ8" i="19" s="1"/>
  <c r="K87" i="18"/>
  <c r="I87" i="18"/>
  <c r="G87" i="18"/>
  <c r="AZ87" i="18" s="1"/>
  <c r="K85" i="18"/>
  <c r="I85" i="18"/>
  <c r="G85" i="18"/>
  <c r="AZ85" i="18" s="1"/>
  <c r="K83" i="18"/>
  <c r="I83" i="18"/>
  <c r="G83" i="18"/>
  <c r="AZ83" i="18" s="1"/>
  <c r="K82" i="18"/>
  <c r="I82" i="18"/>
  <c r="G82" i="18"/>
  <c r="AZ82" i="18" s="1"/>
  <c r="K78" i="18"/>
  <c r="I78" i="18"/>
  <c r="G78" i="18"/>
  <c r="AZ78" i="18" s="1"/>
  <c r="K76" i="18"/>
  <c r="I76" i="18"/>
  <c r="G76" i="18"/>
  <c r="AZ76" i="18" s="1"/>
  <c r="K74" i="18"/>
  <c r="I74" i="18"/>
  <c r="G74" i="18"/>
  <c r="AZ74" i="18" s="1"/>
  <c r="K72" i="18"/>
  <c r="I72" i="18"/>
  <c r="G72" i="18"/>
  <c r="AZ72" i="18" s="1"/>
  <c r="K70" i="18"/>
  <c r="I70" i="18"/>
  <c r="G70" i="18"/>
  <c r="AZ70" i="18" s="1"/>
  <c r="K68" i="18"/>
  <c r="I68" i="18"/>
  <c r="G68" i="18"/>
  <c r="AZ68" i="18" s="1"/>
  <c r="K67" i="18"/>
  <c r="I67" i="18"/>
  <c r="G67" i="18"/>
  <c r="AZ67" i="18" s="1"/>
  <c r="K65" i="18"/>
  <c r="I65" i="18"/>
  <c r="G65" i="18"/>
  <c r="AZ65" i="18" s="1"/>
  <c r="K63" i="18"/>
  <c r="I63" i="18"/>
  <c r="G63" i="18"/>
  <c r="AZ63" i="18" s="1"/>
  <c r="K61" i="18"/>
  <c r="I61" i="18"/>
  <c r="G61" i="18"/>
  <c r="AZ61" i="18" s="1"/>
  <c r="K59" i="18"/>
  <c r="I59" i="18"/>
  <c r="G59" i="18"/>
  <c r="AZ59" i="18" s="1"/>
  <c r="K56" i="18"/>
  <c r="I56" i="18"/>
  <c r="G56" i="18"/>
  <c r="AZ56" i="18" s="1"/>
  <c r="K53" i="18"/>
  <c r="I53" i="18"/>
  <c r="G53" i="18"/>
  <c r="AZ53" i="18" s="1"/>
  <c r="K51" i="18"/>
  <c r="I51" i="18"/>
  <c r="G51" i="18"/>
  <c r="AZ51" i="18" s="1"/>
  <c r="K50" i="18"/>
  <c r="I50" i="18"/>
  <c r="G50" i="18"/>
  <c r="AZ50" i="18" s="1"/>
  <c r="K48" i="18"/>
  <c r="I48" i="18"/>
  <c r="G48" i="18"/>
  <c r="AZ48" i="18" s="1"/>
  <c r="K46" i="18"/>
  <c r="I46" i="18"/>
  <c r="G46" i="18"/>
  <c r="AZ46" i="18" s="1"/>
  <c r="K44" i="18"/>
  <c r="I44" i="18"/>
  <c r="G44" i="18"/>
  <c r="AZ44" i="18" s="1"/>
  <c r="K40" i="18"/>
  <c r="I40" i="18"/>
  <c r="G40" i="18"/>
  <c r="AZ40" i="18" s="1"/>
  <c r="K39" i="18"/>
  <c r="I39" i="18"/>
  <c r="G39" i="18"/>
  <c r="AZ39" i="18" s="1"/>
  <c r="K38" i="18"/>
  <c r="I38" i="18"/>
  <c r="G38" i="18"/>
  <c r="AZ38" i="18" s="1"/>
  <c r="K36" i="18"/>
  <c r="I36" i="18"/>
  <c r="G36" i="18"/>
  <c r="AZ36" i="18" s="1"/>
  <c r="K34" i="18"/>
  <c r="I34" i="18"/>
  <c r="G34" i="18"/>
  <c r="AZ34" i="18" s="1"/>
  <c r="K30" i="18"/>
  <c r="I30" i="18"/>
  <c r="G30" i="18"/>
  <c r="AZ30" i="18" s="1"/>
  <c r="K29" i="18"/>
  <c r="I29" i="18"/>
  <c r="G29" i="18"/>
  <c r="AZ29" i="18" s="1"/>
  <c r="K28" i="18"/>
  <c r="I28" i="18"/>
  <c r="G28" i="18"/>
  <c r="AZ28" i="18" s="1"/>
  <c r="K26" i="18"/>
  <c r="I26" i="18"/>
  <c r="G26" i="18"/>
  <c r="AZ26" i="18" s="1"/>
  <c r="K24" i="18"/>
  <c r="I24" i="18"/>
  <c r="G24" i="18"/>
  <c r="AZ24" i="18" s="1"/>
  <c r="K22" i="18"/>
  <c r="I22" i="18"/>
  <c r="G22" i="18"/>
  <c r="AZ22" i="18" s="1"/>
  <c r="K21" i="18"/>
  <c r="K32" i="18" s="1"/>
  <c r="X32" i="18" s="1"/>
  <c r="I21" i="18"/>
  <c r="G21" i="18"/>
  <c r="AZ21" i="18" s="1"/>
  <c r="K20" i="18"/>
  <c r="I20" i="18"/>
  <c r="G20" i="18"/>
  <c r="AZ20" i="18" s="1"/>
  <c r="L19" i="18"/>
  <c r="C19" i="18"/>
  <c r="K14" i="18"/>
  <c r="I14" i="18"/>
  <c r="G14" i="18"/>
  <c r="AZ14" i="18" s="1"/>
  <c r="K12" i="18"/>
  <c r="I12" i="18"/>
  <c r="G12" i="18"/>
  <c r="AZ12" i="18" s="1"/>
  <c r="K10" i="18"/>
  <c r="I10" i="18"/>
  <c r="G10" i="18"/>
  <c r="AZ10" i="18" s="1"/>
  <c r="K8" i="18"/>
  <c r="I8" i="18"/>
  <c r="G8" i="18"/>
  <c r="AZ8" i="18" s="1"/>
  <c r="K53" i="17"/>
  <c r="I53" i="17"/>
  <c r="G53" i="17"/>
  <c r="AZ53" i="17" s="1"/>
  <c r="K52" i="17"/>
  <c r="I52" i="17"/>
  <c r="G52" i="17"/>
  <c r="AZ52" i="17" s="1"/>
  <c r="K51" i="17"/>
  <c r="I51" i="17"/>
  <c r="G51" i="17"/>
  <c r="AZ51" i="17" s="1"/>
  <c r="K49" i="17"/>
  <c r="I49" i="17"/>
  <c r="G49" i="17"/>
  <c r="AZ49" i="17" s="1"/>
  <c r="K47" i="17"/>
  <c r="I47" i="17"/>
  <c r="G47" i="17"/>
  <c r="AZ47" i="17" s="1"/>
  <c r="K45" i="17"/>
  <c r="I45" i="17"/>
  <c r="G45" i="17"/>
  <c r="AZ45" i="17" s="1"/>
  <c r="L44" i="17"/>
  <c r="C44" i="17"/>
  <c r="K41" i="17"/>
  <c r="K54" i="17" s="1"/>
  <c r="X54" i="17" s="1"/>
  <c r="I41" i="17"/>
  <c r="G41" i="17"/>
  <c r="AZ41" i="17" s="1"/>
  <c r="K38" i="17"/>
  <c r="I38" i="17"/>
  <c r="G38" i="17"/>
  <c r="AZ38" i="17" s="1"/>
  <c r="K36" i="17"/>
  <c r="I36" i="17"/>
  <c r="G36" i="17"/>
  <c r="AZ36" i="17" s="1"/>
  <c r="K34" i="17"/>
  <c r="I34" i="17"/>
  <c r="G34" i="17"/>
  <c r="AZ34" i="17" s="1"/>
  <c r="K32" i="17"/>
  <c r="I32" i="17"/>
  <c r="G32" i="17"/>
  <c r="AZ32" i="17" s="1"/>
  <c r="K28" i="17"/>
  <c r="I28" i="17"/>
  <c r="G28" i="17"/>
  <c r="AZ28" i="17" s="1"/>
  <c r="K24" i="17"/>
  <c r="I24" i="17"/>
  <c r="G24" i="17"/>
  <c r="AZ24" i="17" s="1"/>
  <c r="K22" i="17"/>
  <c r="I22" i="17"/>
  <c r="G22" i="17"/>
  <c r="AZ22" i="17" s="1"/>
  <c r="L21" i="17"/>
  <c r="C21" i="17"/>
  <c r="K17" i="17"/>
  <c r="I17" i="17"/>
  <c r="G17" i="17"/>
  <c r="AZ17" i="17" s="1"/>
  <c r="K14" i="17"/>
  <c r="I14" i="17"/>
  <c r="G14" i="17"/>
  <c r="AZ14" i="17" s="1"/>
  <c r="K13" i="17"/>
  <c r="I13" i="17"/>
  <c r="G13" i="17"/>
  <c r="AZ13" i="17" s="1"/>
  <c r="K11" i="17"/>
  <c r="I11" i="17"/>
  <c r="G11" i="17"/>
  <c r="AZ11" i="17" s="1"/>
  <c r="K9" i="17"/>
  <c r="I9" i="17"/>
  <c r="G9" i="17"/>
  <c r="AZ9" i="17" s="1"/>
  <c r="K8" i="17"/>
  <c r="I8" i="17"/>
  <c r="G8" i="17"/>
  <c r="AZ8" i="17" s="1"/>
  <c r="K68" i="16"/>
  <c r="I68" i="16"/>
  <c r="G68" i="16"/>
  <c r="AZ68" i="16" s="1"/>
  <c r="K67" i="16"/>
  <c r="I67" i="16"/>
  <c r="G67" i="16"/>
  <c r="AZ67" i="16" s="1"/>
  <c r="K66" i="16"/>
  <c r="I66" i="16"/>
  <c r="G66" i="16"/>
  <c r="AZ66" i="16" s="1"/>
  <c r="K65" i="16"/>
  <c r="I65" i="16"/>
  <c r="G65" i="16"/>
  <c r="AZ65" i="16" s="1"/>
  <c r="BD64" i="16"/>
  <c r="K63" i="16"/>
  <c r="I63" i="16"/>
  <c r="G63" i="16"/>
  <c r="AZ63" i="16" s="1"/>
  <c r="BD62" i="16"/>
  <c r="K61" i="16"/>
  <c r="I61" i="16"/>
  <c r="G61" i="16"/>
  <c r="AZ61" i="16" s="1"/>
  <c r="K60" i="16"/>
  <c r="I60" i="16"/>
  <c r="G60" i="16"/>
  <c r="AZ60" i="16" s="1"/>
  <c r="K59" i="16"/>
  <c r="I59" i="16"/>
  <c r="G59" i="16"/>
  <c r="AZ59" i="16" s="1"/>
  <c r="BD58" i="16"/>
  <c r="K57" i="16"/>
  <c r="I57" i="16"/>
  <c r="G57" i="16"/>
  <c r="AZ57" i="16" s="1"/>
  <c r="K56" i="16"/>
  <c r="I56" i="16"/>
  <c r="G56" i="16"/>
  <c r="AZ56" i="16" s="1"/>
  <c r="K55" i="16"/>
  <c r="I55" i="16"/>
  <c r="G55" i="16"/>
  <c r="AZ55" i="16" s="1"/>
  <c r="K54" i="16"/>
  <c r="I54" i="16"/>
  <c r="G54" i="16"/>
  <c r="AZ54" i="16" s="1"/>
  <c r="K53" i="16"/>
  <c r="I53" i="16"/>
  <c r="G53" i="16"/>
  <c r="AZ53" i="16" s="1"/>
  <c r="K51" i="16"/>
  <c r="I51" i="16"/>
  <c r="G51" i="16"/>
  <c r="AZ51" i="16" s="1"/>
  <c r="K50" i="16"/>
  <c r="I50" i="16"/>
  <c r="G50" i="16"/>
  <c r="AZ50" i="16" s="1"/>
  <c r="K49" i="16"/>
  <c r="I49" i="16"/>
  <c r="G49" i="16"/>
  <c r="AZ49" i="16" s="1"/>
  <c r="K48" i="16"/>
  <c r="I48" i="16"/>
  <c r="G48" i="16"/>
  <c r="AZ48" i="16" s="1"/>
  <c r="K47" i="16"/>
  <c r="I47" i="16"/>
  <c r="G47" i="16"/>
  <c r="AZ47" i="16" s="1"/>
  <c r="K46" i="16"/>
  <c r="I46" i="16"/>
  <c r="G46" i="16"/>
  <c r="AZ46" i="16" s="1"/>
  <c r="K45" i="16"/>
  <c r="I45" i="16"/>
  <c r="G45" i="16"/>
  <c r="AZ45" i="16" s="1"/>
  <c r="K44" i="16"/>
  <c r="I44" i="16"/>
  <c r="G44" i="16"/>
  <c r="AZ44" i="16" s="1"/>
  <c r="K43" i="16"/>
  <c r="I43" i="16"/>
  <c r="G43" i="16"/>
  <c r="AZ43" i="16" s="1"/>
  <c r="K42" i="16"/>
  <c r="I42" i="16"/>
  <c r="G42" i="16"/>
  <c r="AZ42" i="16" s="1"/>
  <c r="K41" i="16"/>
  <c r="I41" i="16"/>
  <c r="G41" i="16"/>
  <c r="AZ41" i="16" s="1"/>
  <c r="K40" i="16"/>
  <c r="I40" i="16"/>
  <c r="G40" i="16"/>
  <c r="AZ40" i="16" s="1"/>
  <c r="K39" i="16"/>
  <c r="I39" i="16"/>
  <c r="G39" i="16"/>
  <c r="AZ39" i="16" s="1"/>
  <c r="K38" i="16"/>
  <c r="I38" i="16"/>
  <c r="G38" i="16"/>
  <c r="AZ38" i="16" s="1"/>
  <c r="K37" i="16"/>
  <c r="I37" i="16"/>
  <c r="G37" i="16"/>
  <c r="AZ37" i="16" s="1"/>
  <c r="K36" i="16"/>
  <c r="I36" i="16"/>
  <c r="G36" i="16"/>
  <c r="AZ36" i="16" s="1"/>
  <c r="K35" i="16"/>
  <c r="I35" i="16"/>
  <c r="G35" i="16"/>
  <c r="AZ35" i="16" s="1"/>
  <c r="BD34" i="16"/>
  <c r="K33" i="16"/>
  <c r="I33" i="16"/>
  <c r="G33" i="16"/>
  <c r="AZ33" i="16" s="1"/>
  <c r="K32" i="16"/>
  <c r="I32" i="16"/>
  <c r="G32" i="16"/>
  <c r="AZ32" i="16" s="1"/>
  <c r="K30" i="16"/>
  <c r="I30" i="16"/>
  <c r="G30" i="16"/>
  <c r="AZ30" i="16" s="1"/>
  <c r="K26" i="16"/>
  <c r="I26" i="16"/>
  <c r="G26" i="16"/>
  <c r="AZ26" i="16" s="1"/>
  <c r="K24" i="16"/>
  <c r="I24" i="16"/>
  <c r="G24" i="16"/>
  <c r="AZ24" i="16" s="1"/>
  <c r="K22" i="16"/>
  <c r="I22" i="16"/>
  <c r="G22" i="16"/>
  <c r="AZ22" i="16" s="1"/>
  <c r="K21" i="16"/>
  <c r="I21" i="16"/>
  <c r="G21" i="16"/>
  <c r="AZ21" i="16" s="1"/>
  <c r="K20" i="16"/>
  <c r="I20" i="16"/>
  <c r="G20" i="16"/>
  <c r="AZ20" i="16" s="1"/>
  <c r="K16" i="16"/>
  <c r="I16" i="16"/>
  <c r="G16" i="16"/>
  <c r="AZ16" i="16" s="1"/>
  <c r="K14" i="16"/>
  <c r="I14" i="16"/>
  <c r="G14" i="16"/>
  <c r="AZ14" i="16" s="1"/>
  <c r="K12" i="16"/>
  <c r="I12" i="16"/>
  <c r="G12" i="16"/>
  <c r="AZ12" i="16" s="1"/>
  <c r="K11" i="16"/>
  <c r="I11" i="16"/>
  <c r="G11" i="16"/>
  <c r="AZ11" i="16" s="1"/>
  <c r="K10" i="16"/>
  <c r="I10" i="16"/>
  <c r="G10" i="16"/>
  <c r="AZ10" i="16" s="1"/>
  <c r="K8" i="16"/>
  <c r="I8" i="16"/>
  <c r="G8" i="16"/>
  <c r="AZ8" i="16" s="1"/>
  <c r="K327" i="15"/>
  <c r="I327" i="15"/>
  <c r="G327" i="15"/>
  <c r="AZ327" i="15" s="1"/>
  <c r="K324" i="15"/>
  <c r="I324" i="15"/>
  <c r="G324" i="15"/>
  <c r="AZ324" i="15" s="1"/>
  <c r="K321" i="15"/>
  <c r="I321" i="15"/>
  <c r="G321" i="15"/>
  <c r="AZ321" i="15" s="1"/>
  <c r="K320" i="15"/>
  <c r="I320" i="15"/>
  <c r="G320" i="15"/>
  <c r="AZ320" i="15" s="1"/>
  <c r="K318" i="15"/>
  <c r="I318" i="15"/>
  <c r="G318" i="15"/>
  <c r="AZ318" i="15" s="1"/>
  <c r="K315" i="15"/>
  <c r="I315" i="15"/>
  <c r="G315" i="15"/>
  <c r="AZ315" i="15" s="1"/>
  <c r="K314" i="15"/>
  <c r="I314" i="15"/>
  <c r="G314" i="15"/>
  <c r="AZ314" i="15" s="1"/>
  <c r="K313" i="15"/>
  <c r="I313" i="15"/>
  <c r="G313" i="15"/>
  <c r="AZ313" i="15" s="1"/>
  <c r="K312" i="15"/>
  <c r="I312" i="15"/>
  <c r="G312" i="15"/>
  <c r="AZ312" i="15" s="1"/>
  <c r="K310" i="15"/>
  <c r="K329" i="15" s="1"/>
  <c r="X329" i="15" s="1"/>
  <c r="I310" i="15"/>
  <c r="G310" i="15"/>
  <c r="AZ310" i="15" s="1"/>
  <c r="L309" i="15"/>
  <c r="C309" i="15"/>
  <c r="K307" i="15"/>
  <c r="I307" i="15"/>
  <c r="G307" i="15"/>
  <c r="AZ307" i="15" s="1"/>
  <c r="K304" i="15"/>
  <c r="I304" i="15"/>
  <c r="G304" i="15"/>
  <c r="AZ304" i="15" s="1"/>
  <c r="K303" i="15"/>
  <c r="I303" i="15"/>
  <c r="G303" i="15"/>
  <c r="AZ303" i="15" s="1"/>
  <c r="K302" i="15"/>
  <c r="I302" i="15"/>
  <c r="G302" i="15"/>
  <c r="AZ302" i="15" s="1"/>
  <c r="K301" i="15"/>
  <c r="I301" i="15"/>
  <c r="G301" i="15"/>
  <c r="AZ301" i="15" s="1"/>
  <c r="K297" i="15"/>
  <c r="I297" i="15"/>
  <c r="G297" i="15"/>
  <c r="AZ297" i="15" s="1"/>
  <c r="L296" i="15"/>
  <c r="C296" i="15"/>
  <c r="K294" i="15"/>
  <c r="I294" i="15"/>
  <c r="G294" i="15"/>
  <c r="AZ294" i="15" s="1"/>
  <c r="K293" i="15"/>
  <c r="I293" i="15"/>
  <c r="G293" i="15"/>
  <c r="AZ293" i="15" s="1"/>
  <c r="K292" i="15"/>
  <c r="I292" i="15"/>
  <c r="G292" i="15"/>
  <c r="AZ292" i="15" s="1"/>
  <c r="K291" i="15"/>
  <c r="I291" i="15"/>
  <c r="G291" i="15"/>
  <c r="AZ291" i="15" s="1"/>
  <c r="K290" i="15"/>
  <c r="I290" i="15"/>
  <c r="G290" i="15"/>
  <c r="AZ290" i="15" s="1"/>
  <c r="K289" i="15"/>
  <c r="I289" i="15"/>
  <c r="G289" i="15"/>
  <c r="AZ289" i="15" s="1"/>
  <c r="K288" i="15"/>
  <c r="I288" i="15"/>
  <c r="G288" i="15"/>
  <c r="AZ288" i="15" s="1"/>
  <c r="K286" i="15"/>
  <c r="I286" i="15"/>
  <c r="G286" i="15"/>
  <c r="AZ286" i="15" s="1"/>
  <c r="K285" i="15"/>
  <c r="I285" i="15"/>
  <c r="G285" i="15"/>
  <c r="AZ285" i="15" s="1"/>
  <c r="K284" i="15"/>
  <c r="I284" i="15"/>
  <c r="G284" i="15"/>
  <c r="AZ284" i="15" s="1"/>
  <c r="K283" i="15"/>
  <c r="I283" i="15"/>
  <c r="G283" i="15"/>
  <c r="AZ283" i="15" s="1"/>
  <c r="K282" i="15"/>
  <c r="I282" i="15"/>
  <c r="G282" i="15"/>
  <c r="AZ282" i="15" s="1"/>
  <c r="K279" i="15"/>
  <c r="I279" i="15"/>
  <c r="G279" i="15"/>
  <c r="AZ279" i="15" s="1"/>
  <c r="K276" i="15"/>
  <c r="I276" i="15"/>
  <c r="G276" i="15"/>
  <c r="AZ276" i="15" s="1"/>
  <c r="K273" i="15"/>
  <c r="I273" i="15"/>
  <c r="G273" i="15"/>
  <c r="AZ273" i="15" s="1"/>
  <c r="K272" i="15"/>
  <c r="I272" i="15"/>
  <c r="G272" i="15"/>
  <c r="AZ272" i="15" s="1"/>
  <c r="K269" i="15"/>
  <c r="I269" i="15"/>
  <c r="G269" i="15"/>
  <c r="AZ269" i="15" s="1"/>
  <c r="L268" i="15"/>
  <c r="C268" i="15"/>
  <c r="K263" i="15"/>
  <c r="I263" i="15"/>
  <c r="G263" i="15"/>
  <c r="AZ263" i="15" s="1"/>
  <c r="K261" i="15"/>
  <c r="I261" i="15"/>
  <c r="G261" i="15"/>
  <c r="AZ261" i="15" s="1"/>
  <c r="K259" i="15"/>
  <c r="I259" i="15"/>
  <c r="G259" i="15"/>
  <c r="AZ259" i="15" s="1"/>
  <c r="K257" i="15"/>
  <c r="I257" i="15"/>
  <c r="G257" i="15"/>
  <c r="AZ257" i="15" s="1"/>
  <c r="K255" i="15"/>
  <c r="I255" i="15"/>
  <c r="G255" i="15"/>
  <c r="AZ255" i="15" s="1"/>
  <c r="K254" i="15"/>
  <c r="I254" i="15"/>
  <c r="G254" i="15"/>
  <c r="AZ254" i="15" s="1"/>
  <c r="K252" i="15"/>
  <c r="I252" i="15"/>
  <c r="G252" i="15"/>
  <c r="AZ252" i="15" s="1"/>
  <c r="K250" i="15"/>
  <c r="I250" i="15"/>
  <c r="G250" i="15"/>
  <c r="AZ250" i="15" s="1"/>
  <c r="K247" i="15"/>
  <c r="I247" i="15"/>
  <c r="G247" i="15"/>
  <c r="AZ247" i="15" s="1"/>
  <c r="K244" i="15"/>
  <c r="I244" i="15"/>
  <c r="G244" i="15"/>
  <c r="AZ244" i="15" s="1"/>
  <c r="K241" i="15"/>
  <c r="I241" i="15"/>
  <c r="G241" i="15"/>
  <c r="AZ241" i="15" s="1"/>
  <c r="K238" i="15"/>
  <c r="I238" i="15"/>
  <c r="G238" i="15"/>
  <c r="AZ238" i="15" s="1"/>
  <c r="K236" i="15"/>
  <c r="I236" i="15"/>
  <c r="G236" i="15"/>
  <c r="AZ236" i="15" s="1"/>
  <c r="K233" i="15"/>
  <c r="I233" i="15"/>
  <c r="G233" i="15"/>
  <c r="AZ233" i="15" s="1"/>
  <c r="K232" i="15"/>
  <c r="I232" i="15"/>
  <c r="G232" i="15"/>
  <c r="AZ232" i="15" s="1"/>
  <c r="K229" i="15"/>
  <c r="I229" i="15"/>
  <c r="G229" i="15"/>
  <c r="AZ229" i="15" s="1"/>
  <c r="K226" i="15"/>
  <c r="I226" i="15"/>
  <c r="G226" i="15"/>
  <c r="AZ226" i="15" s="1"/>
  <c r="K225" i="15"/>
  <c r="I225" i="15"/>
  <c r="G225" i="15"/>
  <c r="AZ225" i="15" s="1"/>
  <c r="K222" i="15"/>
  <c r="I222" i="15"/>
  <c r="G222" i="15"/>
  <c r="AZ222" i="15" s="1"/>
  <c r="K217" i="15"/>
  <c r="I217" i="15"/>
  <c r="G217" i="15"/>
  <c r="AZ217" i="15" s="1"/>
  <c r="K215" i="15"/>
  <c r="I215" i="15"/>
  <c r="G215" i="15"/>
  <c r="AZ215" i="15" s="1"/>
  <c r="K214" i="15"/>
  <c r="I214" i="15"/>
  <c r="G214" i="15"/>
  <c r="AZ214" i="15" s="1"/>
  <c r="K212" i="15"/>
  <c r="I212" i="15"/>
  <c r="G212" i="15"/>
  <c r="AZ212" i="15" s="1"/>
  <c r="K210" i="15"/>
  <c r="I210" i="15"/>
  <c r="G210" i="15"/>
  <c r="AZ210" i="15" s="1"/>
  <c r="K208" i="15"/>
  <c r="I208" i="15"/>
  <c r="G208" i="15"/>
  <c r="AZ208" i="15" s="1"/>
  <c r="K204" i="15"/>
  <c r="I204" i="15"/>
  <c r="G204" i="15"/>
  <c r="AZ204" i="15" s="1"/>
  <c r="K203" i="15"/>
  <c r="I203" i="15"/>
  <c r="G203" i="15"/>
  <c r="AZ203" i="15" s="1"/>
  <c r="K200" i="15"/>
  <c r="I200" i="15"/>
  <c r="G200" i="15"/>
  <c r="AZ200" i="15" s="1"/>
  <c r="K197" i="15"/>
  <c r="I197" i="15"/>
  <c r="G197" i="15"/>
  <c r="AZ197" i="15" s="1"/>
  <c r="K195" i="15"/>
  <c r="I195" i="15"/>
  <c r="G195" i="15"/>
  <c r="AZ195" i="15" s="1"/>
  <c r="K193" i="15"/>
  <c r="I193" i="15"/>
  <c r="G193" i="15"/>
  <c r="AZ193" i="15" s="1"/>
  <c r="K192" i="15"/>
  <c r="I192" i="15"/>
  <c r="G192" i="15"/>
  <c r="AZ192" i="15" s="1"/>
  <c r="K191" i="15"/>
  <c r="I191" i="15"/>
  <c r="G191" i="15"/>
  <c r="AZ191" i="15" s="1"/>
  <c r="K190" i="15"/>
  <c r="I190" i="15"/>
  <c r="G190" i="15"/>
  <c r="AZ190" i="15" s="1"/>
  <c r="K188" i="15"/>
  <c r="I188" i="15"/>
  <c r="G188" i="15"/>
  <c r="AZ188" i="15" s="1"/>
  <c r="K184" i="15"/>
  <c r="I184" i="15"/>
  <c r="G184" i="15"/>
  <c r="AZ184" i="15" s="1"/>
  <c r="L183" i="15"/>
  <c r="C183" i="15"/>
  <c r="K180" i="15"/>
  <c r="I180" i="15"/>
  <c r="G180" i="15"/>
  <c r="AZ180" i="15" s="1"/>
  <c r="K178" i="15"/>
  <c r="I178" i="15"/>
  <c r="G178" i="15"/>
  <c r="AZ178" i="15" s="1"/>
  <c r="K176" i="15"/>
  <c r="I176" i="15"/>
  <c r="G176" i="15"/>
  <c r="AZ176" i="15" s="1"/>
  <c r="K174" i="15"/>
  <c r="I174" i="15"/>
  <c r="G174" i="15"/>
  <c r="AZ174" i="15" s="1"/>
  <c r="K173" i="15"/>
  <c r="I173" i="15"/>
  <c r="G173" i="15"/>
  <c r="AZ173" i="15" s="1"/>
  <c r="K170" i="15"/>
  <c r="I170" i="15"/>
  <c r="G170" i="15"/>
  <c r="AZ170" i="15" s="1"/>
  <c r="K168" i="15"/>
  <c r="I168" i="15"/>
  <c r="G168" i="15"/>
  <c r="AZ168" i="15" s="1"/>
  <c r="K165" i="15"/>
  <c r="I165" i="15"/>
  <c r="G165" i="15"/>
  <c r="AZ165" i="15" s="1"/>
  <c r="L164" i="15"/>
  <c r="C164" i="15"/>
  <c r="K161" i="15"/>
  <c r="I161" i="15"/>
  <c r="G161" i="15"/>
  <c r="AZ161" i="15" s="1"/>
  <c r="K160" i="15"/>
  <c r="I160" i="15"/>
  <c r="G160" i="15"/>
  <c r="AZ160" i="15" s="1"/>
  <c r="K157" i="15"/>
  <c r="I157" i="15"/>
  <c r="G157" i="15"/>
  <c r="AZ157" i="15" s="1"/>
  <c r="K155" i="15"/>
  <c r="I155" i="15"/>
  <c r="G155" i="15"/>
  <c r="AZ155" i="15" s="1"/>
  <c r="K154" i="15"/>
  <c r="I154" i="15"/>
  <c r="G154" i="15"/>
  <c r="AZ154" i="15" s="1"/>
  <c r="K152" i="15"/>
  <c r="I152" i="15"/>
  <c r="G152" i="15"/>
  <c r="AZ152" i="15" s="1"/>
  <c r="K151" i="15"/>
  <c r="I151" i="15"/>
  <c r="G151" i="15"/>
  <c r="AZ151" i="15" s="1"/>
  <c r="K149" i="15"/>
  <c r="I149" i="15"/>
  <c r="G149" i="15"/>
  <c r="AZ149" i="15" s="1"/>
  <c r="K145" i="15"/>
  <c r="I145" i="15"/>
  <c r="G145" i="15"/>
  <c r="AZ145" i="15" s="1"/>
  <c r="K141" i="15"/>
  <c r="I141" i="15"/>
  <c r="G141" i="15"/>
  <c r="AZ141" i="15" s="1"/>
  <c r="K139" i="15"/>
  <c r="I139" i="15"/>
  <c r="G139" i="15"/>
  <c r="AZ139" i="15" s="1"/>
  <c r="K136" i="15"/>
  <c r="I136" i="15"/>
  <c r="G136" i="15"/>
  <c r="AZ136" i="15" s="1"/>
  <c r="K134" i="15"/>
  <c r="I134" i="15"/>
  <c r="G134" i="15"/>
  <c r="AZ134" i="15" s="1"/>
  <c r="K132" i="15"/>
  <c r="I132" i="15"/>
  <c r="G132" i="15"/>
  <c r="AZ132" i="15" s="1"/>
  <c r="K130" i="15"/>
  <c r="I130" i="15"/>
  <c r="G130" i="15"/>
  <c r="AZ130" i="15" s="1"/>
  <c r="K128" i="15"/>
  <c r="I128" i="15"/>
  <c r="G128" i="15"/>
  <c r="AZ128" i="15" s="1"/>
  <c r="K125" i="15"/>
  <c r="I125" i="15"/>
  <c r="G125" i="15"/>
  <c r="AZ125" i="15" s="1"/>
  <c r="K122" i="15"/>
  <c r="I122" i="15"/>
  <c r="G122" i="15"/>
  <c r="AZ122" i="15" s="1"/>
  <c r="K119" i="15"/>
  <c r="I119" i="15"/>
  <c r="G119" i="15"/>
  <c r="AZ119" i="15" s="1"/>
  <c r="K118" i="15"/>
  <c r="I118" i="15"/>
  <c r="G118" i="15"/>
  <c r="AZ118" i="15" s="1"/>
  <c r="K117" i="15"/>
  <c r="I117" i="15"/>
  <c r="G117" i="15"/>
  <c r="AZ117" i="15" s="1"/>
  <c r="K116" i="15"/>
  <c r="I116" i="15"/>
  <c r="G116" i="15"/>
  <c r="AZ116" i="15" s="1"/>
  <c r="K114" i="15"/>
  <c r="I114" i="15"/>
  <c r="G114" i="15"/>
  <c r="AZ114" i="15" s="1"/>
  <c r="K112" i="15"/>
  <c r="I112" i="15"/>
  <c r="G112" i="15"/>
  <c r="AZ112" i="15" s="1"/>
  <c r="K111" i="15"/>
  <c r="I111" i="15"/>
  <c r="G111" i="15"/>
  <c r="AZ111" i="15" s="1"/>
  <c r="K109" i="15"/>
  <c r="I109" i="15"/>
  <c r="G109" i="15"/>
  <c r="AZ109" i="15" s="1"/>
  <c r="K107" i="15"/>
  <c r="I107" i="15"/>
  <c r="G107" i="15"/>
  <c r="AZ107" i="15" s="1"/>
  <c r="K105" i="15"/>
  <c r="I105" i="15"/>
  <c r="G105" i="15"/>
  <c r="AZ105" i="15" s="1"/>
  <c r="K103" i="15"/>
  <c r="I103" i="15"/>
  <c r="G103" i="15"/>
  <c r="AZ103" i="15" s="1"/>
  <c r="K102" i="15"/>
  <c r="I102" i="15"/>
  <c r="G102" i="15"/>
  <c r="AZ102" i="15" s="1"/>
  <c r="K100" i="15"/>
  <c r="I100" i="15"/>
  <c r="G100" i="15"/>
  <c r="AZ100" i="15" s="1"/>
  <c r="K98" i="15"/>
  <c r="I98" i="15"/>
  <c r="G98" i="15"/>
  <c r="AZ98" i="15" s="1"/>
  <c r="K96" i="15"/>
  <c r="I96" i="15"/>
  <c r="G96" i="15"/>
  <c r="AZ96" i="15" s="1"/>
  <c r="K95" i="15"/>
  <c r="I95" i="15"/>
  <c r="G95" i="15"/>
  <c r="AZ95" i="15" s="1"/>
  <c r="K94" i="15"/>
  <c r="I94" i="15"/>
  <c r="G94" i="15"/>
  <c r="AZ94" i="15" s="1"/>
  <c r="K91" i="15"/>
  <c r="I91" i="15"/>
  <c r="G91" i="15"/>
  <c r="AZ91" i="15" s="1"/>
  <c r="K90" i="15"/>
  <c r="I90" i="15"/>
  <c r="G90" i="15"/>
  <c r="AZ90" i="15" s="1"/>
  <c r="K89" i="15"/>
  <c r="I89" i="15"/>
  <c r="G89" i="15"/>
  <c r="AZ89" i="15" s="1"/>
  <c r="K88" i="15"/>
  <c r="I88" i="15"/>
  <c r="G88" i="15"/>
  <c r="AZ88" i="15" s="1"/>
  <c r="K85" i="15"/>
  <c r="I85" i="15"/>
  <c r="G85" i="15"/>
  <c r="AZ85" i="15" s="1"/>
  <c r="K82" i="15"/>
  <c r="I82" i="15"/>
  <c r="G82" i="15"/>
  <c r="AZ82" i="15" s="1"/>
  <c r="K81" i="15"/>
  <c r="I81" i="15"/>
  <c r="G81" i="15"/>
  <c r="AZ81" i="15" s="1"/>
  <c r="K79" i="15"/>
  <c r="I79" i="15"/>
  <c r="G79" i="15"/>
  <c r="AZ79" i="15" s="1"/>
  <c r="K78" i="15"/>
  <c r="I78" i="15"/>
  <c r="G78" i="15"/>
  <c r="AZ78" i="15" s="1"/>
  <c r="K76" i="15"/>
  <c r="I76" i="15"/>
  <c r="G76" i="15"/>
  <c r="AZ76" i="15" s="1"/>
  <c r="K75" i="15"/>
  <c r="I75" i="15"/>
  <c r="G75" i="15"/>
  <c r="AZ75" i="15" s="1"/>
  <c r="K73" i="15"/>
  <c r="I73" i="15"/>
  <c r="G73" i="15"/>
  <c r="AZ73" i="15" s="1"/>
  <c r="K71" i="15"/>
  <c r="I71" i="15"/>
  <c r="G71" i="15"/>
  <c r="AZ71" i="15" s="1"/>
  <c r="K69" i="15"/>
  <c r="I69" i="15"/>
  <c r="G69" i="15"/>
  <c r="AZ69" i="15" s="1"/>
  <c r="K65" i="15"/>
  <c r="I65" i="15"/>
  <c r="G65" i="15"/>
  <c r="AZ65" i="15" s="1"/>
  <c r="K63" i="15"/>
  <c r="I63" i="15"/>
  <c r="G63" i="15"/>
  <c r="AZ63" i="15" s="1"/>
  <c r="K60" i="15"/>
  <c r="I60" i="15"/>
  <c r="G60" i="15"/>
  <c r="AZ60" i="15" s="1"/>
  <c r="K57" i="15"/>
  <c r="I57" i="15"/>
  <c r="G57" i="15"/>
  <c r="AZ57" i="15" s="1"/>
  <c r="K54" i="15"/>
  <c r="I54" i="15"/>
  <c r="G54" i="15"/>
  <c r="AZ54" i="15" s="1"/>
  <c r="K50" i="15"/>
  <c r="I50" i="15"/>
  <c r="G50" i="15"/>
  <c r="AZ50" i="15" s="1"/>
  <c r="K48" i="15"/>
  <c r="I48" i="15"/>
  <c r="G48" i="15"/>
  <c r="AZ48" i="15" s="1"/>
  <c r="K46" i="15"/>
  <c r="I46" i="15"/>
  <c r="G46" i="15"/>
  <c r="AZ46" i="15" s="1"/>
  <c r="K44" i="15"/>
  <c r="I44" i="15"/>
  <c r="G44" i="15"/>
  <c r="AZ44" i="15" s="1"/>
  <c r="K42" i="15"/>
  <c r="I42" i="15"/>
  <c r="G42" i="15"/>
  <c r="AZ42" i="15" s="1"/>
  <c r="K41" i="15"/>
  <c r="I41" i="15"/>
  <c r="G41" i="15"/>
  <c r="AZ41" i="15" s="1"/>
  <c r="K39" i="15"/>
  <c r="I39" i="15"/>
  <c r="G39" i="15"/>
  <c r="AZ39" i="15" s="1"/>
  <c r="K38" i="15"/>
  <c r="I38" i="15"/>
  <c r="G38" i="15"/>
  <c r="AZ38" i="15" s="1"/>
  <c r="K37" i="15"/>
  <c r="I37" i="15"/>
  <c r="G37" i="15"/>
  <c r="AZ37" i="15" s="1"/>
  <c r="K36" i="15"/>
  <c r="I36" i="15"/>
  <c r="G36" i="15"/>
  <c r="AZ36" i="15" s="1"/>
  <c r="K35" i="15"/>
  <c r="I35" i="15"/>
  <c r="G35" i="15"/>
  <c r="AZ35" i="15" s="1"/>
  <c r="K33" i="15"/>
  <c r="I33" i="15"/>
  <c r="G33" i="15"/>
  <c r="AZ33" i="15" s="1"/>
  <c r="K31" i="15"/>
  <c r="I31" i="15"/>
  <c r="G31" i="15"/>
  <c r="AZ31" i="15" s="1"/>
  <c r="K30" i="15"/>
  <c r="I30" i="15"/>
  <c r="G30" i="15"/>
  <c r="AZ30" i="15" s="1"/>
  <c r="K27" i="15"/>
  <c r="I27" i="15"/>
  <c r="G27" i="15"/>
  <c r="AZ27" i="15" s="1"/>
  <c r="K23" i="15"/>
  <c r="I23" i="15"/>
  <c r="G23" i="15"/>
  <c r="AZ23" i="15" s="1"/>
  <c r="K21" i="15"/>
  <c r="I21" i="15"/>
  <c r="G21" i="15"/>
  <c r="AZ21" i="15" s="1"/>
  <c r="K19" i="15"/>
  <c r="I19" i="15"/>
  <c r="G19" i="15"/>
  <c r="AZ19" i="15" s="1"/>
  <c r="K17" i="15"/>
  <c r="I17" i="15"/>
  <c r="G17" i="15"/>
  <c r="AZ17" i="15" s="1"/>
  <c r="K14" i="15"/>
  <c r="I14" i="15"/>
  <c r="G14" i="15"/>
  <c r="AZ14" i="15" s="1"/>
  <c r="K12" i="15"/>
  <c r="I12" i="15"/>
  <c r="G12" i="15"/>
  <c r="AZ12" i="15" s="1"/>
  <c r="L11" i="15"/>
  <c r="C11" i="15"/>
  <c r="K8" i="15"/>
  <c r="I8" i="15"/>
  <c r="G8" i="15"/>
  <c r="AZ8" i="15" s="1"/>
  <c r="K267" i="14"/>
  <c r="I267" i="14"/>
  <c r="I270" i="14" s="1"/>
  <c r="Y270" i="14" s="1"/>
  <c r="G267" i="14"/>
  <c r="AZ267" i="14" s="1"/>
  <c r="K261" i="14"/>
  <c r="K270" i="14" s="1"/>
  <c r="X270" i="14" s="1"/>
  <c r="I261" i="14"/>
  <c r="G261" i="14"/>
  <c r="AZ261" i="14" s="1"/>
  <c r="K257" i="14"/>
  <c r="I257" i="14"/>
  <c r="G257" i="14"/>
  <c r="AZ257" i="14" s="1"/>
  <c r="K255" i="14"/>
  <c r="I255" i="14"/>
  <c r="G255" i="14"/>
  <c r="AZ255" i="14" s="1"/>
  <c r="K251" i="14"/>
  <c r="I251" i="14"/>
  <c r="G251" i="14"/>
  <c r="AZ251" i="14" s="1"/>
  <c r="K247" i="14"/>
  <c r="I247" i="14"/>
  <c r="G247" i="14"/>
  <c r="AZ247" i="14" s="1"/>
  <c r="K244" i="14"/>
  <c r="I244" i="14"/>
  <c r="G244" i="14"/>
  <c r="AZ244" i="14" s="1"/>
  <c r="K243" i="14"/>
  <c r="I243" i="14"/>
  <c r="G243" i="14"/>
  <c r="AZ243" i="14" s="1"/>
  <c r="K240" i="14"/>
  <c r="I240" i="14"/>
  <c r="G240" i="14"/>
  <c r="AZ240" i="14" s="1"/>
  <c r="K238" i="14"/>
  <c r="I238" i="14"/>
  <c r="G238" i="14"/>
  <c r="AZ238" i="14" s="1"/>
  <c r="K234" i="14"/>
  <c r="I234" i="14"/>
  <c r="G234" i="14"/>
  <c r="AZ234" i="14" s="1"/>
  <c r="K230" i="14"/>
  <c r="I230" i="14"/>
  <c r="G230" i="14"/>
  <c r="AZ230" i="14" s="1"/>
  <c r="K226" i="14"/>
  <c r="I226" i="14"/>
  <c r="G226" i="14"/>
  <c r="AZ226" i="14" s="1"/>
  <c r="K222" i="14"/>
  <c r="I222" i="14"/>
  <c r="G222" i="14"/>
  <c r="AZ222" i="14" s="1"/>
  <c r="K218" i="14"/>
  <c r="I218" i="14"/>
  <c r="G218" i="14"/>
  <c r="AZ218" i="14" s="1"/>
  <c r="K214" i="14"/>
  <c r="I214" i="14"/>
  <c r="G214" i="14"/>
  <c r="AZ214" i="14" s="1"/>
  <c r="K211" i="14"/>
  <c r="I211" i="14"/>
  <c r="G211" i="14"/>
  <c r="AZ211" i="14" s="1"/>
  <c r="K208" i="14"/>
  <c r="I208" i="14"/>
  <c r="G208" i="14"/>
  <c r="AZ208" i="14" s="1"/>
  <c r="K204" i="14"/>
  <c r="I204" i="14"/>
  <c r="G204" i="14"/>
  <c r="AZ204" i="14" s="1"/>
  <c r="K199" i="14"/>
  <c r="I199" i="14"/>
  <c r="G199" i="14"/>
  <c r="AZ199" i="14" s="1"/>
  <c r="K195" i="14"/>
  <c r="I195" i="14"/>
  <c r="G195" i="14"/>
  <c r="AZ195" i="14" s="1"/>
  <c r="K193" i="14"/>
  <c r="I193" i="14"/>
  <c r="G193" i="14"/>
  <c r="AZ193" i="14" s="1"/>
  <c r="K189" i="14"/>
  <c r="I189" i="14"/>
  <c r="G189" i="14"/>
  <c r="AZ189" i="14" s="1"/>
  <c r="K187" i="14"/>
  <c r="I187" i="14"/>
  <c r="G187" i="14"/>
  <c r="AZ187" i="14" s="1"/>
  <c r="K183" i="14"/>
  <c r="I183" i="14"/>
  <c r="G183" i="14"/>
  <c r="AZ183" i="14" s="1"/>
  <c r="K179" i="14"/>
  <c r="I179" i="14"/>
  <c r="G179" i="14"/>
  <c r="AZ179" i="14" s="1"/>
  <c r="K177" i="14"/>
  <c r="I177" i="14"/>
  <c r="G177" i="14"/>
  <c r="AZ177" i="14" s="1"/>
  <c r="K173" i="14"/>
  <c r="I173" i="14"/>
  <c r="G173" i="14"/>
  <c r="AZ173" i="14" s="1"/>
  <c r="K167" i="14"/>
  <c r="I167" i="14"/>
  <c r="G167" i="14"/>
  <c r="AZ167" i="14" s="1"/>
  <c r="K163" i="14"/>
  <c r="I163" i="14"/>
  <c r="G163" i="14"/>
  <c r="AZ163" i="14" s="1"/>
  <c r="K160" i="14"/>
  <c r="I160" i="14"/>
  <c r="G160" i="14"/>
  <c r="AZ160" i="14" s="1"/>
  <c r="K155" i="14"/>
  <c r="I155" i="14"/>
  <c r="G155" i="14"/>
  <c r="AZ155" i="14" s="1"/>
  <c r="K152" i="14"/>
  <c r="I152" i="14"/>
  <c r="G152" i="14"/>
  <c r="AZ152" i="14" s="1"/>
  <c r="K150" i="14"/>
  <c r="I150" i="14"/>
  <c r="G150" i="14"/>
  <c r="AZ150" i="14" s="1"/>
  <c r="K145" i="14"/>
  <c r="I145" i="14"/>
  <c r="G145" i="14"/>
  <c r="AZ145" i="14" s="1"/>
  <c r="K140" i="14"/>
  <c r="I140" i="14"/>
  <c r="G140" i="14"/>
  <c r="AZ140" i="14" s="1"/>
  <c r="K136" i="14"/>
  <c r="I136" i="14"/>
  <c r="G136" i="14"/>
  <c r="AZ136" i="14" s="1"/>
  <c r="K132" i="14"/>
  <c r="I132" i="14"/>
  <c r="G132" i="14"/>
  <c r="AZ132" i="14" s="1"/>
  <c r="K129" i="14"/>
  <c r="I129" i="14"/>
  <c r="G129" i="14"/>
  <c r="AZ129" i="14" s="1"/>
  <c r="K124" i="14"/>
  <c r="I124" i="14"/>
  <c r="G124" i="14"/>
  <c r="AZ124" i="14" s="1"/>
  <c r="K120" i="14"/>
  <c r="I120" i="14"/>
  <c r="G120" i="14"/>
  <c r="AZ120" i="14" s="1"/>
  <c r="K116" i="14"/>
  <c r="I116" i="14"/>
  <c r="G116" i="14"/>
  <c r="AZ116" i="14" s="1"/>
  <c r="L115" i="14"/>
  <c r="C115" i="14"/>
  <c r="K112" i="14"/>
  <c r="I112" i="14"/>
  <c r="G112" i="14"/>
  <c r="AZ112" i="14" s="1"/>
  <c r="K108" i="14"/>
  <c r="I108" i="14"/>
  <c r="G108" i="14"/>
  <c r="AZ108" i="14" s="1"/>
  <c r="K104" i="14"/>
  <c r="I104" i="14"/>
  <c r="G104" i="14"/>
  <c r="AZ104" i="14" s="1"/>
  <c r="K100" i="14"/>
  <c r="I100" i="14"/>
  <c r="G100" i="14"/>
  <c r="AZ100" i="14" s="1"/>
  <c r="K96" i="14"/>
  <c r="I96" i="14"/>
  <c r="G96" i="14"/>
  <c r="AZ96" i="14" s="1"/>
  <c r="K94" i="14"/>
  <c r="I94" i="14"/>
  <c r="G94" i="14"/>
  <c r="AZ94" i="14" s="1"/>
  <c r="K90" i="14"/>
  <c r="I90" i="14"/>
  <c r="G90" i="14"/>
  <c r="AZ90" i="14" s="1"/>
  <c r="K88" i="14"/>
  <c r="I88" i="14"/>
  <c r="G88" i="14"/>
  <c r="AZ88" i="14" s="1"/>
  <c r="K86" i="14"/>
  <c r="I86" i="14"/>
  <c r="G86" i="14"/>
  <c r="AZ86" i="14" s="1"/>
  <c r="K84" i="14"/>
  <c r="I84" i="14"/>
  <c r="G84" i="14"/>
  <c r="AZ84" i="14" s="1"/>
  <c r="K82" i="14"/>
  <c r="I82" i="14"/>
  <c r="G82" i="14"/>
  <c r="AZ82" i="14" s="1"/>
  <c r="K79" i="14"/>
  <c r="I79" i="14"/>
  <c r="G79" i="14"/>
  <c r="AZ79" i="14" s="1"/>
  <c r="K77" i="14"/>
  <c r="I77" i="14"/>
  <c r="G77" i="14"/>
  <c r="AZ77" i="14" s="1"/>
  <c r="K72" i="14"/>
  <c r="I72" i="14"/>
  <c r="G72" i="14"/>
  <c r="AZ72" i="14" s="1"/>
  <c r="K66" i="14"/>
  <c r="I66" i="14"/>
  <c r="G66" i="14"/>
  <c r="AZ66" i="14" s="1"/>
  <c r="K65" i="14"/>
  <c r="I65" i="14"/>
  <c r="G65" i="14"/>
  <c r="AZ65" i="14" s="1"/>
  <c r="K58" i="14"/>
  <c r="I58" i="14"/>
  <c r="G58" i="14"/>
  <c r="AZ58" i="14" s="1"/>
  <c r="K56" i="14"/>
  <c r="I56" i="14"/>
  <c r="G56" i="14"/>
  <c r="AZ56" i="14" s="1"/>
  <c r="K54" i="14"/>
  <c r="I54" i="14"/>
  <c r="G54" i="14"/>
  <c r="AZ54" i="14" s="1"/>
  <c r="K52" i="14"/>
  <c r="I52" i="14"/>
  <c r="G52" i="14"/>
  <c r="AZ52" i="14" s="1"/>
  <c r="K50" i="14"/>
  <c r="I50" i="14"/>
  <c r="G50" i="14"/>
  <c r="AZ50" i="14" s="1"/>
  <c r="K48" i="14"/>
  <c r="I48" i="14"/>
  <c r="G48" i="14"/>
  <c r="AZ48" i="14" s="1"/>
  <c r="K46" i="14"/>
  <c r="I46" i="14"/>
  <c r="G46" i="14"/>
  <c r="AZ46" i="14" s="1"/>
  <c r="K44" i="14"/>
  <c r="I44" i="14"/>
  <c r="G44" i="14"/>
  <c r="AZ44" i="14" s="1"/>
  <c r="K42" i="14"/>
  <c r="I42" i="14"/>
  <c r="G42" i="14"/>
  <c r="AZ42" i="14" s="1"/>
  <c r="K40" i="14"/>
  <c r="I40" i="14"/>
  <c r="G40" i="14"/>
  <c r="AZ40" i="14" s="1"/>
  <c r="K36" i="14"/>
  <c r="I36" i="14"/>
  <c r="G36" i="14"/>
  <c r="AZ36" i="14" s="1"/>
  <c r="K34" i="14"/>
  <c r="I34" i="14"/>
  <c r="G34" i="14"/>
  <c r="AZ34" i="14" s="1"/>
  <c r="K32" i="14"/>
  <c r="I32" i="14"/>
  <c r="G32" i="14"/>
  <c r="AZ32" i="14" s="1"/>
  <c r="K30" i="14"/>
  <c r="I30" i="14"/>
  <c r="G30" i="14"/>
  <c r="AZ30" i="14" s="1"/>
  <c r="K26" i="14"/>
  <c r="I26" i="14"/>
  <c r="G26" i="14"/>
  <c r="AZ26" i="14" s="1"/>
  <c r="K24" i="14"/>
  <c r="I24" i="14"/>
  <c r="G24" i="14"/>
  <c r="AZ24" i="14" s="1"/>
  <c r="K22" i="14"/>
  <c r="I22" i="14"/>
  <c r="G22" i="14"/>
  <c r="AZ22" i="14" s="1"/>
  <c r="K20" i="14"/>
  <c r="I20" i="14"/>
  <c r="G20" i="14"/>
  <c r="AZ20" i="14" s="1"/>
  <c r="K18" i="14"/>
  <c r="I18" i="14"/>
  <c r="G18" i="14"/>
  <c r="AZ18" i="14" s="1"/>
  <c r="K16" i="14"/>
  <c r="I16" i="14"/>
  <c r="G16" i="14"/>
  <c r="AZ16" i="14" s="1"/>
  <c r="K14" i="14"/>
  <c r="I14" i="14"/>
  <c r="G14" i="14"/>
  <c r="AZ14" i="14" s="1"/>
  <c r="K12" i="14"/>
  <c r="I12" i="14"/>
  <c r="G12" i="14"/>
  <c r="AZ12" i="14" s="1"/>
  <c r="K10" i="14"/>
  <c r="I10" i="14"/>
  <c r="G10" i="14"/>
  <c r="AZ10" i="14" s="1"/>
  <c r="K8" i="14"/>
  <c r="I8" i="14"/>
  <c r="G8" i="14"/>
  <c r="AZ8" i="14" s="1"/>
  <c r="K63" i="13"/>
  <c r="I63" i="13"/>
  <c r="I74" i="13" s="1"/>
  <c r="Y74" i="13" s="1"/>
  <c r="G63" i="13"/>
  <c r="AZ63" i="13" s="1"/>
  <c r="K74" i="13"/>
  <c r="X74" i="13" s="1"/>
  <c r="K60" i="13"/>
  <c r="K61" i="13" s="1"/>
  <c r="X61" i="13" s="1"/>
  <c r="I60" i="13"/>
  <c r="I61" i="13" s="1"/>
  <c r="Y61" i="13" s="1"/>
  <c r="G60" i="13"/>
  <c r="AZ60" i="13" s="1"/>
  <c r="K55" i="13"/>
  <c r="K58" i="13" s="1"/>
  <c r="X58" i="13" s="1"/>
  <c r="I55" i="13"/>
  <c r="I58" i="13" s="1"/>
  <c r="Y58" i="13" s="1"/>
  <c r="G55" i="13"/>
  <c r="AZ55" i="13" s="1"/>
  <c r="K50" i="13"/>
  <c r="I50" i="13"/>
  <c r="G50" i="13"/>
  <c r="AZ50" i="13" s="1"/>
  <c r="K49" i="13"/>
  <c r="I49" i="13"/>
  <c r="G49" i="13"/>
  <c r="AZ49" i="13" s="1"/>
  <c r="K46" i="13"/>
  <c r="I46" i="13"/>
  <c r="G46" i="13"/>
  <c r="AZ46" i="13" s="1"/>
  <c r="K44" i="13"/>
  <c r="I44" i="13"/>
  <c r="G44" i="13"/>
  <c r="AZ44" i="13" s="1"/>
  <c r="K41" i="13"/>
  <c r="I41" i="13"/>
  <c r="G41" i="13"/>
  <c r="AZ41" i="13" s="1"/>
  <c r="K38" i="13"/>
  <c r="I38" i="13"/>
  <c r="G38" i="13"/>
  <c r="AZ38" i="13" s="1"/>
  <c r="K35" i="13"/>
  <c r="K42" i="13" s="1"/>
  <c r="X42" i="13" s="1"/>
  <c r="I35" i="13"/>
  <c r="G35" i="13"/>
  <c r="AZ35" i="13" s="1"/>
  <c r="K32" i="13"/>
  <c r="I32" i="13"/>
  <c r="G32" i="13"/>
  <c r="AZ32" i="13" s="1"/>
  <c r="K31" i="13"/>
  <c r="I31" i="13"/>
  <c r="G31" i="13"/>
  <c r="AZ31" i="13" s="1"/>
  <c r="K30" i="13"/>
  <c r="I30" i="13"/>
  <c r="G30" i="13"/>
  <c r="AZ30" i="13" s="1"/>
  <c r="K25" i="13"/>
  <c r="K28" i="13" s="1"/>
  <c r="X28" i="13" s="1"/>
  <c r="I25" i="13"/>
  <c r="I28" i="13" s="1"/>
  <c r="Y28" i="13" s="1"/>
  <c r="G25" i="13"/>
  <c r="AZ25" i="13" s="1"/>
  <c r="K20" i="13"/>
  <c r="I20" i="13"/>
  <c r="G20" i="13"/>
  <c r="AZ20" i="13" s="1"/>
  <c r="K17" i="13"/>
  <c r="I17" i="13"/>
  <c r="G17" i="13"/>
  <c r="AZ17" i="13" s="1"/>
  <c r="K14" i="13"/>
  <c r="I14" i="13"/>
  <c r="G14" i="13"/>
  <c r="AZ14" i="13" s="1"/>
  <c r="K11" i="13"/>
  <c r="I11" i="13"/>
  <c r="G11" i="13"/>
  <c r="AZ11" i="13" s="1"/>
  <c r="K8" i="13"/>
  <c r="I8" i="13"/>
  <c r="G8" i="13"/>
  <c r="AZ8" i="13" s="1"/>
  <c r="K64" i="12"/>
  <c r="I64" i="12"/>
  <c r="I75" i="12" s="1"/>
  <c r="Y75" i="12" s="1"/>
  <c r="G64" i="12"/>
  <c r="AZ64" i="12" s="1"/>
  <c r="K75" i="12"/>
  <c r="X75" i="12" s="1"/>
  <c r="K59" i="12"/>
  <c r="K62" i="12" s="1"/>
  <c r="X62" i="12" s="1"/>
  <c r="I59" i="12"/>
  <c r="I62" i="12" s="1"/>
  <c r="Y62" i="12" s="1"/>
  <c r="G59" i="12"/>
  <c r="AZ59" i="12" s="1"/>
  <c r="K54" i="12"/>
  <c r="I54" i="12"/>
  <c r="G54" i="12"/>
  <c r="AZ54" i="12" s="1"/>
  <c r="K51" i="12"/>
  <c r="I51" i="12"/>
  <c r="G51" i="12"/>
  <c r="AZ51" i="12" s="1"/>
  <c r="K46" i="12"/>
  <c r="I46" i="12"/>
  <c r="G46" i="12"/>
  <c r="AZ46" i="12" s="1"/>
  <c r="K43" i="12"/>
  <c r="I43" i="12"/>
  <c r="G43" i="12"/>
  <c r="AZ43" i="12" s="1"/>
  <c r="K42" i="12"/>
  <c r="I42" i="12"/>
  <c r="G42" i="12"/>
  <c r="AZ42" i="12" s="1"/>
  <c r="K41" i="12"/>
  <c r="I41" i="12"/>
  <c r="G41" i="12"/>
  <c r="AZ41" i="12" s="1"/>
  <c r="K36" i="12"/>
  <c r="K39" i="12" s="1"/>
  <c r="X39" i="12" s="1"/>
  <c r="I36" i="12"/>
  <c r="I39" i="12" s="1"/>
  <c r="Y39" i="12" s="1"/>
  <c r="G36" i="12"/>
  <c r="AZ36" i="12" s="1"/>
  <c r="K33" i="12"/>
  <c r="I33" i="12"/>
  <c r="G33" i="12"/>
  <c r="AZ33" i="12" s="1"/>
  <c r="K30" i="12"/>
  <c r="I30" i="12"/>
  <c r="G30" i="12"/>
  <c r="AZ30" i="12" s="1"/>
  <c r="K27" i="12"/>
  <c r="I27" i="12"/>
  <c r="G27" i="12"/>
  <c r="AZ27" i="12" s="1"/>
  <c r="K24" i="12"/>
  <c r="I24" i="12"/>
  <c r="G24" i="12"/>
  <c r="AZ24" i="12" s="1"/>
  <c r="K21" i="12"/>
  <c r="I21" i="12"/>
  <c r="G21" i="12"/>
  <c r="AZ21" i="12" s="1"/>
  <c r="K18" i="12"/>
  <c r="I18" i="12"/>
  <c r="G18" i="12"/>
  <c r="AZ18" i="12" s="1"/>
  <c r="K15" i="12"/>
  <c r="I15" i="12"/>
  <c r="G15" i="12"/>
  <c r="AZ15" i="12" s="1"/>
  <c r="K12" i="12"/>
  <c r="I12" i="12"/>
  <c r="G12" i="12"/>
  <c r="AZ12" i="12" s="1"/>
  <c r="K11" i="12"/>
  <c r="I11" i="12"/>
  <c r="G11" i="12"/>
  <c r="AZ11" i="12" s="1"/>
  <c r="K8" i="12"/>
  <c r="I8" i="12"/>
  <c r="G8" i="12"/>
  <c r="AZ8" i="12" s="1"/>
  <c r="BD157" i="11"/>
  <c r="BD156" i="11"/>
  <c r="BD155" i="11"/>
  <c r="K144" i="11"/>
  <c r="K158" i="11" s="1"/>
  <c r="X158" i="11" s="1"/>
  <c r="I144" i="11"/>
  <c r="G144" i="11"/>
  <c r="AZ144" i="11" s="1"/>
  <c r="I158" i="11"/>
  <c r="Y158" i="11" s="1"/>
  <c r="K141" i="11"/>
  <c r="K142" i="11" s="1"/>
  <c r="X142" i="11" s="1"/>
  <c r="I141" i="11"/>
  <c r="I142" i="11" s="1"/>
  <c r="Y142" i="11" s="1"/>
  <c r="G141" i="11"/>
  <c r="AZ141" i="11" s="1"/>
  <c r="BD138" i="11"/>
  <c r="K137" i="11"/>
  <c r="I137" i="11"/>
  <c r="G137" i="11"/>
  <c r="AZ137" i="11" s="1"/>
  <c r="BD136" i="11"/>
  <c r="K133" i="11"/>
  <c r="I133" i="11"/>
  <c r="G133" i="11"/>
  <c r="AZ133" i="11" s="1"/>
  <c r="BD132" i="11"/>
  <c r="K131" i="11"/>
  <c r="K139" i="11" s="1"/>
  <c r="X139" i="11" s="1"/>
  <c r="I131" i="11"/>
  <c r="I139" i="11" s="1"/>
  <c r="Y139" i="11" s="1"/>
  <c r="G131" i="11"/>
  <c r="AZ131" i="11" s="1"/>
  <c r="K128" i="11"/>
  <c r="I128" i="11"/>
  <c r="G128" i="11"/>
  <c r="AZ128" i="11" s="1"/>
  <c r="K126" i="11"/>
  <c r="I126" i="11"/>
  <c r="G126" i="11"/>
  <c r="AZ126" i="11" s="1"/>
  <c r="K124" i="11"/>
  <c r="I124" i="11"/>
  <c r="G124" i="11"/>
  <c r="AZ124" i="11" s="1"/>
  <c r="K122" i="11"/>
  <c r="I122" i="11"/>
  <c r="G122" i="11"/>
  <c r="AZ122" i="11" s="1"/>
  <c r="K121" i="11"/>
  <c r="I121" i="11"/>
  <c r="G121" i="11"/>
  <c r="AZ121" i="11" s="1"/>
  <c r="K119" i="11"/>
  <c r="I119" i="11"/>
  <c r="G119" i="11"/>
  <c r="AZ119" i="11" s="1"/>
  <c r="BD116" i="11"/>
  <c r="BD115" i="11"/>
  <c r="BD114" i="11"/>
  <c r="BD113" i="11"/>
  <c r="K112" i="11"/>
  <c r="I112" i="11"/>
  <c r="G112" i="11"/>
  <c r="AZ112" i="11" s="1"/>
  <c r="BD111" i="11"/>
  <c r="BD110" i="11"/>
  <c r="BD109" i="11"/>
  <c r="BD108" i="11"/>
  <c r="K107" i="11"/>
  <c r="I107" i="11"/>
  <c r="G107" i="11"/>
  <c r="AZ107" i="11" s="1"/>
  <c r="K106" i="11"/>
  <c r="I106" i="11"/>
  <c r="G106" i="11"/>
  <c r="AZ106" i="11" s="1"/>
  <c r="BD105" i="11"/>
  <c r="BD104" i="11"/>
  <c r="BD103" i="11"/>
  <c r="BD102" i="11"/>
  <c r="K101" i="11"/>
  <c r="I101" i="11"/>
  <c r="G101" i="11"/>
  <c r="AZ101" i="11" s="1"/>
  <c r="BD100" i="11"/>
  <c r="BD99" i="11"/>
  <c r="BD98" i="11"/>
  <c r="BD97" i="11"/>
  <c r="BD96" i="11"/>
  <c r="K94" i="11"/>
  <c r="I94" i="11"/>
  <c r="G94" i="11"/>
  <c r="AZ94" i="11" s="1"/>
  <c r="BD93" i="11"/>
  <c r="BD92" i="11"/>
  <c r="BD91" i="11"/>
  <c r="K89" i="11"/>
  <c r="I89" i="11"/>
  <c r="G89" i="11"/>
  <c r="AZ89" i="11" s="1"/>
  <c r="BD86" i="11"/>
  <c r="BD85" i="11"/>
  <c r="BD84" i="11"/>
  <c r="BD83" i="11"/>
  <c r="K81" i="11"/>
  <c r="K87" i="11" s="1"/>
  <c r="X87" i="11" s="1"/>
  <c r="I81" i="11"/>
  <c r="I87" i="11" s="1"/>
  <c r="Y87" i="11" s="1"/>
  <c r="G81" i="11"/>
  <c r="AZ81" i="11" s="1"/>
  <c r="BD78" i="11"/>
  <c r="BD77" i="11"/>
  <c r="K65" i="11"/>
  <c r="K79" i="11" s="1"/>
  <c r="X79" i="11" s="1"/>
  <c r="I65" i="11"/>
  <c r="I79" i="11" s="1"/>
  <c r="Y79" i="11" s="1"/>
  <c r="G65" i="11"/>
  <c r="AZ65" i="11" s="1"/>
  <c r="BD62" i="11"/>
  <c r="BD61" i="11"/>
  <c r="BD60" i="11"/>
  <c r="BD59" i="11"/>
  <c r="K58" i="11"/>
  <c r="K63" i="11" s="1"/>
  <c r="X63" i="11" s="1"/>
  <c r="I58" i="11"/>
  <c r="I63" i="11" s="1"/>
  <c r="Y63" i="11" s="1"/>
  <c r="G58" i="11"/>
  <c r="AZ58" i="11" s="1"/>
  <c r="BD55" i="11"/>
  <c r="BD54" i="11"/>
  <c r="BD53" i="11"/>
  <c r="BD52" i="11"/>
  <c r="K51" i="11"/>
  <c r="I51" i="11"/>
  <c r="G51" i="11"/>
  <c r="AZ51" i="11" s="1"/>
  <c r="BD50" i="11"/>
  <c r="BD49" i="11"/>
  <c r="BD48" i="11"/>
  <c r="BD47" i="11"/>
  <c r="K46" i="11"/>
  <c r="K56" i="11" s="1"/>
  <c r="X56" i="11" s="1"/>
  <c r="I46" i="11"/>
  <c r="G46" i="11"/>
  <c r="AZ46" i="11" s="1"/>
  <c r="BD43" i="11"/>
  <c r="K42" i="11"/>
  <c r="I42" i="11"/>
  <c r="G42" i="11"/>
  <c r="AZ42" i="11" s="1"/>
  <c r="K41" i="11"/>
  <c r="I41" i="11"/>
  <c r="G41" i="11"/>
  <c r="AZ41" i="11" s="1"/>
  <c r="BD40" i="11"/>
  <c r="BD39" i="11"/>
  <c r="BD38" i="11"/>
  <c r="BD37" i="11"/>
  <c r="BD36" i="11"/>
  <c r="K35" i="11"/>
  <c r="I35" i="11"/>
  <c r="G35" i="11"/>
  <c r="AZ35" i="11" s="1"/>
  <c r="BD34" i="11"/>
  <c r="BD33" i="11"/>
  <c r="K31" i="11"/>
  <c r="I31" i="11"/>
  <c r="G31" i="11"/>
  <c r="AZ31" i="11" s="1"/>
  <c r="BD30" i="11"/>
  <c r="BD29" i="11"/>
  <c r="BD28" i="11"/>
  <c r="BD27" i="11"/>
  <c r="BD26" i="11"/>
  <c r="BD25" i="11"/>
  <c r="K24" i="11"/>
  <c r="I24" i="11"/>
  <c r="G24" i="11"/>
  <c r="AZ24" i="11" s="1"/>
  <c r="BD23" i="11"/>
  <c r="K22" i="11"/>
  <c r="I22" i="11"/>
  <c r="G22" i="11"/>
  <c r="AZ22" i="11" s="1"/>
  <c r="BD21" i="11"/>
  <c r="K20" i="11"/>
  <c r="I20" i="11"/>
  <c r="G20" i="11"/>
  <c r="AZ20" i="11" s="1"/>
  <c r="BD19" i="11"/>
  <c r="K18" i="11"/>
  <c r="I18" i="11"/>
  <c r="G18" i="11"/>
  <c r="AZ18" i="11" s="1"/>
  <c r="BD17" i="11"/>
  <c r="K16" i="11"/>
  <c r="I16" i="11"/>
  <c r="G16" i="11"/>
  <c r="AZ16" i="11" s="1"/>
  <c r="BD15" i="11"/>
  <c r="BD14" i="11"/>
  <c r="K13" i="11"/>
  <c r="I13" i="11"/>
  <c r="G13" i="11"/>
  <c r="AZ13" i="11" s="1"/>
  <c r="BD12" i="11"/>
  <c r="BD11" i="11"/>
  <c r="K10" i="11"/>
  <c r="I10" i="11"/>
  <c r="G10" i="11"/>
  <c r="AZ10" i="11" s="1"/>
  <c r="BD9" i="11"/>
  <c r="K8" i="11"/>
  <c r="I8" i="11"/>
  <c r="G8" i="11"/>
  <c r="AZ8" i="11" s="1"/>
  <c r="K77" i="10"/>
  <c r="K78" i="10" s="1"/>
  <c r="X78" i="10" s="1"/>
  <c r="I77" i="10"/>
  <c r="I78" i="10" s="1"/>
  <c r="Y78" i="10" s="1"/>
  <c r="G77" i="10"/>
  <c r="AZ77" i="10" s="1"/>
  <c r="G78" i="10"/>
  <c r="Z78" i="10" s="1"/>
  <c r="K74" i="10"/>
  <c r="I74" i="10"/>
  <c r="G74" i="10"/>
  <c r="AZ74" i="10" s="1"/>
  <c r="BD73" i="10"/>
  <c r="BD72" i="10"/>
  <c r="K71" i="10"/>
  <c r="I71" i="10"/>
  <c r="G71" i="10"/>
  <c r="AZ71" i="10" s="1"/>
  <c r="K75" i="10"/>
  <c r="X75" i="10" s="1"/>
  <c r="BD68" i="10"/>
  <c r="K67" i="10"/>
  <c r="I67" i="10"/>
  <c r="G67" i="10"/>
  <c r="AZ67" i="10" s="1"/>
  <c r="BD66" i="10"/>
  <c r="BD65" i="10"/>
  <c r="K64" i="10"/>
  <c r="I64" i="10"/>
  <c r="G64" i="10"/>
  <c r="AZ64" i="10" s="1"/>
  <c r="K63" i="10"/>
  <c r="I63" i="10"/>
  <c r="G63" i="10"/>
  <c r="AZ63" i="10" s="1"/>
  <c r="K62" i="10"/>
  <c r="I62" i="10"/>
  <c r="G62" i="10"/>
  <c r="AZ62" i="10" s="1"/>
  <c r="K61" i="10"/>
  <c r="I61" i="10"/>
  <c r="G61" i="10"/>
  <c r="AZ61" i="10" s="1"/>
  <c r="BD60" i="10"/>
  <c r="K59" i="10"/>
  <c r="I59" i="10"/>
  <c r="G59" i="10"/>
  <c r="AZ59" i="10" s="1"/>
  <c r="BD58" i="10"/>
  <c r="K57" i="10"/>
  <c r="I57" i="10"/>
  <c r="G57" i="10"/>
  <c r="AZ57" i="10" s="1"/>
  <c r="BD54" i="10"/>
  <c r="BD53" i="10"/>
  <c r="BD52" i="10"/>
  <c r="BD51" i="10"/>
  <c r="BD50" i="10"/>
  <c r="BD49" i="10"/>
  <c r="BD48" i="10"/>
  <c r="K47" i="10"/>
  <c r="K55" i="10" s="1"/>
  <c r="X55" i="10" s="1"/>
  <c r="I47" i="10"/>
  <c r="I55" i="10" s="1"/>
  <c r="Y55" i="10" s="1"/>
  <c r="G47" i="10"/>
  <c r="AZ47" i="10" s="1"/>
  <c r="K44" i="10"/>
  <c r="I44" i="10"/>
  <c r="G44" i="10"/>
  <c r="AZ44" i="10" s="1"/>
  <c r="BD43" i="10"/>
  <c r="BD42" i="10"/>
  <c r="BD41" i="10"/>
  <c r="BD40" i="10"/>
  <c r="K38" i="10"/>
  <c r="K45" i="10" s="1"/>
  <c r="X45" i="10" s="1"/>
  <c r="I38" i="10"/>
  <c r="G38" i="10"/>
  <c r="AZ38" i="10" s="1"/>
  <c r="BD35" i="10"/>
  <c r="K25" i="10"/>
  <c r="K36" i="10" s="1"/>
  <c r="X36" i="10" s="1"/>
  <c r="I25" i="10"/>
  <c r="I36" i="10" s="1"/>
  <c r="Y36" i="10" s="1"/>
  <c r="G25" i="10"/>
  <c r="AZ25" i="10" s="1"/>
  <c r="BD22" i="10"/>
  <c r="K21" i="10"/>
  <c r="K23" i="10" s="1"/>
  <c r="X23" i="10" s="1"/>
  <c r="I21" i="10"/>
  <c r="I23" i="10" s="1"/>
  <c r="Y23" i="10" s="1"/>
  <c r="G21" i="10"/>
  <c r="AZ21" i="10" s="1"/>
  <c r="BD18" i="10"/>
  <c r="K17" i="10"/>
  <c r="I17" i="10"/>
  <c r="I19" i="10" s="1"/>
  <c r="Y19" i="10" s="1"/>
  <c r="G17" i="10"/>
  <c r="AZ17" i="10" s="1"/>
  <c r="K19" i="10"/>
  <c r="X19" i="10" s="1"/>
  <c r="BD14" i="10"/>
  <c r="K13" i="10"/>
  <c r="I13" i="10"/>
  <c r="G13" i="10"/>
  <c r="AZ13" i="10" s="1"/>
  <c r="BD12" i="10"/>
  <c r="BD11" i="10"/>
  <c r="BD10" i="10"/>
  <c r="BD9" i="10"/>
  <c r="K8" i="10"/>
  <c r="I8" i="10"/>
  <c r="G8" i="10"/>
  <c r="AZ8" i="10" s="1"/>
  <c r="K192" i="9"/>
  <c r="I192" i="9"/>
  <c r="G192" i="9"/>
  <c r="AZ192" i="9" s="1"/>
  <c r="K191" i="9"/>
  <c r="I191" i="9"/>
  <c r="G191" i="9"/>
  <c r="AZ191" i="9" s="1"/>
  <c r="K189" i="9"/>
  <c r="I189" i="9"/>
  <c r="G189" i="9"/>
  <c r="AZ189" i="9" s="1"/>
  <c r="K184" i="9"/>
  <c r="I184" i="9"/>
  <c r="G184" i="9"/>
  <c r="AZ184" i="9" s="1"/>
  <c r="K181" i="9"/>
  <c r="I181" i="9"/>
  <c r="G181" i="9"/>
  <c r="AZ181" i="9" s="1"/>
  <c r="K179" i="9"/>
  <c r="I179" i="9"/>
  <c r="G179" i="9"/>
  <c r="AZ179" i="9" s="1"/>
  <c r="K176" i="9"/>
  <c r="I176" i="9"/>
  <c r="G176" i="9"/>
  <c r="AZ176" i="9" s="1"/>
  <c r="K174" i="9"/>
  <c r="I174" i="9"/>
  <c r="G174" i="9"/>
  <c r="AZ174" i="9" s="1"/>
  <c r="K168" i="9"/>
  <c r="I168" i="9"/>
  <c r="G168" i="9"/>
  <c r="AZ168" i="9" s="1"/>
  <c r="K165" i="9"/>
  <c r="I165" i="9"/>
  <c r="G165" i="9"/>
  <c r="AZ165" i="9" s="1"/>
  <c r="K162" i="9"/>
  <c r="I162" i="9"/>
  <c r="G162" i="9"/>
  <c r="AZ162" i="9" s="1"/>
  <c r="K159" i="9"/>
  <c r="I159" i="9"/>
  <c r="G159" i="9"/>
  <c r="AZ159" i="9" s="1"/>
  <c r="K156" i="9"/>
  <c r="I156" i="9"/>
  <c r="G156" i="9"/>
  <c r="AZ156" i="9" s="1"/>
  <c r="K154" i="9"/>
  <c r="I154" i="9"/>
  <c r="G154" i="9"/>
  <c r="AZ154" i="9" s="1"/>
  <c r="K150" i="9"/>
  <c r="I150" i="9"/>
  <c r="G150" i="9"/>
  <c r="AZ150" i="9" s="1"/>
  <c r="K148" i="9"/>
  <c r="I148" i="9"/>
  <c r="G148" i="9"/>
  <c r="AZ148" i="9" s="1"/>
  <c r="K146" i="9"/>
  <c r="I146" i="9"/>
  <c r="G146" i="9"/>
  <c r="AZ146" i="9" s="1"/>
  <c r="K145" i="9"/>
  <c r="I145" i="9"/>
  <c r="G145" i="9"/>
  <c r="AZ145" i="9" s="1"/>
  <c r="K144" i="9"/>
  <c r="I144" i="9"/>
  <c r="G144" i="9"/>
  <c r="AZ144" i="9" s="1"/>
  <c r="K143" i="9"/>
  <c r="I143" i="9"/>
  <c r="G143" i="9"/>
  <c r="AZ143" i="9" s="1"/>
  <c r="K142" i="9"/>
  <c r="I142" i="9"/>
  <c r="G142" i="9"/>
  <c r="AZ142" i="9" s="1"/>
  <c r="K141" i="9"/>
  <c r="I141" i="9"/>
  <c r="G141" i="9"/>
  <c r="AZ141" i="9" s="1"/>
  <c r="K140" i="9"/>
  <c r="I140" i="9"/>
  <c r="G140" i="9"/>
  <c r="AZ140" i="9" s="1"/>
  <c r="K139" i="9"/>
  <c r="I139" i="9"/>
  <c r="G139" i="9"/>
  <c r="AZ139" i="9" s="1"/>
  <c r="K133" i="9"/>
  <c r="I133" i="9"/>
  <c r="G133" i="9"/>
  <c r="AZ133" i="9" s="1"/>
  <c r="K131" i="9"/>
  <c r="I131" i="9"/>
  <c r="G131" i="9"/>
  <c r="AZ131" i="9" s="1"/>
  <c r="K129" i="9"/>
  <c r="I129" i="9"/>
  <c r="G129" i="9"/>
  <c r="AZ129" i="9" s="1"/>
  <c r="K127" i="9"/>
  <c r="I127" i="9"/>
  <c r="G127" i="9"/>
  <c r="AZ127" i="9" s="1"/>
  <c r="K125" i="9"/>
  <c r="I125" i="9"/>
  <c r="G125" i="9"/>
  <c r="AZ125" i="9" s="1"/>
  <c r="K123" i="9"/>
  <c r="I123" i="9"/>
  <c r="G123" i="9"/>
  <c r="AZ123" i="9" s="1"/>
  <c r="K122" i="9"/>
  <c r="I122" i="9"/>
  <c r="G122" i="9"/>
  <c r="AZ122" i="9" s="1"/>
  <c r="K121" i="9"/>
  <c r="I121" i="9"/>
  <c r="G121" i="9"/>
  <c r="AZ121" i="9" s="1"/>
  <c r="K113" i="9"/>
  <c r="I113" i="9"/>
  <c r="G113" i="9"/>
  <c r="AZ113" i="9" s="1"/>
  <c r="K112" i="9"/>
  <c r="I112" i="9"/>
  <c r="G112" i="9"/>
  <c r="AZ112" i="9" s="1"/>
  <c r="K111" i="9"/>
  <c r="I111" i="9"/>
  <c r="G111" i="9"/>
  <c r="AZ111" i="9" s="1"/>
  <c r="K105" i="9"/>
  <c r="I105" i="9"/>
  <c r="G105" i="9"/>
  <c r="AZ105" i="9" s="1"/>
  <c r="K104" i="9"/>
  <c r="I104" i="9"/>
  <c r="G104" i="9"/>
  <c r="AZ104" i="9" s="1"/>
  <c r="K94" i="9"/>
  <c r="I94" i="9"/>
  <c r="G94" i="9"/>
  <c r="AZ94" i="9" s="1"/>
  <c r="K91" i="9"/>
  <c r="I91" i="9"/>
  <c r="G91" i="9"/>
  <c r="AZ91" i="9" s="1"/>
  <c r="K90" i="9"/>
  <c r="I90" i="9"/>
  <c r="G90" i="9"/>
  <c r="AZ90" i="9" s="1"/>
  <c r="K89" i="9"/>
  <c r="I89" i="9"/>
  <c r="G89" i="9"/>
  <c r="AZ89" i="9" s="1"/>
  <c r="K87" i="9"/>
  <c r="I87" i="9"/>
  <c r="G87" i="9"/>
  <c r="AZ87" i="9" s="1"/>
  <c r="K84" i="9"/>
  <c r="I84" i="9"/>
  <c r="G84" i="9"/>
  <c r="AZ84" i="9" s="1"/>
  <c r="K83" i="9"/>
  <c r="I83" i="9"/>
  <c r="G83" i="9"/>
  <c r="AZ83" i="9" s="1"/>
  <c r="K80" i="9"/>
  <c r="I80" i="9"/>
  <c r="G80" i="9"/>
  <c r="AZ80" i="9" s="1"/>
  <c r="K79" i="9"/>
  <c r="I79" i="9"/>
  <c r="G79" i="9"/>
  <c r="AZ79" i="9" s="1"/>
  <c r="K77" i="9"/>
  <c r="I77" i="9"/>
  <c r="G77" i="9"/>
  <c r="AZ77" i="9" s="1"/>
  <c r="K75" i="9"/>
  <c r="I75" i="9"/>
  <c r="G75" i="9"/>
  <c r="AZ75" i="9" s="1"/>
  <c r="K71" i="9"/>
  <c r="I71" i="9"/>
  <c r="G71" i="9"/>
  <c r="AZ71" i="9" s="1"/>
  <c r="K68" i="9"/>
  <c r="I68" i="9"/>
  <c r="G68" i="9"/>
  <c r="AZ68" i="9" s="1"/>
  <c r="K67" i="9"/>
  <c r="I67" i="9"/>
  <c r="G67" i="9"/>
  <c r="AZ67" i="9" s="1"/>
  <c r="K66" i="9"/>
  <c r="I66" i="9"/>
  <c r="G66" i="9"/>
  <c r="AZ66" i="9" s="1"/>
  <c r="K52" i="9"/>
  <c r="I52" i="9"/>
  <c r="G52" i="9"/>
  <c r="AZ52" i="9" s="1"/>
  <c r="K51" i="9"/>
  <c r="I51" i="9"/>
  <c r="G51" i="9"/>
  <c r="AZ51" i="9" s="1"/>
  <c r="K50" i="9"/>
  <c r="I50" i="9"/>
  <c r="G50" i="9"/>
  <c r="AZ50" i="9" s="1"/>
  <c r="K47" i="9"/>
  <c r="I47" i="9"/>
  <c r="G47" i="9"/>
  <c r="AZ47" i="9" s="1"/>
  <c r="K45" i="9"/>
  <c r="I45" i="9"/>
  <c r="G45" i="9"/>
  <c r="AZ45" i="9" s="1"/>
  <c r="K44" i="9"/>
  <c r="I44" i="9"/>
  <c r="G44" i="9"/>
  <c r="AZ44" i="9" s="1"/>
  <c r="K40" i="9"/>
  <c r="I40" i="9"/>
  <c r="G40" i="9"/>
  <c r="AZ40" i="9" s="1"/>
  <c r="K38" i="9"/>
  <c r="I38" i="9"/>
  <c r="G38" i="9"/>
  <c r="AZ38" i="9" s="1"/>
  <c r="K36" i="9"/>
  <c r="I36" i="9"/>
  <c r="G36" i="9"/>
  <c r="AZ36" i="9" s="1"/>
  <c r="K34" i="9"/>
  <c r="I34" i="9"/>
  <c r="G34" i="9"/>
  <c r="AZ34" i="9" s="1"/>
  <c r="K32" i="9"/>
  <c r="I32" i="9"/>
  <c r="G32" i="9"/>
  <c r="AZ32" i="9" s="1"/>
  <c r="K30" i="9"/>
  <c r="I30" i="9"/>
  <c r="G30" i="9"/>
  <c r="AZ30" i="9" s="1"/>
  <c r="K28" i="9"/>
  <c r="I28" i="9"/>
  <c r="G28" i="9"/>
  <c r="AZ28" i="9" s="1"/>
  <c r="K26" i="9"/>
  <c r="I26" i="9"/>
  <c r="G26" i="9"/>
  <c r="AZ26" i="9" s="1"/>
  <c r="K24" i="9"/>
  <c r="I24" i="9"/>
  <c r="G24" i="9"/>
  <c r="AZ24" i="9" s="1"/>
  <c r="K22" i="9"/>
  <c r="I22" i="9"/>
  <c r="G22" i="9"/>
  <c r="AZ22" i="9" s="1"/>
  <c r="K20" i="9"/>
  <c r="I20" i="9"/>
  <c r="G20" i="9"/>
  <c r="AZ20" i="9" s="1"/>
  <c r="K18" i="9"/>
  <c r="I18" i="9"/>
  <c r="G18" i="9"/>
  <c r="AZ18" i="9" s="1"/>
  <c r="K16" i="9"/>
  <c r="I16" i="9"/>
  <c r="G16" i="9"/>
  <c r="AZ16" i="9" s="1"/>
  <c r="K14" i="9"/>
  <c r="I14" i="9"/>
  <c r="G14" i="9"/>
  <c r="AZ14" i="9" s="1"/>
  <c r="K12" i="9"/>
  <c r="I12" i="9"/>
  <c r="G12" i="9"/>
  <c r="AZ12" i="9" s="1"/>
  <c r="K10" i="9"/>
  <c r="I10" i="9"/>
  <c r="G10" i="9"/>
  <c r="AZ10" i="9" s="1"/>
  <c r="K8" i="9"/>
  <c r="I8" i="9"/>
  <c r="G8" i="9"/>
  <c r="AZ8" i="9" s="1"/>
  <c r="K69" i="8"/>
  <c r="I69" i="8"/>
  <c r="G69" i="8"/>
  <c r="AZ69" i="8" s="1"/>
  <c r="K68" i="8"/>
  <c r="I68" i="8"/>
  <c r="G68" i="8"/>
  <c r="AZ68" i="8" s="1"/>
  <c r="K64" i="8"/>
  <c r="I64" i="8"/>
  <c r="G64" i="8"/>
  <c r="AZ64" i="8" s="1"/>
  <c r="K60" i="8"/>
  <c r="K66" i="8" s="1"/>
  <c r="X66" i="8" s="1"/>
  <c r="I60" i="8"/>
  <c r="I66" i="8" s="1"/>
  <c r="Y66" i="8" s="1"/>
  <c r="G60" i="8"/>
  <c r="AZ60" i="8" s="1"/>
  <c r="K57" i="8"/>
  <c r="I57" i="8"/>
  <c r="G57" i="8"/>
  <c r="AZ57" i="8" s="1"/>
  <c r="K56" i="8"/>
  <c r="I56" i="8"/>
  <c r="G56" i="8"/>
  <c r="AZ56" i="8" s="1"/>
  <c r="K55" i="8"/>
  <c r="I55" i="8"/>
  <c r="G55" i="8"/>
  <c r="AZ55" i="8" s="1"/>
  <c r="K53" i="8"/>
  <c r="I53" i="8"/>
  <c r="G53" i="8"/>
  <c r="AZ53" i="8" s="1"/>
  <c r="K49" i="8"/>
  <c r="I49" i="8"/>
  <c r="G49" i="8"/>
  <c r="AZ49" i="8" s="1"/>
  <c r="K47" i="8"/>
  <c r="I47" i="8"/>
  <c r="G47" i="8"/>
  <c r="AZ47" i="8" s="1"/>
  <c r="K45" i="8"/>
  <c r="I45" i="8"/>
  <c r="G45" i="8"/>
  <c r="AZ45" i="8" s="1"/>
  <c r="K43" i="8"/>
  <c r="I43" i="8"/>
  <c r="G43" i="8"/>
  <c r="AZ43" i="8" s="1"/>
  <c r="K38" i="8"/>
  <c r="I38" i="8"/>
  <c r="G38" i="8"/>
  <c r="AZ38" i="8" s="1"/>
  <c r="K36" i="8"/>
  <c r="I36" i="8"/>
  <c r="G36" i="8"/>
  <c r="AZ36" i="8" s="1"/>
  <c r="K34" i="8"/>
  <c r="I34" i="8"/>
  <c r="G34" i="8"/>
  <c r="AZ34" i="8" s="1"/>
  <c r="K32" i="8"/>
  <c r="I32" i="8"/>
  <c r="G32" i="8"/>
  <c r="AZ32" i="8" s="1"/>
  <c r="K28" i="8"/>
  <c r="I28" i="8"/>
  <c r="G28" i="8"/>
  <c r="AZ28" i="8" s="1"/>
  <c r="K26" i="8"/>
  <c r="I26" i="8"/>
  <c r="G26" i="8"/>
  <c r="AZ26" i="8" s="1"/>
  <c r="K24" i="8"/>
  <c r="I24" i="8"/>
  <c r="G24" i="8"/>
  <c r="AZ24" i="8" s="1"/>
  <c r="K22" i="8"/>
  <c r="I22" i="8"/>
  <c r="G22" i="8"/>
  <c r="AZ22" i="8" s="1"/>
  <c r="K20" i="8"/>
  <c r="I20" i="8"/>
  <c r="G20" i="8"/>
  <c r="AZ20" i="8" s="1"/>
  <c r="K18" i="8"/>
  <c r="I18" i="8"/>
  <c r="G18" i="8"/>
  <c r="AZ18" i="8" s="1"/>
  <c r="K16" i="8"/>
  <c r="I16" i="8"/>
  <c r="G16" i="8"/>
  <c r="AZ16" i="8" s="1"/>
  <c r="K14" i="8"/>
  <c r="I14" i="8"/>
  <c r="G14" i="8"/>
  <c r="AZ14" i="8" s="1"/>
  <c r="K12" i="8"/>
  <c r="I12" i="8"/>
  <c r="G12" i="8"/>
  <c r="AZ12" i="8" s="1"/>
  <c r="K11" i="8"/>
  <c r="I11" i="8"/>
  <c r="G11" i="8"/>
  <c r="AZ11" i="8" s="1"/>
  <c r="K10" i="8"/>
  <c r="I10" i="8"/>
  <c r="G10" i="8"/>
  <c r="AZ10" i="8" s="1"/>
  <c r="K8" i="8"/>
  <c r="I8" i="8"/>
  <c r="G8" i="8"/>
  <c r="AZ8" i="8" s="1"/>
  <c r="K257" i="7"/>
  <c r="I257" i="7"/>
  <c r="G257" i="7"/>
  <c r="AZ257" i="7" s="1"/>
  <c r="K255" i="7"/>
  <c r="I255" i="7"/>
  <c r="G255" i="7"/>
  <c r="AZ255" i="7" s="1"/>
  <c r="K253" i="7"/>
  <c r="I253" i="7"/>
  <c r="G253" i="7"/>
  <c r="AZ253" i="7" s="1"/>
  <c r="K251" i="7"/>
  <c r="I251" i="7"/>
  <c r="G251" i="7"/>
  <c r="AZ251" i="7" s="1"/>
  <c r="K249" i="7"/>
  <c r="I249" i="7"/>
  <c r="G249" i="7"/>
  <c r="AZ249" i="7" s="1"/>
  <c r="K247" i="7"/>
  <c r="I247" i="7"/>
  <c r="G247" i="7"/>
  <c r="AZ247" i="7" s="1"/>
  <c r="K245" i="7"/>
  <c r="I245" i="7"/>
  <c r="G245" i="7"/>
  <c r="AZ245" i="7" s="1"/>
  <c r="K243" i="7"/>
  <c r="I243" i="7"/>
  <c r="G243" i="7"/>
  <c r="AZ243" i="7" s="1"/>
  <c r="K241" i="7"/>
  <c r="I241" i="7"/>
  <c r="G241" i="7"/>
  <c r="AZ241" i="7" s="1"/>
  <c r="K239" i="7"/>
  <c r="I239" i="7"/>
  <c r="G239" i="7"/>
  <c r="AZ239" i="7" s="1"/>
  <c r="K237" i="7"/>
  <c r="I237" i="7"/>
  <c r="G237" i="7"/>
  <c r="AZ237" i="7" s="1"/>
  <c r="K235" i="7"/>
  <c r="I235" i="7"/>
  <c r="G235" i="7"/>
  <c r="AZ235" i="7" s="1"/>
  <c r="K233" i="7"/>
  <c r="I233" i="7"/>
  <c r="G233" i="7"/>
  <c r="AZ233" i="7" s="1"/>
  <c r="K231" i="7"/>
  <c r="I231" i="7"/>
  <c r="G231" i="7"/>
  <c r="AZ231" i="7" s="1"/>
  <c r="K225" i="7"/>
  <c r="I225" i="7"/>
  <c r="G225" i="7"/>
  <c r="AZ225" i="7" s="1"/>
  <c r="K223" i="7"/>
  <c r="I223" i="7"/>
  <c r="G223" i="7"/>
  <c r="AZ223" i="7" s="1"/>
  <c r="K221" i="7"/>
  <c r="I221" i="7"/>
  <c r="G221" i="7"/>
  <c r="AZ221" i="7" s="1"/>
  <c r="K219" i="7"/>
  <c r="I219" i="7"/>
  <c r="G219" i="7"/>
  <c r="AZ219" i="7" s="1"/>
  <c r="K217" i="7"/>
  <c r="I217" i="7"/>
  <c r="G217" i="7"/>
  <c r="AZ217" i="7" s="1"/>
  <c r="K215" i="7"/>
  <c r="I215" i="7"/>
  <c r="G215" i="7"/>
  <c r="AZ215" i="7" s="1"/>
  <c r="K214" i="7"/>
  <c r="I214" i="7"/>
  <c r="G214" i="7"/>
  <c r="AZ214" i="7" s="1"/>
  <c r="K212" i="7"/>
  <c r="I212" i="7"/>
  <c r="G212" i="7"/>
  <c r="AZ212" i="7" s="1"/>
  <c r="K210" i="7"/>
  <c r="I210" i="7"/>
  <c r="G210" i="7"/>
  <c r="AZ210" i="7" s="1"/>
  <c r="K208" i="7"/>
  <c r="I208" i="7"/>
  <c r="G208" i="7"/>
  <c r="AZ208" i="7" s="1"/>
  <c r="K206" i="7"/>
  <c r="I206" i="7"/>
  <c r="G206" i="7"/>
  <c r="AZ206" i="7" s="1"/>
  <c r="K204" i="7"/>
  <c r="I204" i="7"/>
  <c r="G204" i="7"/>
  <c r="AZ204" i="7" s="1"/>
  <c r="K202" i="7"/>
  <c r="I202" i="7"/>
  <c r="G202" i="7"/>
  <c r="AZ202" i="7" s="1"/>
  <c r="K200" i="7"/>
  <c r="I200" i="7"/>
  <c r="G200" i="7"/>
  <c r="AZ200" i="7" s="1"/>
  <c r="K198" i="7"/>
  <c r="I198" i="7"/>
  <c r="G198" i="7"/>
  <c r="AZ198" i="7" s="1"/>
  <c r="K197" i="7"/>
  <c r="I197" i="7"/>
  <c r="G197" i="7"/>
  <c r="AZ197" i="7" s="1"/>
  <c r="K193" i="7"/>
  <c r="I193" i="7"/>
  <c r="G193" i="7"/>
  <c r="AZ193" i="7" s="1"/>
  <c r="K191" i="7"/>
  <c r="I191" i="7"/>
  <c r="G191" i="7"/>
  <c r="AZ191" i="7" s="1"/>
  <c r="K189" i="7"/>
  <c r="I189" i="7"/>
  <c r="G189" i="7"/>
  <c r="AZ189" i="7" s="1"/>
  <c r="K187" i="7"/>
  <c r="I187" i="7"/>
  <c r="G187" i="7"/>
  <c r="AZ187" i="7" s="1"/>
  <c r="K185" i="7"/>
  <c r="I185" i="7"/>
  <c r="G185" i="7"/>
  <c r="AZ185" i="7" s="1"/>
  <c r="K183" i="7"/>
  <c r="I183" i="7"/>
  <c r="G183" i="7"/>
  <c r="AZ183" i="7" s="1"/>
  <c r="K181" i="7"/>
  <c r="I181" i="7"/>
  <c r="G181" i="7"/>
  <c r="AZ181" i="7" s="1"/>
  <c r="K179" i="7"/>
  <c r="I179" i="7"/>
  <c r="G179" i="7"/>
  <c r="AZ179" i="7" s="1"/>
  <c r="K177" i="7"/>
  <c r="I177" i="7"/>
  <c r="G177" i="7"/>
  <c r="AZ177" i="7" s="1"/>
  <c r="K175" i="7"/>
  <c r="I175" i="7"/>
  <c r="G175" i="7"/>
  <c r="AZ175" i="7" s="1"/>
  <c r="K173" i="7"/>
  <c r="I173" i="7"/>
  <c r="G173" i="7"/>
  <c r="AZ173" i="7" s="1"/>
  <c r="K171" i="7"/>
  <c r="I171" i="7"/>
  <c r="G171" i="7"/>
  <c r="AZ171" i="7" s="1"/>
  <c r="K169" i="7"/>
  <c r="I169" i="7"/>
  <c r="G169" i="7"/>
  <c r="AZ169" i="7" s="1"/>
  <c r="K167" i="7"/>
  <c r="I167" i="7"/>
  <c r="G167" i="7"/>
  <c r="AZ167" i="7" s="1"/>
  <c r="K163" i="7"/>
  <c r="I163" i="7"/>
  <c r="G163" i="7"/>
  <c r="AZ163" i="7" s="1"/>
  <c r="K161" i="7"/>
  <c r="I161" i="7"/>
  <c r="G161" i="7"/>
  <c r="AZ161" i="7" s="1"/>
  <c r="K159" i="7"/>
  <c r="I159" i="7"/>
  <c r="G159" i="7"/>
  <c r="AZ159" i="7" s="1"/>
  <c r="K157" i="7"/>
  <c r="I157" i="7"/>
  <c r="G157" i="7"/>
  <c r="AZ157" i="7" s="1"/>
  <c r="K155" i="7"/>
  <c r="I155" i="7"/>
  <c r="G155" i="7"/>
  <c r="AZ155" i="7" s="1"/>
  <c r="K153" i="7"/>
  <c r="I153" i="7"/>
  <c r="G153" i="7"/>
  <c r="AZ153" i="7" s="1"/>
  <c r="K151" i="7"/>
  <c r="I151" i="7"/>
  <c r="G151" i="7"/>
  <c r="AZ151" i="7" s="1"/>
  <c r="K149" i="7"/>
  <c r="I149" i="7"/>
  <c r="G149" i="7"/>
  <c r="AZ149" i="7" s="1"/>
  <c r="K147" i="7"/>
  <c r="I147" i="7"/>
  <c r="G147" i="7"/>
  <c r="AZ147" i="7" s="1"/>
  <c r="K145" i="7"/>
  <c r="I145" i="7"/>
  <c r="G145" i="7"/>
  <c r="AZ145" i="7" s="1"/>
  <c r="K143" i="7"/>
  <c r="I143" i="7"/>
  <c r="G143" i="7"/>
  <c r="AZ143" i="7" s="1"/>
  <c r="K141" i="7"/>
  <c r="I141" i="7"/>
  <c r="G141" i="7"/>
  <c r="AZ141" i="7" s="1"/>
  <c r="K139" i="7"/>
  <c r="I139" i="7"/>
  <c r="G139" i="7"/>
  <c r="AZ139" i="7" s="1"/>
  <c r="K137" i="7"/>
  <c r="I137" i="7"/>
  <c r="G137" i="7"/>
  <c r="AZ137" i="7" s="1"/>
  <c r="K135" i="7"/>
  <c r="I135" i="7"/>
  <c r="G135" i="7"/>
  <c r="AZ135" i="7" s="1"/>
  <c r="K133" i="7"/>
  <c r="I133" i="7"/>
  <c r="G133" i="7"/>
  <c r="AZ133" i="7" s="1"/>
  <c r="K131" i="7"/>
  <c r="I131" i="7"/>
  <c r="G131" i="7"/>
  <c r="AZ131" i="7" s="1"/>
  <c r="K129" i="7"/>
  <c r="I129" i="7"/>
  <c r="G129" i="7"/>
  <c r="AZ129" i="7" s="1"/>
  <c r="K127" i="7"/>
  <c r="I127" i="7"/>
  <c r="G127" i="7"/>
  <c r="AZ127" i="7" s="1"/>
  <c r="K125" i="7"/>
  <c r="I125" i="7"/>
  <c r="G125" i="7"/>
  <c r="AZ125" i="7" s="1"/>
  <c r="K123" i="7"/>
  <c r="I123" i="7"/>
  <c r="G123" i="7"/>
  <c r="AZ123" i="7" s="1"/>
  <c r="K121" i="7"/>
  <c r="I121" i="7"/>
  <c r="G121" i="7"/>
  <c r="AZ121" i="7" s="1"/>
  <c r="K117" i="7"/>
  <c r="I117" i="7"/>
  <c r="G117" i="7"/>
  <c r="AZ117" i="7" s="1"/>
  <c r="K113" i="7"/>
  <c r="I113" i="7"/>
  <c r="G113" i="7"/>
  <c r="AZ113" i="7" s="1"/>
  <c r="K111" i="7"/>
  <c r="I111" i="7"/>
  <c r="G111" i="7"/>
  <c r="AZ111" i="7" s="1"/>
  <c r="K109" i="7"/>
  <c r="I109" i="7"/>
  <c r="G109" i="7"/>
  <c r="AZ109" i="7" s="1"/>
  <c r="K107" i="7"/>
  <c r="I107" i="7"/>
  <c r="G107" i="7"/>
  <c r="AZ107" i="7" s="1"/>
  <c r="K105" i="7"/>
  <c r="I105" i="7"/>
  <c r="G105" i="7"/>
  <c r="AZ105" i="7" s="1"/>
  <c r="K103" i="7"/>
  <c r="I103" i="7"/>
  <c r="G103" i="7"/>
  <c r="AZ103" i="7" s="1"/>
  <c r="K101" i="7"/>
  <c r="I101" i="7"/>
  <c r="G101" i="7"/>
  <c r="AZ101" i="7" s="1"/>
  <c r="K99" i="7"/>
  <c r="I99" i="7"/>
  <c r="G99" i="7"/>
  <c r="AZ99" i="7" s="1"/>
  <c r="K97" i="7"/>
  <c r="I97" i="7"/>
  <c r="G97" i="7"/>
  <c r="AZ97" i="7" s="1"/>
  <c r="K95" i="7"/>
  <c r="I95" i="7"/>
  <c r="G95" i="7"/>
  <c r="AZ95" i="7" s="1"/>
  <c r="K93" i="7"/>
  <c r="I93" i="7"/>
  <c r="G93" i="7"/>
  <c r="AZ93" i="7" s="1"/>
  <c r="K91" i="7"/>
  <c r="I91" i="7"/>
  <c r="G91" i="7"/>
  <c r="AZ91" i="7" s="1"/>
  <c r="K89" i="7"/>
  <c r="I89" i="7"/>
  <c r="G89" i="7"/>
  <c r="AZ89" i="7" s="1"/>
  <c r="K87" i="7"/>
  <c r="I87" i="7"/>
  <c r="G87" i="7"/>
  <c r="AZ87" i="7" s="1"/>
  <c r="K85" i="7"/>
  <c r="I85" i="7"/>
  <c r="G85" i="7"/>
  <c r="AZ85" i="7" s="1"/>
  <c r="K83" i="7"/>
  <c r="I83" i="7"/>
  <c r="G83" i="7"/>
  <c r="AZ83" i="7" s="1"/>
  <c r="K81" i="7"/>
  <c r="I81" i="7"/>
  <c r="G81" i="7"/>
  <c r="AZ81" i="7" s="1"/>
  <c r="K79" i="7"/>
  <c r="I79" i="7"/>
  <c r="G79" i="7"/>
  <c r="AZ79" i="7" s="1"/>
  <c r="K77" i="7"/>
  <c r="I77" i="7"/>
  <c r="G77" i="7"/>
  <c r="AZ77" i="7" s="1"/>
  <c r="K75" i="7"/>
  <c r="I75" i="7"/>
  <c r="G75" i="7"/>
  <c r="AZ75" i="7" s="1"/>
  <c r="K73" i="7"/>
  <c r="I73" i="7"/>
  <c r="G73" i="7"/>
  <c r="AZ73" i="7" s="1"/>
  <c r="K71" i="7"/>
  <c r="I71" i="7"/>
  <c r="G71" i="7"/>
  <c r="AZ71" i="7" s="1"/>
  <c r="K69" i="7"/>
  <c r="I69" i="7"/>
  <c r="G69" i="7"/>
  <c r="AZ69" i="7" s="1"/>
  <c r="K67" i="7"/>
  <c r="I67" i="7"/>
  <c r="G67" i="7"/>
  <c r="AZ67" i="7" s="1"/>
  <c r="K65" i="7"/>
  <c r="I65" i="7"/>
  <c r="G65" i="7"/>
  <c r="AZ65" i="7" s="1"/>
  <c r="K64" i="7"/>
  <c r="I64" i="7"/>
  <c r="G64" i="7"/>
  <c r="AZ64" i="7" s="1"/>
  <c r="K62" i="7"/>
  <c r="I62" i="7"/>
  <c r="G62" i="7"/>
  <c r="AZ62" i="7" s="1"/>
  <c r="K60" i="7"/>
  <c r="I60" i="7"/>
  <c r="G60" i="7"/>
  <c r="AZ60" i="7" s="1"/>
  <c r="K58" i="7"/>
  <c r="I58" i="7"/>
  <c r="G58" i="7"/>
  <c r="AZ58" i="7" s="1"/>
  <c r="K56" i="7"/>
  <c r="I56" i="7"/>
  <c r="G56" i="7"/>
  <c r="AZ56" i="7" s="1"/>
  <c r="K54" i="7"/>
  <c r="I54" i="7"/>
  <c r="G54" i="7"/>
  <c r="AZ54" i="7" s="1"/>
  <c r="K49" i="7"/>
  <c r="I49" i="7"/>
  <c r="G49" i="7"/>
  <c r="AZ49" i="7" s="1"/>
  <c r="K47" i="7"/>
  <c r="I47" i="7"/>
  <c r="G47" i="7"/>
  <c r="AZ47" i="7" s="1"/>
  <c r="K45" i="7"/>
  <c r="I45" i="7"/>
  <c r="G45" i="7"/>
  <c r="AZ45" i="7" s="1"/>
  <c r="K43" i="7"/>
  <c r="I43" i="7"/>
  <c r="G43" i="7"/>
  <c r="AZ43" i="7" s="1"/>
  <c r="K39" i="7"/>
  <c r="I39" i="7"/>
  <c r="G39" i="7"/>
  <c r="AZ39" i="7" s="1"/>
  <c r="K32" i="7"/>
  <c r="I32" i="7"/>
  <c r="G32" i="7"/>
  <c r="AZ32" i="7" s="1"/>
  <c r="K30" i="7"/>
  <c r="I30" i="7"/>
  <c r="G30" i="7"/>
  <c r="AZ30" i="7" s="1"/>
  <c r="K26" i="7"/>
  <c r="I26" i="7"/>
  <c r="G26" i="7"/>
  <c r="AZ26" i="7" s="1"/>
  <c r="K24" i="7"/>
  <c r="I24" i="7"/>
  <c r="G24" i="7"/>
  <c r="AZ24" i="7" s="1"/>
  <c r="K22" i="7"/>
  <c r="I22" i="7"/>
  <c r="G22" i="7"/>
  <c r="AZ22" i="7" s="1"/>
  <c r="K16" i="7"/>
  <c r="I16" i="7"/>
  <c r="G16" i="7"/>
  <c r="AZ16" i="7" s="1"/>
  <c r="K14" i="7"/>
  <c r="I14" i="7"/>
  <c r="G14" i="7"/>
  <c r="AZ14" i="7" s="1"/>
  <c r="K12" i="7"/>
  <c r="I12" i="7"/>
  <c r="G12" i="7"/>
  <c r="AZ12" i="7" s="1"/>
  <c r="K10" i="7"/>
  <c r="I10" i="7"/>
  <c r="G10" i="7"/>
  <c r="AZ10" i="7" s="1"/>
  <c r="K8" i="7"/>
  <c r="I8" i="7"/>
  <c r="G8" i="7"/>
  <c r="AZ8" i="7" s="1"/>
  <c r="K47" i="6"/>
  <c r="I47" i="6"/>
  <c r="I49" i="6" s="1"/>
  <c r="Y49" i="6" s="1"/>
  <c r="G47" i="6"/>
  <c r="AZ47" i="6" s="1"/>
  <c r="K49" i="6"/>
  <c r="X49" i="6" s="1"/>
  <c r="K44" i="6"/>
  <c r="I44" i="6"/>
  <c r="G44" i="6"/>
  <c r="AZ44" i="6" s="1"/>
  <c r="K42" i="6"/>
  <c r="I42" i="6"/>
  <c r="G42" i="6"/>
  <c r="AZ42" i="6" s="1"/>
  <c r="K40" i="6"/>
  <c r="I40" i="6"/>
  <c r="G40" i="6"/>
  <c r="AZ40" i="6" s="1"/>
  <c r="K39" i="6"/>
  <c r="I39" i="6"/>
  <c r="G39" i="6"/>
  <c r="AZ39" i="6" s="1"/>
  <c r="K38" i="6"/>
  <c r="I38" i="6"/>
  <c r="G38" i="6"/>
  <c r="AZ38" i="6" s="1"/>
  <c r="K37" i="6"/>
  <c r="I37" i="6"/>
  <c r="G37" i="6"/>
  <c r="AZ37" i="6" s="1"/>
  <c r="K36" i="6"/>
  <c r="I36" i="6"/>
  <c r="G36" i="6"/>
  <c r="AZ36" i="6" s="1"/>
  <c r="K35" i="6"/>
  <c r="I35" i="6"/>
  <c r="G35" i="6"/>
  <c r="AZ35" i="6" s="1"/>
  <c r="K33" i="6"/>
  <c r="I33" i="6"/>
  <c r="G33" i="6"/>
  <c r="AZ33" i="6" s="1"/>
  <c r="K32" i="6"/>
  <c r="I32" i="6"/>
  <c r="G32" i="6"/>
  <c r="AZ32" i="6" s="1"/>
  <c r="K28" i="6"/>
  <c r="I28" i="6"/>
  <c r="I30" i="6" s="1"/>
  <c r="Y30" i="6" s="1"/>
  <c r="G28" i="6"/>
  <c r="AZ28" i="6" s="1"/>
  <c r="K30" i="6"/>
  <c r="X30" i="6" s="1"/>
  <c r="K24" i="6"/>
  <c r="I24" i="6"/>
  <c r="G24" i="6"/>
  <c r="AZ24" i="6" s="1"/>
  <c r="K22" i="6"/>
  <c r="I22" i="6"/>
  <c r="G22" i="6"/>
  <c r="AZ22" i="6" s="1"/>
  <c r="K20" i="6"/>
  <c r="I20" i="6"/>
  <c r="G20" i="6"/>
  <c r="AZ20" i="6" s="1"/>
  <c r="K18" i="6"/>
  <c r="I18" i="6"/>
  <c r="G18" i="6"/>
  <c r="AZ18" i="6" s="1"/>
  <c r="K17" i="6"/>
  <c r="I17" i="6"/>
  <c r="G17" i="6"/>
  <c r="AZ17" i="6" s="1"/>
  <c r="K16" i="6"/>
  <c r="I16" i="6"/>
  <c r="G16" i="6"/>
  <c r="AZ16" i="6" s="1"/>
  <c r="K15" i="6"/>
  <c r="I15" i="6"/>
  <c r="G15" i="6"/>
  <c r="AZ15" i="6" s="1"/>
  <c r="K13" i="6"/>
  <c r="I13" i="6"/>
  <c r="G13" i="6"/>
  <c r="AZ13" i="6" s="1"/>
  <c r="K11" i="6"/>
  <c r="I11" i="6"/>
  <c r="G11" i="6"/>
  <c r="AZ11" i="6" s="1"/>
  <c r="K10" i="6"/>
  <c r="I10" i="6"/>
  <c r="G10" i="6"/>
  <c r="AZ10" i="6" s="1"/>
  <c r="K8" i="6"/>
  <c r="I8" i="6"/>
  <c r="G8" i="6"/>
  <c r="AZ8" i="6" s="1"/>
  <c r="K168" i="5"/>
  <c r="I168" i="5"/>
  <c r="G168" i="5"/>
  <c r="AZ168" i="5" s="1"/>
  <c r="K166" i="5"/>
  <c r="I166" i="5"/>
  <c r="G166" i="5"/>
  <c r="AZ166" i="5" s="1"/>
  <c r="K164" i="5"/>
  <c r="I164" i="5"/>
  <c r="G164" i="5"/>
  <c r="AZ164" i="5" s="1"/>
  <c r="K162" i="5"/>
  <c r="I162" i="5"/>
  <c r="G162" i="5"/>
  <c r="AZ162" i="5" s="1"/>
  <c r="K161" i="5"/>
  <c r="I161" i="5"/>
  <c r="G161" i="5"/>
  <c r="AZ161" i="5" s="1"/>
  <c r="K160" i="5"/>
  <c r="I160" i="5"/>
  <c r="G160" i="5"/>
  <c r="AZ160" i="5" s="1"/>
  <c r="K159" i="5"/>
  <c r="I159" i="5"/>
  <c r="G159" i="5"/>
  <c r="AZ159" i="5" s="1"/>
  <c r="K158" i="5"/>
  <c r="I158" i="5"/>
  <c r="G158" i="5"/>
  <c r="AZ158" i="5" s="1"/>
  <c r="K157" i="5"/>
  <c r="I157" i="5"/>
  <c r="G157" i="5"/>
  <c r="AZ157" i="5" s="1"/>
  <c r="K156" i="5"/>
  <c r="I156" i="5"/>
  <c r="G156" i="5"/>
  <c r="AZ156" i="5" s="1"/>
  <c r="K155" i="5"/>
  <c r="I155" i="5"/>
  <c r="G155" i="5"/>
  <c r="AZ155" i="5" s="1"/>
  <c r="K154" i="5"/>
  <c r="I154" i="5"/>
  <c r="G154" i="5"/>
  <c r="AZ154" i="5" s="1"/>
  <c r="K153" i="5"/>
  <c r="I153" i="5"/>
  <c r="G153" i="5"/>
  <c r="AZ153" i="5" s="1"/>
  <c r="K152" i="5"/>
  <c r="I152" i="5"/>
  <c r="G152" i="5"/>
  <c r="AZ152" i="5" s="1"/>
  <c r="K151" i="5"/>
  <c r="I151" i="5"/>
  <c r="G151" i="5"/>
  <c r="AZ151" i="5" s="1"/>
  <c r="K150" i="5"/>
  <c r="I150" i="5"/>
  <c r="G150" i="5"/>
  <c r="AZ150" i="5" s="1"/>
  <c r="K149" i="5"/>
  <c r="I149" i="5"/>
  <c r="G149" i="5"/>
  <c r="AZ149" i="5" s="1"/>
  <c r="K148" i="5"/>
  <c r="I148" i="5"/>
  <c r="G148" i="5"/>
  <c r="AZ148" i="5" s="1"/>
  <c r="K147" i="5"/>
  <c r="I147" i="5"/>
  <c r="G147" i="5"/>
  <c r="AZ147" i="5" s="1"/>
  <c r="K146" i="5"/>
  <c r="I146" i="5"/>
  <c r="G146" i="5"/>
  <c r="AZ146" i="5" s="1"/>
  <c r="K145" i="5"/>
  <c r="I145" i="5"/>
  <c r="G145" i="5"/>
  <c r="AZ145" i="5" s="1"/>
  <c r="K144" i="5"/>
  <c r="I144" i="5"/>
  <c r="G144" i="5"/>
  <c r="AZ144" i="5" s="1"/>
  <c r="K143" i="5"/>
  <c r="I143" i="5"/>
  <c r="G143" i="5"/>
  <c r="AZ143" i="5" s="1"/>
  <c r="K142" i="5"/>
  <c r="I142" i="5"/>
  <c r="G142" i="5"/>
  <c r="AZ142" i="5" s="1"/>
  <c r="K141" i="5"/>
  <c r="I141" i="5"/>
  <c r="G141" i="5"/>
  <c r="AZ141" i="5" s="1"/>
  <c r="K140" i="5"/>
  <c r="I140" i="5"/>
  <c r="G140" i="5"/>
  <c r="AZ140" i="5" s="1"/>
  <c r="K139" i="5"/>
  <c r="I139" i="5"/>
  <c r="G139" i="5"/>
  <c r="AZ139" i="5" s="1"/>
  <c r="K136" i="5"/>
  <c r="I136" i="5"/>
  <c r="G136" i="5"/>
  <c r="AZ136" i="5" s="1"/>
  <c r="K135" i="5"/>
  <c r="I135" i="5"/>
  <c r="G135" i="5"/>
  <c r="AZ135" i="5" s="1"/>
  <c r="K132" i="5"/>
  <c r="I132" i="5"/>
  <c r="G132" i="5"/>
  <c r="AZ132" i="5" s="1"/>
  <c r="K131" i="5"/>
  <c r="I131" i="5"/>
  <c r="G131" i="5"/>
  <c r="AZ131" i="5" s="1"/>
  <c r="K130" i="5"/>
  <c r="I130" i="5"/>
  <c r="G130" i="5"/>
  <c r="AZ130" i="5" s="1"/>
  <c r="K129" i="5"/>
  <c r="I129" i="5"/>
  <c r="G129" i="5"/>
  <c r="AZ129" i="5" s="1"/>
  <c r="K128" i="5"/>
  <c r="I128" i="5"/>
  <c r="G128" i="5"/>
  <c r="AZ128" i="5" s="1"/>
  <c r="K127" i="5"/>
  <c r="I127" i="5"/>
  <c r="G127" i="5"/>
  <c r="AZ127" i="5" s="1"/>
  <c r="K126" i="5"/>
  <c r="I126" i="5"/>
  <c r="G126" i="5"/>
  <c r="AZ126" i="5" s="1"/>
  <c r="K125" i="5"/>
  <c r="I125" i="5"/>
  <c r="G125" i="5"/>
  <c r="AZ125" i="5" s="1"/>
  <c r="K124" i="5"/>
  <c r="I124" i="5"/>
  <c r="G124" i="5"/>
  <c r="AZ124" i="5" s="1"/>
  <c r="K123" i="5"/>
  <c r="I123" i="5"/>
  <c r="G123" i="5"/>
  <c r="AZ123" i="5" s="1"/>
  <c r="K122" i="5"/>
  <c r="I122" i="5"/>
  <c r="G122" i="5"/>
  <c r="AZ122" i="5" s="1"/>
  <c r="K121" i="5"/>
  <c r="I121" i="5"/>
  <c r="G121" i="5"/>
  <c r="AZ121" i="5" s="1"/>
  <c r="K120" i="5"/>
  <c r="I120" i="5"/>
  <c r="G120" i="5"/>
  <c r="AZ120" i="5" s="1"/>
  <c r="K119" i="5"/>
  <c r="I119" i="5"/>
  <c r="G119" i="5"/>
  <c r="AZ119" i="5" s="1"/>
  <c r="K118" i="5"/>
  <c r="I118" i="5"/>
  <c r="G118" i="5"/>
  <c r="AZ118" i="5" s="1"/>
  <c r="K117" i="5"/>
  <c r="I117" i="5"/>
  <c r="G117" i="5"/>
  <c r="AZ117" i="5" s="1"/>
  <c r="K116" i="5"/>
  <c r="I116" i="5"/>
  <c r="G116" i="5"/>
  <c r="AZ116" i="5" s="1"/>
  <c r="K115" i="5"/>
  <c r="I115" i="5"/>
  <c r="G115" i="5"/>
  <c r="AZ115" i="5" s="1"/>
  <c r="K114" i="5"/>
  <c r="I114" i="5"/>
  <c r="G114" i="5"/>
  <c r="AZ114" i="5" s="1"/>
  <c r="K113" i="5"/>
  <c r="I113" i="5"/>
  <c r="G113" i="5"/>
  <c r="AZ113" i="5" s="1"/>
  <c r="K112" i="5"/>
  <c r="I112" i="5"/>
  <c r="G112" i="5"/>
  <c r="AZ112" i="5" s="1"/>
  <c r="K111" i="5"/>
  <c r="I111" i="5"/>
  <c r="G111" i="5"/>
  <c r="AZ111" i="5" s="1"/>
  <c r="K110" i="5"/>
  <c r="I110" i="5"/>
  <c r="G110" i="5"/>
  <c r="AZ110" i="5" s="1"/>
  <c r="K109" i="5"/>
  <c r="I109" i="5"/>
  <c r="G109" i="5"/>
  <c r="AZ109" i="5" s="1"/>
  <c r="K106" i="5"/>
  <c r="I106" i="5"/>
  <c r="G106" i="5"/>
  <c r="AZ106" i="5" s="1"/>
  <c r="K105" i="5"/>
  <c r="I105" i="5"/>
  <c r="G105" i="5"/>
  <c r="AZ105" i="5" s="1"/>
  <c r="K104" i="5"/>
  <c r="I104" i="5"/>
  <c r="G104" i="5"/>
  <c r="AZ104" i="5" s="1"/>
  <c r="K103" i="5"/>
  <c r="I103" i="5"/>
  <c r="G103" i="5"/>
  <c r="AZ103" i="5" s="1"/>
  <c r="K102" i="5"/>
  <c r="I102" i="5"/>
  <c r="G102" i="5"/>
  <c r="AZ102" i="5" s="1"/>
  <c r="K101" i="5"/>
  <c r="I101" i="5"/>
  <c r="G101" i="5"/>
  <c r="AZ101" i="5" s="1"/>
  <c r="K100" i="5"/>
  <c r="I100" i="5"/>
  <c r="G100" i="5"/>
  <c r="AZ100" i="5" s="1"/>
  <c r="K99" i="5"/>
  <c r="I99" i="5"/>
  <c r="G99" i="5"/>
  <c r="AZ99" i="5" s="1"/>
  <c r="K98" i="5"/>
  <c r="I98" i="5"/>
  <c r="G98" i="5"/>
  <c r="AZ98" i="5" s="1"/>
  <c r="K97" i="5"/>
  <c r="I97" i="5"/>
  <c r="G97" i="5"/>
  <c r="AZ97" i="5" s="1"/>
  <c r="K96" i="5"/>
  <c r="I96" i="5"/>
  <c r="G96" i="5"/>
  <c r="AZ96" i="5" s="1"/>
  <c r="K95" i="5"/>
  <c r="I95" i="5"/>
  <c r="G95" i="5"/>
  <c r="AZ95" i="5" s="1"/>
  <c r="K94" i="5"/>
  <c r="I94" i="5"/>
  <c r="G94" i="5"/>
  <c r="AZ94" i="5" s="1"/>
  <c r="K93" i="5"/>
  <c r="I93" i="5"/>
  <c r="G93" i="5"/>
  <c r="AZ93" i="5" s="1"/>
  <c r="K92" i="5"/>
  <c r="I92" i="5"/>
  <c r="G92" i="5"/>
  <c r="AZ92" i="5" s="1"/>
  <c r="K91" i="5"/>
  <c r="I91" i="5"/>
  <c r="G91" i="5"/>
  <c r="AZ91" i="5" s="1"/>
  <c r="K90" i="5"/>
  <c r="I90" i="5"/>
  <c r="G90" i="5"/>
  <c r="AZ90" i="5" s="1"/>
  <c r="K89" i="5"/>
  <c r="I89" i="5"/>
  <c r="G89" i="5"/>
  <c r="AZ89" i="5" s="1"/>
  <c r="K88" i="5"/>
  <c r="I88" i="5"/>
  <c r="G88" i="5"/>
  <c r="AZ88" i="5" s="1"/>
  <c r="K87" i="5"/>
  <c r="I87" i="5"/>
  <c r="G87" i="5"/>
  <c r="AZ87" i="5" s="1"/>
  <c r="K86" i="5"/>
  <c r="I86" i="5"/>
  <c r="G86" i="5"/>
  <c r="AZ86" i="5" s="1"/>
  <c r="K85" i="5"/>
  <c r="I85" i="5"/>
  <c r="G85" i="5"/>
  <c r="AZ85" i="5" s="1"/>
  <c r="K84" i="5"/>
  <c r="I84" i="5"/>
  <c r="G84" i="5"/>
  <c r="AZ84" i="5" s="1"/>
  <c r="K81" i="5"/>
  <c r="K82" i="5" s="1"/>
  <c r="X82" i="5" s="1"/>
  <c r="I81" i="5"/>
  <c r="I82" i="5" s="1"/>
  <c r="Y82" i="5" s="1"/>
  <c r="G81" i="5"/>
  <c r="AZ81" i="5" s="1"/>
  <c r="K78" i="5"/>
  <c r="I78" i="5"/>
  <c r="G78" i="5"/>
  <c r="AZ78" i="5" s="1"/>
  <c r="K77" i="5"/>
  <c r="I77" i="5"/>
  <c r="G77" i="5"/>
  <c r="AZ77" i="5" s="1"/>
  <c r="K76" i="5"/>
  <c r="I76" i="5"/>
  <c r="G76" i="5"/>
  <c r="AZ76" i="5" s="1"/>
  <c r="K75" i="5"/>
  <c r="I75" i="5"/>
  <c r="G75" i="5"/>
  <c r="AZ75" i="5" s="1"/>
  <c r="K72" i="5"/>
  <c r="I72" i="5"/>
  <c r="G72" i="5"/>
  <c r="AZ72" i="5" s="1"/>
  <c r="K71" i="5"/>
  <c r="I71" i="5"/>
  <c r="G71" i="5"/>
  <c r="AZ71" i="5" s="1"/>
  <c r="K70" i="5"/>
  <c r="I70" i="5"/>
  <c r="G70" i="5"/>
  <c r="AZ70" i="5" s="1"/>
  <c r="K69" i="5"/>
  <c r="I69" i="5"/>
  <c r="G69" i="5"/>
  <c r="AZ69" i="5" s="1"/>
  <c r="K68" i="5"/>
  <c r="I68" i="5"/>
  <c r="G68" i="5"/>
  <c r="AZ68" i="5" s="1"/>
  <c r="K67" i="5"/>
  <c r="I67" i="5"/>
  <c r="G67" i="5"/>
  <c r="AZ67" i="5" s="1"/>
  <c r="K66" i="5"/>
  <c r="I66" i="5"/>
  <c r="G66" i="5"/>
  <c r="AZ66" i="5" s="1"/>
  <c r="K65" i="5"/>
  <c r="I65" i="5"/>
  <c r="G65" i="5"/>
  <c r="AZ65" i="5" s="1"/>
  <c r="K64" i="5"/>
  <c r="I64" i="5"/>
  <c r="G64" i="5"/>
  <c r="AZ64" i="5" s="1"/>
  <c r="K63" i="5"/>
  <c r="I63" i="5"/>
  <c r="G63" i="5"/>
  <c r="AZ63" i="5" s="1"/>
  <c r="K60" i="5"/>
  <c r="I60" i="5"/>
  <c r="G60" i="5"/>
  <c r="AZ60" i="5" s="1"/>
  <c r="K59" i="5"/>
  <c r="I59" i="5"/>
  <c r="G59" i="5"/>
  <c r="AZ59" i="5" s="1"/>
  <c r="K58" i="5"/>
  <c r="I58" i="5"/>
  <c r="G58" i="5"/>
  <c r="AZ58" i="5" s="1"/>
  <c r="K55" i="5"/>
  <c r="I55" i="5"/>
  <c r="G55" i="5"/>
  <c r="AZ55" i="5" s="1"/>
  <c r="K54" i="5"/>
  <c r="I54" i="5"/>
  <c r="G54" i="5"/>
  <c r="AZ54" i="5" s="1"/>
  <c r="K53" i="5"/>
  <c r="I53" i="5"/>
  <c r="G53" i="5"/>
  <c r="AZ53" i="5" s="1"/>
  <c r="K52" i="5"/>
  <c r="I52" i="5"/>
  <c r="G52" i="5"/>
  <c r="AZ52" i="5" s="1"/>
  <c r="K51" i="5"/>
  <c r="I51" i="5"/>
  <c r="G51" i="5"/>
  <c r="AZ51" i="5" s="1"/>
  <c r="K50" i="5"/>
  <c r="I50" i="5"/>
  <c r="G50" i="5"/>
  <c r="AZ50" i="5" s="1"/>
  <c r="K49" i="5"/>
  <c r="I49" i="5"/>
  <c r="G49" i="5"/>
  <c r="AZ49" i="5" s="1"/>
  <c r="K48" i="5"/>
  <c r="I48" i="5"/>
  <c r="G48" i="5"/>
  <c r="AZ48" i="5" s="1"/>
  <c r="K45" i="5"/>
  <c r="K46" i="5" s="1"/>
  <c r="X46" i="5" s="1"/>
  <c r="I45" i="5"/>
  <c r="I46" i="5" s="1"/>
  <c r="Y46" i="5" s="1"/>
  <c r="G45" i="5"/>
  <c r="AZ45" i="5" s="1"/>
  <c r="K42" i="5"/>
  <c r="I42" i="5"/>
  <c r="G42" i="5"/>
  <c r="AZ42" i="5" s="1"/>
  <c r="K41" i="5"/>
  <c r="I41" i="5"/>
  <c r="G41" i="5"/>
  <c r="AZ41" i="5" s="1"/>
  <c r="K40" i="5"/>
  <c r="I40" i="5"/>
  <c r="G40" i="5"/>
  <c r="AZ40" i="5" s="1"/>
  <c r="K39" i="5"/>
  <c r="I39" i="5"/>
  <c r="G39" i="5"/>
  <c r="AZ39" i="5" s="1"/>
  <c r="K36" i="5"/>
  <c r="I36" i="5"/>
  <c r="G36" i="5"/>
  <c r="AZ36" i="5" s="1"/>
  <c r="K35" i="5"/>
  <c r="I35" i="5"/>
  <c r="G35" i="5"/>
  <c r="AZ35" i="5" s="1"/>
  <c r="K34" i="5"/>
  <c r="I34" i="5"/>
  <c r="G34" i="5"/>
  <c r="AZ34" i="5" s="1"/>
  <c r="K31" i="5"/>
  <c r="I31" i="5"/>
  <c r="G31" i="5"/>
  <c r="AZ31" i="5" s="1"/>
  <c r="K30" i="5"/>
  <c r="I30" i="5"/>
  <c r="G30" i="5"/>
  <c r="AZ30" i="5" s="1"/>
  <c r="K29" i="5"/>
  <c r="I29" i="5"/>
  <c r="G29" i="5"/>
  <c r="AZ29" i="5" s="1"/>
  <c r="K28" i="5"/>
  <c r="I28" i="5"/>
  <c r="G28" i="5"/>
  <c r="AZ28" i="5" s="1"/>
  <c r="K25" i="5"/>
  <c r="I25" i="5"/>
  <c r="G25" i="5"/>
  <c r="AZ25" i="5" s="1"/>
  <c r="K24" i="5"/>
  <c r="I24" i="5"/>
  <c r="G24" i="5"/>
  <c r="AZ24" i="5" s="1"/>
  <c r="K23" i="5"/>
  <c r="I23" i="5"/>
  <c r="G23" i="5"/>
  <c r="AZ23" i="5" s="1"/>
  <c r="K22" i="5"/>
  <c r="I22" i="5"/>
  <c r="G22" i="5"/>
  <c r="AZ22" i="5" s="1"/>
  <c r="K21" i="5"/>
  <c r="I21" i="5"/>
  <c r="G21" i="5"/>
  <c r="AZ21" i="5" s="1"/>
  <c r="K20" i="5"/>
  <c r="I20" i="5"/>
  <c r="G20" i="5"/>
  <c r="AZ20" i="5" s="1"/>
  <c r="K19" i="5"/>
  <c r="I19" i="5"/>
  <c r="G19" i="5"/>
  <c r="AZ19" i="5" s="1"/>
  <c r="K18" i="5"/>
  <c r="I18" i="5"/>
  <c r="G18" i="5"/>
  <c r="AZ18" i="5" s="1"/>
  <c r="K15" i="5"/>
  <c r="I15" i="5"/>
  <c r="G15" i="5"/>
  <c r="AZ15" i="5" s="1"/>
  <c r="K14" i="5"/>
  <c r="I14" i="5"/>
  <c r="G14" i="5"/>
  <c r="AZ14" i="5" s="1"/>
  <c r="K12" i="5"/>
  <c r="I12" i="5"/>
  <c r="G12" i="5"/>
  <c r="AZ12" i="5" s="1"/>
  <c r="K10" i="5"/>
  <c r="I10" i="5"/>
  <c r="G10" i="5"/>
  <c r="AZ10" i="5" s="1"/>
  <c r="K9" i="5"/>
  <c r="I9" i="5"/>
  <c r="G9" i="5"/>
  <c r="AZ9" i="5" s="1"/>
  <c r="K8" i="5"/>
  <c r="I8" i="5"/>
  <c r="G8" i="5"/>
  <c r="AZ8" i="5" s="1"/>
  <c r="K274" i="4"/>
  <c r="K276" i="4" s="1"/>
  <c r="X276" i="4" s="1"/>
  <c r="I274" i="4"/>
  <c r="I276" i="4" s="1"/>
  <c r="Y276" i="4" s="1"/>
  <c r="G274" i="4"/>
  <c r="AZ274" i="4" s="1"/>
  <c r="K270" i="4"/>
  <c r="I270" i="4"/>
  <c r="G270" i="4"/>
  <c r="AZ270" i="4" s="1"/>
  <c r="K269" i="4"/>
  <c r="I269" i="4"/>
  <c r="G269" i="4"/>
  <c r="AZ269" i="4" s="1"/>
  <c r="K265" i="4"/>
  <c r="K267" i="4" s="1"/>
  <c r="X267" i="4" s="1"/>
  <c r="I265" i="4"/>
  <c r="I267" i="4" s="1"/>
  <c r="Y267" i="4" s="1"/>
  <c r="G265" i="4"/>
  <c r="AZ265" i="4" s="1"/>
  <c r="K262" i="4"/>
  <c r="I262" i="4"/>
  <c r="G262" i="4"/>
  <c r="AZ262" i="4" s="1"/>
  <c r="K259" i="4"/>
  <c r="I259" i="4"/>
  <c r="G259" i="4"/>
  <c r="AZ259" i="4" s="1"/>
  <c r="K258" i="4"/>
  <c r="I258" i="4"/>
  <c r="G258" i="4"/>
  <c r="AZ258" i="4" s="1"/>
  <c r="K256" i="4"/>
  <c r="I256" i="4"/>
  <c r="G256" i="4"/>
  <c r="AZ256" i="4" s="1"/>
  <c r="K254" i="4"/>
  <c r="I254" i="4"/>
  <c r="G254" i="4"/>
  <c r="AZ254" i="4" s="1"/>
  <c r="K253" i="4"/>
  <c r="I253" i="4"/>
  <c r="G253" i="4"/>
  <c r="AZ253" i="4" s="1"/>
  <c r="K252" i="4"/>
  <c r="I252" i="4"/>
  <c r="G252" i="4"/>
  <c r="AZ252" i="4" s="1"/>
  <c r="K249" i="4"/>
  <c r="I249" i="4"/>
  <c r="G249" i="4"/>
  <c r="AZ249" i="4" s="1"/>
  <c r="K247" i="4"/>
  <c r="I247" i="4"/>
  <c r="G247" i="4"/>
  <c r="AZ247" i="4" s="1"/>
  <c r="K245" i="4"/>
  <c r="I245" i="4"/>
  <c r="G245" i="4"/>
  <c r="AZ245" i="4" s="1"/>
  <c r="K243" i="4"/>
  <c r="I243" i="4"/>
  <c r="G243" i="4"/>
  <c r="AZ243" i="4" s="1"/>
  <c r="K241" i="4"/>
  <c r="I241" i="4"/>
  <c r="G241" i="4"/>
  <c r="AZ241" i="4" s="1"/>
  <c r="K240" i="4"/>
  <c r="I240" i="4"/>
  <c r="G240" i="4"/>
  <c r="AZ240" i="4" s="1"/>
  <c r="K239" i="4"/>
  <c r="I239" i="4"/>
  <c r="G239" i="4"/>
  <c r="AZ239" i="4" s="1"/>
  <c r="K238" i="4"/>
  <c r="I238" i="4"/>
  <c r="G238" i="4"/>
  <c r="AZ238" i="4" s="1"/>
  <c r="K235" i="4"/>
  <c r="I235" i="4"/>
  <c r="G235" i="4"/>
  <c r="AZ235" i="4" s="1"/>
  <c r="K234" i="4"/>
  <c r="I234" i="4"/>
  <c r="G234" i="4"/>
  <c r="AZ234" i="4" s="1"/>
  <c r="K233" i="4"/>
  <c r="I233" i="4"/>
  <c r="G233" i="4"/>
  <c r="AZ233" i="4" s="1"/>
  <c r="K231" i="4"/>
  <c r="I231" i="4"/>
  <c r="G231" i="4"/>
  <c r="AZ231" i="4" s="1"/>
  <c r="K229" i="4"/>
  <c r="I229" i="4"/>
  <c r="G229" i="4"/>
  <c r="AZ229" i="4" s="1"/>
  <c r="K227" i="4"/>
  <c r="I227" i="4"/>
  <c r="G227" i="4"/>
  <c r="AZ227" i="4" s="1"/>
  <c r="K226" i="4"/>
  <c r="I226" i="4"/>
  <c r="G226" i="4"/>
  <c r="AZ226" i="4" s="1"/>
  <c r="K223" i="4"/>
  <c r="I223" i="4"/>
  <c r="G223" i="4"/>
  <c r="AZ223" i="4" s="1"/>
  <c r="K218" i="4"/>
  <c r="I218" i="4"/>
  <c r="G218" i="4"/>
  <c r="AZ218" i="4" s="1"/>
  <c r="K216" i="4"/>
  <c r="I216" i="4"/>
  <c r="G216" i="4"/>
  <c r="AZ216" i="4" s="1"/>
  <c r="K214" i="4"/>
  <c r="I214" i="4"/>
  <c r="G214" i="4"/>
  <c r="AZ214" i="4" s="1"/>
  <c r="K211" i="4"/>
  <c r="I211" i="4"/>
  <c r="G211" i="4"/>
  <c r="AZ211" i="4" s="1"/>
  <c r="K210" i="4"/>
  <c r="I210" i="4"/>
  <c r="G210" i="4"/>
  <c r="AZ210" i="4" s="1"/>
  <c r="K208" i="4"/>
  <c r="I208" i="4"/>
  <c r="G208" i="4"/>
  <c r="AZ208" i="4" s="1"/>
  <c r="K206" i="4"/>
  <c r="I206" i="4"/>
  <c r="G206" i="4"/>
  <c r="AZ206" i="4" s="1"/>
  <c r="K205" i="4"/>
  <c r="I205" i="4"/>
  <c r="G205" i="4"/>
  <c r="AZ205" i="4" s="1"/>
  <c r="K204" i="4"/>
  <c r="I204" i="4"/>
  <c r="G204" i="4"/>
  <c r="AZ204" i="4" s="1"/>
  <c r="K200" i="4"/>
  <c r="I200" i="4"/>
  <c r="G200" i="4"/>
  <c r="AZ200" i="4" s="1"/>
  <c r="K199" i="4"/>
  <c r="I199" i="4"/>
  <c r="G199" i="4"/>
  <c r="AZ199" i="4" s="1"/>
  <c r="K198" i="4"/>
  <c r="I198" i="4"/>
  <c r="G198" i="4"/>
  <c r="AZ198" i="4" s="1"/>
  <c r="K197" i="4"/>
  <c r="I197" i="4"/>
  <c r="G197" i="4"/>
  <c r="AZ197" i="4" s="1"/>
  <c r="K195" i="4"/>
  <c r="I195" i="4"/>
  <c r="G195" i="4"/>
  <c r="AZ195" i="4" s="1"/>
  <c r="K194" i="4"/>
  <c r="I194" i="4"/>
  <c r="G194" i="4"/>
  <c r="AZ194" i="4" s="1"/>
  <c r="K193" i="4"/>
  <c r="I193" i="4"/>
  <c r="G193" i="4"/>
  <c r="AZ193" i="4" s="1"/>
  <c r="K192" i="4"/>
  <c r="I192" i="4"/>
  <c r="G192" i="4"/>
  <c r="AZ192" i="4" s="1"/>
  <c r="K189" i="4"/>
  <c r="I189" i="4"/>
  <c r="G189" i="4"/>
  <c r="AZ189" i="4" s="1"/>
  <c r="K187" i="4"/>
  <c r="I187" i="4"/>
  <c r="G187" i="4"/>
  <c r="AZ187" i="4" s="1"/>
  <c r="K185" i="4"/>
  <c r="I185" i="4"/>
  <c r="G185" i="4"/>
  <c r="AZ185" i="4" s="1"/>
  <c r="K183" i="4"/>
  <c r="I183" i="4"/>
  <c r="G183" i="4"/>
  <c r="AZ183" i="4" s="1"/>
  <c r="K182" i="4"/>
  <c r="I182" i="4"/>
  <c r="G182" i="4"/>
  <c r="AZ182" i="4" s="1"/>
  <c r="K180" i="4"/>
  <c r="I180" i="4"/>
  <c r="G180" i="4"/>
  <c r="AZ180" i="4" s="1"/>
  <c r="K178" i="4"/>
  <c r="I178" i="4"/>
  <c r="G178" i="4"/>
  <c r="AZ178" i="4" s="1"/>
  <c r="K174" i="4"/>
  <c r="I174" i="4"/>
  <c r="G174" i="4"/>
  <c r="AZ174" i="4" s="1"/>
  <c r="K172" i="4"/>
  <c r="I172" i="4"/>
  <c r="G172" i="4"/>
  <c r="AZ172" i="4" s="1"/>
  <c r="K170" i="4"/>
  <c r="I170" i="4"/>
  <c r="G170" i="4"/>
  <c r="AZ170" i="4" s="1"/>
  <c r="K168" i="4"/>
  <c r="I168" i="4"/>
  <c r="G168" i="4"/>
  <c r="AZ168" i="4" s="1"/>
  <c r="K166" i="4"/>
  <c r="I166" i="4"/>
  <c r="G166" i="4"/>
  <c r="AZ166" i="4" s="1"/>
  <c r="K164" i="4"/>
  <c r="I164" i="4"/>
  <c r="G164" i="4"/>
  <c r="AZ164" i="4" s="1"/>
  <c r="K163" i="4"/>
  <c r="I163" i="4"/>
  <c r="G163" i="4"/>
  <c r="AZ163" i="4" s="1"/>
  <c r="BD162" i="4"/>
  <c r="K160" i="4"/>
  <c r="I160" i="4"/>
  <c r="G160" i="4"/>
  <c r="AZ160" i="4" s="1"/>
  <c r="BD159" i="4"/>
  <c r="K158" i="4"/>
  <c r="I158" i="4"/>
  <c r="G158" i="4"/>
  <c r="AZ158" i="4" s="1"/>
  <c r="K153" i="4"/>
  <c r="I153" i="4"/>
  <c r="G153" i="4"/>
  <c r="AZ153" i="4" s="1"/>
  <c r="K151" i="4"/>
  <c r="I151" i="4"/>
  <c r="G151" i="4"/>
  <c r="AZ151" i="4" s="1"/>
  <c r="K149" i="4"/>
  <c r="I149" i="4"/>
  <c r="G149" i="4"/>
  <c r="AZ149" i="4" s="1"/>
  <c r="K147" i="4"/>
  <c r="I147" i="4"/>
  <c r="G147" i="4"/>
  <c r="AZ147" i="4" s="1"/>
  <c r="K145" i="4"/>
  <c r="I145" i="4"/>
  <c r="G145" i="4"/>
  <c r="AZ145" i="4" s="1"/>
  <c r="K143" i="4"/>
  <c r="I143" i="4"/>
  <c r="G143" i="4"/>
  <c r="AZ143" i="4" s="1"/>
  <c r="K142" i="4"/>
  <c r="I142" i="4"/>
  <c r="G142" i="4"/>
  <c r="AZ142" i="4" s="1"/>
  <c r="K140" i="4"/>
  <c r="I140" i="4"/>
  <c r="G140" i="4"/>
  <c r="AZ140" i="4" s="1"/>
  <c r="K136" i="4"/>
  <c r="K138" i="4" s="1"/>
  <c r="X138" i="4" s="1"/>
  <c r="I136" i="4"/>
  <c r="I138" i="4" s="1"/>
  <c r="Y138" i="4" s="1"/>
  <c r="G136" i="4"/>
  <c r="AZ136" i="4" s="1"/>
  <c r="K128" i="4"/>
  <c r="K134" i="4" s="1"/>
  <c r="X134" i="4" s="1"/>
  <c r="I128" i="4"/>
  <c r="I134" i="4" s="1"/>
  <c r="Y134" i="4" s="1"/>
  <c r="G128" i="4"/>
  <c r="AZ128" i="4" s="1"/>
  <c r="K124" i="4"/>
  <c r="K126" i="4" s="1"/>
  <c r="X126" i="4" s="1"/>
  <c r="I124" i="4"/>
  <c r="I126" i="4" s="1"/>
  <c r="Y126" i="4" s="1"/>
  <c r="G124" i="4"/>
  <c r="AZ124" i="4" s="1"/>
  <c r="K120" i="4"/>
  <c r="I120" i="4"/>
  <c r="G120" i="4"/>
  <c r="AZ120" i="4" s="1"/>
  <c r="K118" i="4"/>
  <c r="I118" i="4"/>
  <c r="G118" i="4"/>
  <c r="AZ118" i="4" s="1"/>
  <c r="K115" i="4"/>
  <c r="I115" i="4"/>
  <c r="G115" i="4"/>
  <c r="AZ115" i="4" s="1"/>
  <c r="K114" i="4"/>
  <c r="I114" i="4"/>
  <c r="G114" i="4"/>
  <c r="AZ114" i="4" s="1"/>
  <c r="K113" i="4"/>
  <c r="I113" i="4"/>
  <c r="G113" i="4"/>
  <c r="AZ113" i="4" s="1"/>
  <c r="K112" i="4"/>
  <c r="I112" i="4"/>
  <c r="G112" i="4"/>
  <c r="AZ112" i="4" s="1"/>
  <c r="K109" i="4"/>
  <c r="I109" i="4"/>
  <c r="G109" i="4"/>
  <c r="AZ109" i="4" s="1"/>
  <c r="K107" i="4"/>
  <c r="I107" i="4"/>
  <c r="G107" i="4"/>
  <c r="AZ107" i="4" s="1"/>
  <c r="K105" i="4"/>
  <c r="I105" i="4"/>
  <c r="G105" i="4"/>
  <c r="AZ105" i="4" s="1"/>
  <c r="K101" i="4"/>
  <c r="I101" i="4"/>
  <c r="G101" i="4"/>
  <c r="AZ101" i="4" s="1"/>
  <c r="K100" i="4"/>
  <c r="I100" i="4"/>
  <c r="G100" i="4"/>
  <c r="AZ100" i="4" s="1"/>
  <c r="K98" i="4"/>
  <c r="I98" i="4"/>
  <c r="G98" i="4"/>
  <c r="AZ98" i="4" s="1"/>
  <c r="K96" i="4"/>
  <c r="I96" i="4"/>
  <c r="G96" i="4"/>
  <c r="AZ96" i="4" s="1"/>
  <c r="K94" i="4"/>
  <c r="I94" i="4"/>
  <c r="G94" i="4"/>
  <c r="AZ94" i="4" s="1"/>
  <c r="K92" i="4"/>
  <c r="I92" i="4"/>
  <c r="G92" i="4"/>
  <c r="AZ92" i="4" s="1"/>
  <c r="K89" i="4"/>
  <c r="I89" i="4"/>
  <c r="G89" i="4"/>
  <c r="AZ89" i="4" s="1"/>
  <c r="K88" i="4"/>
  <c r="I88" i="4"/>
  <c r="G88" i="4"/>
  <c r="AZ88" i="4" s="1"/>
  <c r="K87" i="4"/>
  <c r="I87" i="4"/>
  <c r="G87" i="4"/>
  <c r="AZ87" i="4" s="1"/>
  <c r="K86" i="4"/>
  <c r="I86" i="4"/>
  <c r="G86" i="4"/>
  <c r="AZ86" i="4" s="1"/>
  <c r="K85" i="4"/>
  <c r="I85" i="4"/>
  <c r="G85" i="4"/>
  <c r="AZ85" i="4" s="1"/>
  <c r="K82" i="4"/>
  <c r="I82" i="4"/>
  <c r="G82" i="4"/>
  <c r="AZ82" i="4" s="1"/>
  <c r="K80" i="4"/>
  <c r="I80" i="4"/>
  <c r="G80" i="4"/>
  <c r="AZ80" i="4" s="1"/>
  <c r="K79" i="4"/>
  <c r="I79" i="4"/>
  <c r="G79" i="4"/>
  <c r="AZ79" i="4" s="1"/>
  <c r="K77" i="4"/>
  <c r="I77" i="4"/>
  <c r="G77" i="4"/>
  <c r="AZ77" i="4" s="1"/>
  <c r="K75" i="4"/>
  <c r="I75" i="4"/>
  <c r="G75" i="4"/>
  <c r="AZ75" i="4" s="1"/>
  <c r="K72" i="4"/>
  <c r="I72" i="4"/>
  <c r="G72" i="4"/>
  <c r="AZ72" i="4" s="1"/>
  <c r="K70" i="4"/>
  <c r="I70" i="4"/>
  <c r="G70" i="4"/>
  <c r="AZ70" i="4" s="1"/>
  <c r="K69" i="4"/>
  <c r="I69" i="4"/>
  <c r="G69" i="4"/>
  <c r="AZ69" i="4" s="1"/>
  <c r="K67" i="4"/>
  <c r="I67" i="4"/>
  <c r="G67" i="4"/>
  <c r="AZ67" i="4" s="1"/>
  <c r="K65" i="4"/>
  <c r="I65" i="4"/>
  <c r="G65" i="4"/>
  <c r="AZ65" i="4" s="1"/>
  <c r="K63" i="4"/>
  <c r="I63" i="4"/>
  <c r="G63" i="4"/>
  <c r="AZ63" i="4" s="1"/>
  <c r="K61" i="4"/>
  <c r="I61" i="4"/>
  <c r="G61" i="4"/>
  <c r="AZ61" i="4" s="1"/>
  <c r="K59" i="4"/>
  <c r="I59" i="4"/>
  <c r="G59" i="4"/>
  <c r="AZ59" i="4" s="1"/>
  <c r="K57" i="4"/>
  <c r="I57" i="4"/>
  <c r="G57" i="4"/>
  <c r="AZ57" i="4" s="1"/>
  <c r="K56" i="4"/>
  <c r="I56" i="4"/>
  <c r="G56" i="4"/>
  <c r="AZ56" i="4" s="1"/>
  <c r="K54" i="4"/>
  <c r="I54" i="4"/>
  <c r="G54" i="4"/>
  <c r="AZ54" i="4" s="1"/>
  <c r="K51" i="4"/>
  <c r="I51" i="4"/>
  <c r="G51" i="4"/>
  <c r="AZ51" i="4" s="1"/>
  <c r="K50" i="4"/>
  <c r="I50" i="4"/>
  <c r="G50" i="4"/>
  <c r="AZ50" i="4" s="1"/>
  <c r="K49" i="4"/>
  <c r="I49" i="4"/>
  <c r="G49" i="4"/>
  <c r="AZ49" i="4" s="1"/>
  <c r="K47" i="4"/>
  <c r="I47" i="4"/>
  <c r="G47" i="4"/>
  <c r="AZ47" i="4" s="1"/>
  <c r="K46" i="4"/>
  <c r="I46" i="4"/>
  <c r="G46" i="4"/>
  <c r="AZ46" i="4" s="1"/>
  <c r="K44" i="4"/>
  <c r="I44" i="4"/>
  <c r="G44" i="4"/>
  <c r="AZ44" i="4" s="1"/>
  <c r="K42" i="4"/>
  <c r="I42" i="4"/>
  <c r="G42" i="4"/>
  <c r="AZ42" i="4" s="1"/>
  <c r="K40" i="4"/>
  <c r="I40" i="4"/>
  <c r="G40" i="4"/>
  <c r="AZ40" i="4" s="1"/>
  <c r="K38" i="4"/>
  <c r="I38" i="4"/>
  <c r="G38" i="4"/>
  <c r="AZ38" i="4" s="1"/>
  <c r="K36" i="4"/>
  <c r="I36" i="4"/>
  <c r="G36" i="4"/>
  <c r="AZ36" i="4" s="1"/>
  <c r="K35" i="4"/>
  <c r="I35" i="4"/>
  <c r="G35" i="4"/>
  <c r="AZ35" i="4" s="1"/>
  <c r="K33" i="4"/>
  <c r="I33" i="4"/>
  <c r="G33" i="4"/>
  <c r="AZ33" i="4" s="1"/>
  <c r="K29" i="4"/>
  <c r="I29" i="4"/>
  <c r="G29" i="4"/>
  <c r="AZ29" i="4" s="1"/>
  <c r="BD28" i="4"/>
  <c r="K27" i="4"/>
  <c r="I27" i="4"/>
  <c r="G27" i="4"/>
  <c r="AZ27" i="4" s="1"/>
  <c r="K25" i="4"/>
  <c r="I25" i="4"/>
  <c r="G25" i="4"/>
  <c r="AZ25" i="4" s="1"/>
  <c r="K23" i="4"/>
  <c r="I23" i="4"/>
  <c r="G23" i="4"/>
  <c r="AZ23" i="4" s="1"/>
  <c r="K21" i="4"/>
  <c r="I21" i="4"/>
  <c r="G21" i="4"/>
  <c r="AZ21" i="4" s="1"/>
  <c r="BD20" i="4"/>
  <c r="K18" i="4"/>
  <c r="I18" i="4"/>
  <c r="G18" i="4"/>
  <c r="AZ18" i="4" s="1"/>
  <c r="K17" i="4"/>
  <c r="I17" i="4"/>
  <c r="G17" i="4"/>
  <c r="AZ17" i="4" s="1"/>
  <c r="K16" i="4"/>
  <c r="I16" i="4"/>
  <c r="G16" i="4"/>
  <c r="AZ16" i="4" s="1"/>
  <c r="K13" i="4"/>
  <c r="K14" i="4" s="1"/>
  <c r="X14" i="4" s="1"/>
  <c r="I13" i="4"/>
  <c r="G13" i="4"/>
  <c r="AZ13" i="4" s="1"/>
  <c r="K8" i="4"/>
  <c r="K11" i="4" s="1"/>
  <c r="X11" i="4" s="1"/>
  <c r="I8" i="4"/>
  <c r="I11" i="4" s="1"/>
  <c r="Y11" i="4" s="1"/>
  <c r="G8" i="4"/>
  <c r="AZ8" i="4" s="1"/>
  <c r="K40" i="3"/>
  <c r="K42" i="3" s="1"/>
  <c r="X42" i="3" s="1"/>
  <c r="I40" i="3"/>
  <c r="I42" i="3" s="1"/>
  <c r="Y42" i="3" s="1"/>
  <c r="G40" i="3"/>
  <c r="AZ40" i="3" s="1"/>
  <c r="K37" i="3"/>
  <c r="I37" i="3"/>
  <c r="G37" i="3"/>
  <c r="AZ37" i="3" s="1"/>
  <c r="K32" i="3"/>
  <c r="I32" i="3"/>
  <c r="G32" i="3"/>
  <c r="AZ32" i="3" s="1"/>
  <c r="K30" i="3"/>
  <c r="I30" i="3"/>
  <c r="G30" i="3"/>
  <c r="AZ30" i="3" s="1"/>
  <c r="K25" i="3"/>
  <c r="I25" i="3"/>
  <c r="G25" i="3"/>
  <c r="AZ25" i="3" s="1"/>
  <c r="K24" i="3"/>
  <c r="I24" i="3"/>
  <c r="G24" i="3"/>
  <c r="AZ24" i="3" s="1"/>
  <c r="K22" i="3"/>
  <c r="I22" i="3"/>
  <c r="G22" i="3"/>
  <c r="AZ22" i="3" s="1"/>
  <c r="K20" i="3"/>
  <c r="I20" i="3"/>
  <c r="G20" i="3"/>
  <c r="AZ20" i="3" s="1"/>
  <c r="K19" i="3"/>
  <c r="I19" i="3"/>
  <c r="G19" i="3"/>
  <c r="AZ19" i="3" s="1"/>
  <c r="K18" i="3"/>
  <c r="I18" i="3"/>
  <c r="G18" i="3"/>
  <c r="AZ18" i="3" s="1"/>
  <c r="K16" i="3"/>
  <c r="I16" i="3"/>
  <c r="G16" i="3"/>
  <c r="AZ16" i="3" s="1"/>
  <c r="K14" i="3"/>
  <c r="I14" i="3"/>
  <c r="G14" i="3"/>
  <c r="AZ14" i="3" s="1"/>
  <c r="K12" i="3"/>
  <c r="I12" i="3"/>
  <c r="G12" i="3"/>
  <c r="AZ12" i="3" s="1"/>
  <c r="K11" i="3"/>
  <c r="I11" i="3"/>
  <c r="G11" i="3"/>
  <c r="AZ11" i="3" s="1"/>
  <c r="K8" i="3"/>
  <c r="I8" i="3"/>
  <c r="G8" i="3"/>
  <c r="AZ8" i="3" s="1"/>
  <c r="H36" i="2"/>
  <c r="D21" i="2"/>
  <c r="D19" i="2"/>
  <c r="H18" i="2"/>
  <c r="I86" i="20" l="1"/>
  <c r="Y86" i="20" s="1"/>
  <c r="I49" i="12"/>
  <c r="Y49" i="12" s="1"/>
  <c r="K49" i="12"/>
  <c r="X49" i="12" s="1"/>
  <c r="G75" i="12"/>
  <c r="Z75" i="12" s="1"/>
  <c r="G74" i="13"/>
  <c r="Z74" i="13" s="1"/>
  <c r="K39" i="17"/>
  <c r="X39" i="17" s="1"/>
  <c r="K263" i="4"/>
  <c r="X263" i="4" s="1"/>
  <c r="K117" i="11"/>
  <c r="X117" i="11" s="1"/>
  <c r="K86" i="20"/>
  <c r="X86" i="20" s="1"/>
  <c r="K87" i="20" s="1"/>
  <c r="G79" i="21"/>
  <c r="Z79" i="21" s="1"/>
  <c r="K272" i="4"/>
  <c r="X272" i="4" s="1"/>
  <c r="G49" i="6"/>
  <c r="Z49" i="6" s="1"/>
  <c r="G276" i="4"/>
  <c r="Z276" i="4" s="1"/>
  <c r="G70" i="8"/>
  <c r="Z70" i="8" s="1"/>
  <c r="K20" i="21"/>
  <c r="X20" i="21" s="1"/>
  <c r="G30" i="6"/>
  <c r="Z30" i="6" s="1"/>
  <c r="K57" i="12"/>
  <c r="X57" i="12" s="1"/>
  <c r="G158" i="11"/>
  <c r="Z158" i="11" s="1"/>
  <c r="G62" i="12"/>
  <c r="Z62" i="12" s="1"/>
  <c r="I75" i="10"/>
  <c r="Y75" i="10" s="1"/>
  <c r="I43" i="21"/>
  <c r="Y43" i="21" s="1"/>
  <c r="K72" i="21"/>
  <c r="X72" i="21" s="1"/>
  <c r="G99" i="25"/>
  <c r="Z99" i="25" s="1"/>
  <c r="I99" i="25"/>
  <c r="Y99" i="25" s="1"/>
  <c r="G93" i="25"/>
  <c r="Z93" i="25" s="1"/>
  <c r="I93" i="25"/>
  <c r="Y93" i="25" s="1"/>
  <c r="K93" i="25"/>
  <c r="X93" i="25" s="1"/>
  <c r="K12" i="25"/>
  <c r="X12" i="25" s="1"/>
  <c r="G12" i="25"/>
  <c r="Z12" i="25" s="1"/>
  <c r="I12" i="25"/>
  <c r="Y12" i="25" s="1"/>
  <c r="G55" i="24"/>
  <c r="Z55" i="24" s="1"/>
  <c r="I55" i="24"/>
  <c r="Y55" i="24" s="1"/>
  <c r="K55" i="24"/>
  <c r="X55" i="24" s="1"/>
  <c r="I30" i="24"/>
  <c r="Y30" i="24" s="1"/>
  <c r="G30" i="24"/>
  <c r="Z30" i="24" s="1"/>
  <c r="G19" i="24"/>
  <c r="Z19" i="24" s="1"/>
  <c r="G16" i="24"/>
  <c r="Z16" i="24" s="1"/>
  <c r="I16" i="24"/>
  <c r="Y16" i="24" s="1"/>
  <c r="K16" i="24"/>
  <c r="X16" i="24" s="1"/>
  <c r="I76" i="23"/>
  <c r="Y76" i="23" s="1"/>
  <c r="I77" i="23" s="1"/>
  <c r="G76" i="23"/>
  <c r="Z76" i="23" s="1"/>
  <c r="G77" i="23" s="1"/>
  <c r="K76" i="23"/>
  <c r="X76" i="23" s="1"/>
  <c r="K77" i="23" s="1"/>
  <c r="G13" i="22"/>
  <c r="Z13" i="22" s="1"/>
  <c r="I13" i="22"/>
  <c r="Y13" i="22" s="1"/>
  <c r="I14" i="22" s="1"/>
  <c r="K13" i="22"/>
  <c r="X13" i="22" s="1"/>
  <c r="K14" i="22" s="1"/>
  <c r="G9" i="22"/>
  <c r="Z9" i="22" s="1"/>
  <c r="G14" i="22" s="1"/>
  <c r="G90" i="21"/>
  <c r="Z90" i="21" s="1"/>
  <c r="I90" i="21"/>
  <c r="Y90" i="21" s="1"/>
  <c r="K90" i="21"/>
  <c r="X90" i="21" s="1"/>
  <c r="K91" i="21" s="1"/>
  <c r="G76" i="21"/>
  <c r="Z76" i="21" s="1"/>
  <c r="G72" i="21"/>
  <c r="Z72" i="21" s="1"/>
  <c r="I72" i="21"/>
  <c r="Y72" i="21" s="1"/>
  <c r="G37" i="21"/>
  <c r="Z37" i="21" s="1"/>
  <c r="G55" i="21"/>
  <c r="Z55" i="21" s="1"/>
  <c r="I55" i="21"/>
  <c r="Y55" i="21" s="1"/>
  <c r="G24" i="21"/>
  <c r="Z24" i="21" s="1"/>
  <c r="G20" i="21"/>
  <c r="Z20" i="21" s="1"/>
  <c r="G86" i="20"/>
  <c r="Z86" i="20" s="1"/>
  <c r="G26" i="20"/>
  <c r="Z26" i="20" s="1"/>
  <c r="G22" i="20"/>
  <c r="Z22" i="20" s="1"/>
  <c r="I87" i="20"/>
  <c r="G16" i="20"/>
  <c r="Z16" i="20" s="1"/>
  <c r="I77" i="19"/>
  <c r="Y77" i="19" s="1"/>
  <c r="G77" i="19"/>
  <c r="Z77" i="19" s="1"/>
  <c r="K77" i="19"/>
  <c r="X77" i="19" s="1"/>
  <c r="K53" i="19"/>
  <c r="X53" i="19" s="1"/>
  <c r="G53" i="19"/>
  <c r="Z53" i="19" s="1"/>
  <c r="I53" i="19"/>
  <c r="Y53" i="19" s="1"/>
  <c r="I30" i="19"/>
  <c r="Y30" i="19" s="1"/>
  <c r="G30" i="19"/>
  <c r="Z30" i="19" s="1"/>
  <c r="K30" i="19"/>
  <c r="X30" i="19" s="1"/>
  <c r="K88" i="18"/>
  <c r="X88" i="18" s="1"/>
  <c r="G88" i="18"/>
  <c r="Z88" i="18" s="1"/>
  <c r="I88" i="18"/>
  <c r="Y88" i="18" s="1"/>
  <c r="I57" i="18"/>
  <c r="Y57" i="18" s="1"/>
  <c r="G57" i="18"/>
  <c r="Z57" i="18" s="1"/>
  <c r="K57" i="18"/>
  <c r="X57" i="18" s="1"/>
  <c r="K89" i="18" s="1"/>
  <c r="G32" i="18"/>
  <c r="Z32" i="18" s="1"/>
  <c r="I32" i="18"/>
  <c r="Y32" i="18" s="1"/>
  <c r="G54" i="17"/>
  <c r="Z54" i="17" s="1"/>
  <c r="I54" i="17"/>
  <c r="Y54" i="17" s="1"/>
  <c r="I39" i="17"/>
  <c r="Y39" i="17" s="1"/>
  <c r="G39" i="17"/>
  <c r="Z39" i="17" s="1"/>
  <c r="K15" i="17"/>
  <c r="X15" i="17" s="1"/>
  <c r="K55" i="17" s="1"/>
  <c r="I15" i="17"/>
  <c r="Y15" i="17" s="1"/>
  <c r="G15" i="17"/>
  <c r="Z15" i="17" s="1"/>
  <c r="I18" i="16"/>
  <c r="Y18" i="16" s="1"/>
  <c r="K69" i="16"/>
  <c r="X69" i="16" s="1"/>
  <c r="G69" i="16"/>
  <c r="Z69" i="16" s="1"/>
  <c r="I69" i="16"/>
  <c r="Y69" i="16" s="1"/>
  <c r="I70" i="16" s="1"/>
  <c r="I28" i="16"/>
  <c r="Y28" i="16" s="1"/>
  <c r="G28" i="16"/>
  <c r="Z28" i="16" s="1"/>
  <c r="K28" i="16"/>
  <c r="X28" i="16" s="1"/>
  <c r="K18" i="16"/>
  <c r="X18" i="16" s="1"/>
  <c r="G18" i="16"/>
  <c r="Z18" i="16" s="1"/>
  <c r="K52" i="15"/>
  <c r="X52" i="15" s="1"/>
  <c r="K242" i="15"/>
  <c r="X242" i="15" s="1"/>
  <c r="I329" i="15"/>
  <c r="Y329" i="15" s="1"/>
  <c r="G329" i="15"/>
  <c r="Z329" i="15" s="1"/>
  <c r="I305" i="15"/>
  <c r="Y305" i="15" s="1"/>
  <c r="G305" i="15"/>
  <c r="Z305" i="15" s="1"/>
  <c r="K305" i="15"/>
  <c r="X305" i="15" s="1"/>
  <c r="G242" i="15"/>
  <c r="Z242" i="15" s="1"/>
  <c r="I242" i="15"/>
  <c r="Y242" i="15" s="1"/>
  <c r="I206" i="15"/>
  <c r="Y206" i="15" s="1"/>
  <c r="K206" i="15"/>
  <c r="X206" i="15" s="1"/>
  <c r="G206" i="15"/>
  <c r="Z206" i="15" s="1"/>
  <c r="K120" i="15"/>
  <c r="X120" i="15" s="1"/>
  <c r="I120" i="15"/>
  <c r="Y120" i="15" s="1"/>
  <c r="G120" i="15"/>
  <c r="Z120" i="15" s="1"/>
  <c r="G52" i="15"/>
  <c r="Z52" i="15" s="1"/>
  <c r="I52" i="15"/>
  <c r="Y52" i="15" s="1"/>
  <c r="I25" i="15"/>
  <c r="Y25" i="15" s="1"/>
  <c r="K25" i="15"/>
  <c r="X25" i="15" s="1"/>
  <c r="G25" i="15"/>
  <c r="Z25" i="15" s="1"/>
  <c r="K28" i="14"/>
  <c r="X28" i="14" s="1"/>
  <c r="G270" i="14"/>
  <c r="Z270" i="14" s="1"/>
  <c r="K143" i="14"/>
  <c r="X143" i="14" s="1"/>
  <c r="K259" i="14"/>
  <c r="X259" i="14" s="1"/>
  <c r="G259" i="14"/>
  <c r="Z259" i="14" s="1"/>
  <c r="I259" i="14"/>
  <c r="Y259" i="14" s="1"/>
  <c r="G171" i="14"/>
  <c r="Z171" i="14" s="1"/>
  <c r="I171" i="14"/>
  <c r="Y171" i="14" s="1"/>
  <c r="K171" i="14"/>
  <c r="X171" i="14" s="1"/>
  <c r="I143" i="14"/>
  <c r="Y143" i="14" s="1"/>
  <c r="G143" i="14"/>
  <c r="Z143" i="14" s="1"/>
  <c r="K110" i="14"/>
  <c r="X110" i="14" s="1"/>
  <c r="G110" i="14"/>
  <c r="Z110" i="14" s="1"/>
  <c r="I110" i="14"/>
  <c r="Y110" i="14" s="1"/>
  <c r="K38" i="14"/>
  <c r="X38" i="14" s="1"/>
  <c r="G70" i="14"/>
  <c r="Z70" i="14" s="1"/>
  <c r="I70" i="14"/>
  <c r="Y70" i="14" s="1"/>
  <c r="K70" i="14"/>
  <c r="X70" i="14" s="1"/>
  <c r="G38" i="14"/>
  <c r="Z38" i="14" s="1"/>
  <c r="I38" i="14"/>
  <c r="Y38" i="14" s="1"/>
  <c r="I28" i="14"/>
  <c r="Y28" i="14" s="1"/>
  <c r="G28" i="14"/>
  <c r="Z28" i="14" s="1"/>
  <c r="K33" i="13"/>
  <c r="X33" i="13" s="1"/>
  <c r="G61" i="13"/>
  <c r="Z61" i="13" s="1"/>
  <c r="G58" i="13"/>
  <c r="Z58" i="13" s="1"/>
  <c r="G28" i="13"/>
  <c r="Z28" i="13" s="1"/>
  <c r="G53" i="13"/>
  <c r="Z53" i="13" s="1"/>
  <c r="I53" i="13"/>
  <c r="Y53" i="13" s="1"/>
  <c r="K53" i="13"/>
  <c r="X53" i="13" s="1"/>
  <c r="G23" i="13"/>
  <c r="Z23" i="13" s="1"/>
  <c r="G42" i="13"/>
  <c r="Z42" i="13" s="1"/>
  <c r="I42" i="13"/>
  <c r="Y42" i="13" s="1"/>
  <c r="I33" i="13"/>
  <c r="Y33" i="13" s="1"/>
  <c r="G33" i="13"/>
  <c r="Z33" i="13" s="1"/>
  <c r="I23" i="13"/>
  <c r="Y23" i="13" s="1"/>
  <c r="K23" i="13"/>
  <c r="X23" i="13" s="1"/>
  <c r="I34" i="12"/>
  <c r="Y34" i="12" s="1"/>
  <c r="I57" i="12"/>
  <c r="Y57" i="12" s="1"/>
  <c r="G57" i="12"/>
  <c r="Z57" i="12" s="1"/>
  <c r="G39" i="12"/>
  <c r="Z39" i="12" s="1"/>
  <c r="G49" i="12"/>
  <c r="Z49" i="12" s="1"/>
  <c r="I25" i="12"/>
  <c r="Y25" i="12" s="1"/>
  <c r="I76" i="12" s="1"/>
  <c r="K25" i="12"/>
  <c r="X25" i="12" s="1"/>
  <c r="G34" i="12"/>
  <c r="Z34" i="12" s="1"/>
  <c r="K34" i="12"/>
  <c r="X34" i="12" s="1"/>
  <c r="G25" i="12"/>
  <c r="Z25" i="12" s="1"/>
  <c r="G142" i="11"/>
  <c r="Z142" i="11" s="1"/>
  <c r="G87" i="11"/>
  <c r="Z87" i="11" s="1"/>
  <c r="K129" i="11"/>
  <c r="X129" i="11" s="1"/>
  <c r="G139" i="11"/>
  <c r="Z139" i="11" s="1"/>
  <c r="I129" i="11"/>
  <c r="Y129" i="11" s="1"/>
  <c r="G129" i="11"/>
  <c r="Z129" i="11" s="1"/>
  <c r="G117" i="11"/>
  <c r="Z117" i="11" s="1"/>
  <c r="I117" i="11"/>
  <c r="Y117" i="11" s="1"/>
  <c r="G79" i="11"/>
  <c r="Z79" i="11" s="1"/>
  <c r="G63" i="11"/>
  <c r="Z63" i="11" s="1"/>
  <c r="G56" i="11"/>
  <c r="Z56" i="11" s="1"/>
  <c r="I56" i="11"/>
  <c r="Y56" i="11" s="1"/>
  <c r="I44" i="11"/>
  <c r="Y44" i="11" s="1"/>
  <c r="K44" i="11"/>
  <c r="X44" i="11" s="1"/>
  <c r="K159" i="11" s="1"/>
  <c r="G44" i="11"/>
  <c r="Z44" i="11" s="1"/>
  <c r="G75" i="10"/>
  <c r="Z75" i="10" s="1"/>
  <c r="G69" i="10"/>
  <c r="Z69" i="10" s="1"/>
  <c r="I69" i="10"/>
  <c r="Y69" i="10" s="1"/>
  <c r="K69" i="10"/>
  <c r="X69" i="10" s="1"/>
  <c r="G55" i="10"/>
  <c r="Z55" i="10" s="1"/>
  <c r="G36" i="10"/>
  <c r="Z36" i="10" s="1"/>
  <c r="I45" i="10"/>
  <c r="Y45" i="10" s="1"/>
  <c r="G45" i="10"/>
  <c r="Z45" i="10" s="1"/>
  <c r="K15" i="10"/>
  <c r="X15" i="10" s="1"/>
  <c r="G23" i="10"/>
  <c r="Z23" i="10" s="1"/>
  <c r="G15" i="10"/>
  <c r="Z15" i="10" s="1"/>
  <c r="G19" i="10"/>
  <c r="Z19" i="10" s="1"/>
  <c r="I15" i="10"/>
  <c r="Y15" i="10" s="1"/>
  <c r="K193" i="9"/>
  <c r="X193" i="9" s="1"/>
  <c r="G193" i="9"/>
  <c r="Z193" i="9" s="1"/>
  <c r="I193" i="9"/>
  <c r="Y193" i="9" s="1"/>
  <c r="G157" i="9"/>
  <c r="Z157" i="9" s="1"/>
  <c r="I157" i="9"/>
  <c r="Y157" i="9" s="1"/>
  <c r="K157" i="9"/>
  <c r="X157" i="9" s="1"/>
  <c r="K42" i="9"/>
  <c r="X42" i="9" s="1"/>
  <c r="I42" i="9"/>
  <c r="Y42" i="9" s="1"/>
  <c r="G42" i="9"/>
  <c r="Z42" i="9" s="1"/>
  <c r="I70" i="8"/>
  <c r="Y70" i="8" s="1"/>
  <c r="K70" i="8"/>
  <c r="X70" i="8" s="1"/>
  <c r="G66" i="8"/>
  <c r="Z66" i="8" s="1"/>
  <c r="K58" i="8"/>
  <c r="X58" i="8" s="1"/>
  <c r="K71" i="8" s="1"/>
  <c r="I58" i="8"/>
  <c r="Y58" i="8" s="1"/>
  <c r="I71" i="8" s="1"/>
  <c r="G58" i="8"/>
  <c r="Z58" i="8" s="1"/>
  <c r="G71" i="8" s="1"/>
  <c r="I259" i="7"/>
  <c r="Y259" i="7" s="1"/>
  <c r="I260" i="7" s="1"/>
  <c r="K259" i="7"/>
  <c r="X259" i="7" s="1"/>
  <c r="K260" i="7" s="1"/>
  <c r="G259" i="7"/>
  <c r="Z259" i="7" s="1"/>
  <c r="G260" i="7" s="1"/>
  <c r="K45" i="6"/>
  <c r="X45" i="6" s="1"/>
  <c r="G45" i="6"/>
  <c r="Z45" i="6" s="1"/>
  <c r="I45" i="6"/>
  <c r="Y45" i="6" s="1"/>
  <c r="I26" i="6"/>
  <c r="Y26" i="6" s="1"/>
  <c r="K26" i="6"/>
  <c r="X26" i="6" s="1"/>
  <c r="K50" i="6" s="1"/>
  <c r="G26" i="6"/>
  <c r="Z26" i="6" s="1"/>
  <c r="K169" i="5"/>
  <c r="X169" i="5" s="1"/>
  <c r="I169" i="5"/>
  <c r="Y169" i="5" s="1"/>
  <c r="G169" i="5"/>
  <c r="Z169" i="5" s="1"/>
  <c r="I137" i="5"/>
  <c r="Y137" i="5" s="1"/>
  <c r="G137" i="5"/>
  <c r="Z137" i="5" s="1"/>
  <c r="K137" i="5"/>
  <c r="X137" i="5" s="1"/>
  <c r="G82" i="5"/>
  <c r="Z82" i="5" s="1"/>
  <c r="K133" i="5"/>
  <c r="X133" i="5" s="1"/>
  <c r="I133" i="5"/>
  <c r="Y133" i="5" s="1"/>
  <c r="G133" i="5"/>
  <c r="Z133" i="5" s="1"/>
  <c r="K61" i="5"/>
  <c r="X61" i="5" s="1"/>
  <c r="K107" i="5"/>
  <c r="X107" i="5" s="1"/>
  <c r="I107" i="5"/>
  <c r="Y107" i="5" s="1"/>
  <c r="G107" i="5"/>
  <c r="Z107" i="5" s="1"/>
  <c r="K79" i="5"/>
  <c r="X79" i="5" s="1"/>
  <c r="G79" i="5"/>
  <c r="Z79" i="5" s="1"/>
  <c r="I79" i="5"/>
  <c r="Y79" i="5" s="1"/>
  <c r="I73" i="5"/>
  <c r="Y73" i="5" s="1"/>
  <c r="G73" i="5"/>
  <c r="Z73" i="5" s="1"/>
  <c r="K73" i="5"/>
  <c r="X73" i="5" s="1"/>
  <c r="G61" i="5"/>
  <c r="Z61" i="5" s="1"/>
  <c r="I61" i="5"/>
  <c r="Y61" i="5" s="1"/>
  <c r="G56" i="5"/>
  <c r="Z56" i="5" s="1"/>
  <c r="I56" i="5"/>
  <c r="Y56" i="5" s="1"/>
  <c r="K56" i="5"/>
  <c r="X56" i="5" s="1"/>
  <c r="G46" i="5"/>
  <c r="Z46" i="5" s="1"/>
  <c r="K43" i="5"/>
  <c r="X43" i="5" s="1"/>
  <c r="K32" i="5"/>
  <c r="X32" i="5" s="1"/>
  <c r="K37" i="5"/>
  <c r="X37" i="5" s="1"/>
  <c r="I43" i="5"/>
  <c r="Y43" i="5" s="1"/>
  <c r="G43" i="5"/>
  <c r="Z43" i="5" s="1"/>
  <c r="G37" i="5"/>
  <c r="Z37" i="5" s="1"/>
  <c r="I37" i="5"/>
  <c r="Y37" i="5" s="1"/>
  <c r="K16" i="5"/>
  <c r="X16" i="5" s="1"/>
  <c r="I32" i="5"/>
  <c r="Y32" i="5" s="1"/>
  <c r="G32" i="5"/>
  <c r="Z32" i="5" s="1"/>
  <c r="K26" i="5"/>
  <c r="X26" i="5" s="1"/>
  <c r="G26" i="5"/>
  <c r="Z26" i="5" s="1"/>
  <c r="I26" i="5"/>
  <c r="Y26" i="5" s="1"/>
  <c r="I16" i="5"/>
  <c r="Y16" i="5" s="1"/>
  <c r="G16" i="5"/>
  <c r="Z16" i="5" s="1"/>
  <c r="H19" i="2"/>
  <c r="I272" i="4"/>
  <c r="Y272" i="4" s="1"/>
  <c r="G272" i="4"/>
  <c r="Z272" i="4" s="1"/>
  <c r="K236" i="4"/>
  <c r="X236" i="4" s="1"/>
  <c r="G267" i="4"/>
  <c r="Z267" i="4" s="1"/>
  <c r="K221" i="4"/>
  <c r="X221" i="4" s="1"/>
  <c r="K250" i="4"/>
  <c r="X250" i="4" s="1"/>
  <c r="G263" i="4"/>
  <c r="Z263" i="4" s="1"/>
  <c r="I263" i="4"/>
  <c r="Y263" i="4" s="1"/>
  <c r="K212" i="4"/>
  <c r="X212" i="4" s="1"/>
  <c r="G250" i="4"/>
  <c r="Z250" i="4" s="1"/>
  <c r="I250" i="4"/>
  <c r="Y250" i="4" s="1"/>
  <c r="K190" i="4"/>
  <c r="X190" i="4" s="1"/>
  <c r="I236" i="4"/>
  <c r="Y236" i="4" s="1"/>
  <c r="G236" i="4"/>
  <c r="Z236" i="4" s="1"/>
  <c r="G221" i="4"/>
  <c r="Z221" i="4" s="1"/>
  <c r="I221" i="4"/>
  <c r="Y221" i="4" s="1"/>
  <c r="I212" i="4"/>
  <c r="Y212" i="4" s="1"/>
  <c r="G212" i="4"/>
  <c r="Z212" i="4" s="1"/>
  <c r="K202" i="4"/>
  <c r="X202" i="4" s="1"/>
  <c r="G202" i="4"/>
  <c r="Z202" i="4" s="1"/>
  <c r="I202" i="4"/>
  <c r="Y202" i="4" s="1"/>
  <c r="I190" i="4"/>
  <c r="Y190" i="4" s="1"/>
  <c r="G190" i="4"/>
  <c r="Z190" i="4" s="1"/>
  <c r="G176" i="4"/>
  <c r="Z176" i="4" s="1"/>
  <c r="I176" i="4"/>
  <c r="Y176" i="4" s="1"/>
  <c r="K176" i="4"/>
  <c r="X176" i="4" s="1"/>
  <c r="G138" i="4"/>
  <c r="Z138" i="4" s="1"/>
  <c r="K156" i="4"/>
  <c r="X156" i="4" s="1"/>
  <c r="I156" i="4"/>
  <c r="Y156" i="4" s="1"/>
  <c r="G156" i="4"/>
  <c r="Z156" i="4" s="1"/>
  <c r="G134" i="4"/>
  <c r="Z134" i="4" s="1"/>
  <c r="K31" i="4"/>
  <c r="X31" i="4" s="1"/>
  <c r="G126" i="4"/>
  <c r="Z126" i="4" s="1"/>
  <c r="K110" i="4"/>
  <c r="X110" i="4" s="1"/>
  <c r="K103" i="4"/>
  <c r="X103" i="4" s="1"/>
  <c r="G122" i="4"/>
  <c r="Z122" i="4" s="1"/>
  <c r="I122" i="4"/>
  <c r="Y122" i="4" s="1"/>
  <c r="K122" i="4"/>
  <c r="X122" i="4" s="1"/>
  <c r="I116" i="4"/>
  <c r="Y116" i="4" s="1"/>
  <c r="G116" i="4"/>
  <c r="Z116" i="4" s="1"/>
  <c r="K116" i="4"/>
  <c r="X116" i="4" s="1"/>
  <c r="K83" i="4"/>
  <c r="X83" i="4" s="1"/>
  <c r="G110" i="4"/>
  <c r="Z110" i="4" s="1"/>
  <c r="I110" i="4"/>
  <c r="Y110" i="4" s="1"/>
  <c r="I73" i="4"/>
  <c r="Y73" i="4" s="1"/>
  <c r="G103" i="4"/>
  <c r="Z103" i="4" s="1"/>
  <c r="I103" i="4"/>
  <c r="Y103" i="4" s="1"/>
  <c r="K90" i="4"/>
  <c r="X90" i="4" s="1"/>
  <c r="G90" i="4"/>
  <c r="Z90" i="4" s="1"/>
  <c r="I90" i="4"/>
  <c r="Y90" i="4" s="1"/>
  <c r="G83" i="4"/>
  <c r="Z83" i="4" s="1"/>
  <c r="I83" i="4"/>
  <c r="Y83" i="4" s="1"/>
  <c r="K52" i="4"/>
  <c r="X52" i="4" s="1"/>
  <c r="G73" i="4"/>
  <c r="Z73" i="4" s="1"/>
  <c r="K73" i="4"/>
  <c r="X73" i="4" s="1"/>
  <c r="I52" i="4"/>
  <c r="Y52" i="4" s="1"/>
  <c r="G52" i="4"/>
  <c r="Z52" i="4" s="1"/>
  <c r="G31" i="4"/>
  <c r="Z31" i="4" s="1"/>
  <c r="I31" i="4"/>
  <c r="Y31" i="4" s="1"/>
  <c r="G14" i="4"/>
  <c r="Z14" i="4" s="1"/>
  <c r="I14" i="4"/>
  <c r="Y14" i="4" s="1"/>
  <c r="G11" i="4"/>
  <c r="Z11" i="4" s="1"/>
  <c r="G42" i="3"/>
  <c r="Z42" i="3" s="1"/>
  <c r="K38" i="3"/>
  <c r="X38" i="3" s="1"/>
  <c r="K43" i="3" s="1"/>
  <c r="I38" i="3"/>
  <c r="Y38" i="3" s="1"/>
  <c r="I43" i="3" s="1"/>
  <c r="G38" i="3"/>
  <c r="Z38" i="3" s="1"/>
  <c r="G43" i="3" s="1"/>
  <c r="F29" i="2" s="1"/>
  <c r="K75" i="13" l="1"/>
  <c r="G29" i="2"/>
  <c r="I100" i="25"/>
  <c r="G100" i="25"/>
  <c r="K100" i="25"/>
  <c r="K56" i="24"/>
  <c r="I56" i="24"/>
  <c r="G56" i="24"/>
  <c r="F35" i="2" s="1"/>
  <c r="G35" i="2" s="1"/>
  <c r="I91" i="21"/>
  <c r="G91" i="21"/>
  <c r="G87" i="20"/>
  <c r="F34" i="2" s="1"/>
  <c r="G34" i="2" s="1"/>
  <c r="G78" i="19"/>
  <c r="K78" i="19"/>
  <c r="I78" i="19"/>
  <c r="I89" i="18"/>
  <c r="G89" i="18"/>
  <c r="I55" i="17"/>
  <c r="G55" i="17"/>
  <c r="F33" i="2" s="1"/>
  <c r="G33" i="2" s="1"/>
  <c r="G70" i="16"/>
  <c r="K70" i="16"/>
  <c r="K330" i="15"/>
  <c r="I330" i="15"/>
  <c r="G330" i="15"/>
  <c r="K271" i="14"/>
  <c r="I271" i="14"/>
  <c r="G271" i="14"/>
  <c r="F32" i="2" s="1"/>
  <c r="G32" i="2" s="1"/>
  <c r="G75" i="13"/>
  <c r="I75" i="13"/>
  <c r="G76" i="12"/>
  <c r="K76" i="12"/>
  <c r="G159" i="11"/>
  <c r="I159" i="11"/>
  <c r="I79" i="10"/>
  <c r="K79" i="10"/>
  <c r="G79" i="10"/>
  <c r="F31" i="2" s="1"/>
  <c r="G31" i="2" s="1"/>
  <c r="I194" i="9"/>
  <c r="G194" i="9"/>
  <c r="K194" i="9"/>
  <c r="G50" i="6"/>
  <c r="I50" i="6"/>
  <c r="K170" i="5"/>
  <c r="I170" i="5"/>
  <c r="G170" i="5"/>
  <c r="K277" i="4"/>
  <c r="G277" i="4"/>
  <c r="I277" i="4"/>
  <c r="F30" i="2" l="1"/>
  <c r="I30" i="2" s="1"/>
  <c r="I36" i="2" s="1"/>
  <c r="H20" i="2" s="1"/>
  <c r="H21" i="2" s="1"/>
  <c r="G30" i="2" l="1"/>
  <c r="G36" i="2" s="1"/>
  <c r="H16" i="2" s="1"/>
  <c r="F36" i="2"/>
  <c r="E30" i="2" l="1"/>
  <c r="E32" i="2"/>
  <c r="E29" i="2"/>
  <c r="E31" i="2"/>
  <c r="E34" i="2"/>
  <c r="E36" i="2"/>
  <c r="E33" i="2"/>
  <c r="E35" i="2"/>
  <c r="H17" i="2"/>
  <c r="H22" i="2" s="1"/>
</calcChain>
</file>

<file path=xl/sharedStrings.xml><?xml version="1.0" encoding="utf-8"?>
<sst xmlns="http://schemas.openxmlformats.org/spreadsheetml/2006/main" count="6805" uniqueCount="2758">
  <si>
    <t>Vyplňte  následující údaje o Vaší společnosti</t>
  </si>
  <si>
    <t>Obchodní název</t>
  </si>
  <si>
    <t xml:space="preserve"> </t>
  </si>
  <si>
    <t xml:space="preserve">Ulice a č.p. </t>
  </si>
  <si>
    <t xml:space="preserve">Místo </t>
  </si>
  <si>
    <t xml:space="preserve">PSČ </t>
  </si>
  <si>
    <t>IČO</t>
  </si>
  <si>
    <t>DIČ</t>
  </si>
  <si>
    <t xml:space="preserve">Kontaktní osoba </t>
  </si>
  <si>
    <t xml:space="preserve">                telefon, fax</t>
  </si>
  <si>
    <t xml:space="preserve">                e-mail </t>
  </si>
  <si>
    <t>Poznámka :</t>
  </si>
  <si>
    <t>Ve všech listech tohoto souboru můžete měnit pouze buňky se žlutým pozadím. Jedná se o tyto údaje : 
- údaje o firmě
- jednotkové ceny položek
- u položek typu procentické přesuny hmot zadejte i množství (hodnota je určitým procentem z ceny stavebního dílu nebo jeho části)
- připomínky k položkovému zadání</t>
  </si>
  <si>
    <r>
      <t xml:space="preserve">Veškeré mezisoučty se počítají automaticky. Hodnotu </t>
    </r>
    <r>
      <rPr>
        <b/>
        <sz val="9"/>
        <rFont val="Arial CE"/>
        <family val="2"/>
        <charset val="238"/>
      </rPr>
      <t>základu DPH</t>
    </r>
    <r>
      <rPr>
        <sz val="9"/>
        <rFont val="Arial CE"/>
        <family val="2"/>
        <charset val="238"/>
      </rPr>
      <t xml:space="preserve"> zadejte ručně do příslušného sloupce v listu OBJEKT.</t>
    </r>
  </si>
  <si>
    <t>RTS</t>
  </si>
  <si>
    <t>Krycí list zakázky</t>
  </si>
  <si>
    <t>Stavba :</t>
  </si>
  <si>
    <t>Objednatel :</t>
  </si>
  <si>
    <t>IČO :</t>
  </si>
  <si>
    <t>DIČ :</t>
  </si>
  <si>
    <t>Rozpočtové náklady</t>
  </si>
  <si>
    <t>Základ pro DPH</t>
  </si>
  <si>
    <t>%</t>
  </si>
  <si>
    <t xml:space="preserve">DPH </t>
  </si>
  <si>
    <t>Cena celkem za stavbu</t>
  </si>
  <si>
    <t>Rekapitulace stavebních objektů a provozních souborů</t>
  </si>
  <si>
    <t>Číslo a název objektu / provozního souboru</t>
  </si>
  <si>
    <t>Celkem</t>
  </si>
  <si>
    <t>Základ DPH 0 %</t>
  </si>
  <si>
    <t>z</t>
  </si>
  <si>
    <t>Celkem za stavbu</t>
  </si>
  <si>
    <t>Poznámky uchazeče k zadání</t>
  </si>
  <si>
    <t xml:space="preserve">Položkové zadání </t>
  </si>
  <si>
    <t>STAVEBNÍ OBJEKT (SO)</t>
  </si>
  <si>
    <t>Rozpočet (část objektu)</t>
  </si>
  <si>
    <t>P.č.</t>
  </si>
  <si>
    <t>Číslo položky</t>
  </si>
  <si>
    <t>Název položky</t>
  </si>
  <si>
    <t>MJ</t>
  </si>
  <si>
    <t>množství</t>
  </si>
  <si>
    <t>cena / MJ</t>
  </si>
  <si>
    <t>celkem (Kč)</t>
  </si>
  <si>
    <t>Jednotková hmotnost</t>
  </si>
  <si>
    <t>Celková hmotnost</t>
  </si>
  <si>
    <t>Jednotková dem.hmot.</t>
  </si>
  <si>
    <t>Celková dem.hmot.</t>
  </si>
  <si>
    <t>x</t>
  </si>
  <si>
    <t>1</t>
  </si>
  <si>
    <t>Zemní práce</t>
  </si>
  <si>
    <t>m2</t>
  </si>
  <si>
    <t>popis</t>
  </si>
  <si>
    <t>y</t>
  </si>
  <si>
    <t>Celkem za objekt</t>
  </si>
  <si>
    <t>01</t>
  </si>
  <si>
    <t xml:space="preserve">Vytyčení stavby </t>
  </si>
  <si>
    <t>soubor</t>
  </si>
  <si>
    <t xml:space="preserve">Geodetické zaměření rohů stavby, stabilizace bodů a sestavení laviček.				</t>
  </si>
  <si>
    <t xml:space="preserve">Vyhotovení protokolu o vytyčení stavby se seznamem souřadnic vytyčených bodů a jejich polohopisnými (S-JTSK) a výškopisnými (Bpv) hodnotami.				</t>
  </si>
  <si>
    <t>02</t>
  </si>
  <si>
    <t xml:space="preserve">Vytyčení inženýrských sítí </t>
  </si>
  <si>
    <t>03</t>
  </si>
  <si>
    <t xml:space="preserve">Vybudování zařízení staveniště </t>
  </si>
  <si>
    <t xml:space="preserve">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t>
  </si>
  <si>
    <t>04</t>
  </si>
  <si>
    <t xml:space="preserve">Provoz zařízení staveniště </t>
  </si>
  <si>
    <t xml:space="preserve">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t>
  </si>
  <si>
    <t>05</t>
  </si>
  <si>
    <t xml:space="preserve">Odstranění zařízení staveniště </t>
  </si>
  <si>
    <t xml:space="preserve">Odstranění objektů zařízení staveniště včetně přípojek energií a jejich odvoz. Položka zahrnuje i náklady na úpravu povrchů po odstranění zařízení staveniště a úklid ploch, na kterých bylo zařízení staveniště provozováno.				</t>
  </si>
  <si>
    <t>06</t>
  </si>
  <si>
    <t xml:space="preserve">Dočasné dopravní značení </t>
  </si>
  <si>
    <t>kpl</t>
  </si>
  <si>
    <t>07</t>
  </si>
  <si>
    <t xml:space="preserve">Koordinační činnost </t>
  </si>
  <si>
    <t>08</t>
  </si>
  <si>
    <t xml:space="preserve">Ochranana stávajících inženýrských sítí </t>
  </si>
  <si>
    <t xml:space="preserve">			</t>
  </si>
  <si>
    <t>09</t>
  </si>
  <si>
    <t xml:space="preserve">Bezpečnostní a hygienická opatření na staveništi </t>
  </si>
  <si>
    <t xml:space="preserve">Zajištění všech podkladů ke kolaudaci stavby. Náklady na ztížené podmínky provádění tam, kde jsou stavební práce zcela nebo z části omezovány provozem jiných osob. Režijní náklady stavby vyplývající z plnění podmínek uvedených ve smlouvě o dílo např. pojištění stavby, bankovní záruky.				</t>
  </si>
  <si>
    <t>10</t>
  </si>
  <si>
    <t xml:space="preserve">Zkoušky a revize </t>
  </si>
  <si>
    <t>12</t>
  </si>
  <si>
    <t xml:space="preserve">Dokumentace skutečného provedení </t>
  </si>
  <si>
    <t>ks</t>
  </si>
  <si>
    <t xml:space="preserve">		</t>
  </si>
  <si>
    <t xml:space="preserve">Náklady na vyhotovení dokumentace skutečného provedení stavby a její předání objednateli.				</t>
  </si>
  <si>
    <t xml:space="preserve">Počet vyhotovení dle smlouvy o dílo				</t>
  </si>
  <si>
    <t>13</t>
  </si>
  <si>
    <t>Geodetické zaměření skutečného provedení  a geometrický plán.</t>
  </si>
  <si>
    <t xml:space="preserve">Náklady na provedení skutečného zaměření stavby v rozsahu nezbytném pro zápis změny do katastru nemovitostí.				</t>
  </si>
  <si>
    <t>14</t>
  </si>
  <si>
    <t xml:space="preserve">Výrobní dokumentace </t>
  </si>
  <si>
    <t>15</t>
  </si>
  <si>
    <t xml:space="preserve">Fotodokumentace </t>
  </si>
  <si>
    <t>VN</t>
  </si>
  <si>
    <t>005123010R</t>
  </si>
  <si>
    <t xml:space="preserve">Ztížené podmínky pří realizaci </t>
  </si>
  <si>
    <t>Soubor</t>
  </si>
  <si>
    <t xml:space="preserve">VZTAHUJE SE ZEJMÉNA NA VŠECHNY OBJEKTY MASARYKOVY VYHLÍDKY, ALE I K OSTATNÍM OBJEKTŮM </t>
  </si>
  <si>
    <t>OPN a VRN</t>
  </si>
  <si>
    <t>01 OPN a VRN</t>
  </si>
  <si>
    <t>121101100R00</t>
  </si>
  <si>
    <t xml:space="preserve">Sejmutí ornice, pl. do 400 m2, přemístění do 50 m </t>
  </si>
  <si>
    <t>m3</t>
  </si>
  <si>
    <t xml:space="preserve">Sejmutí ornice s přemístěním na vzdálenost do 50 m, </t>
  </si>
  <si>
    <t>799</t>
  </si>
  <si>
    <t>Ostatní</t>
  </si>
  <si>
    <t>799R001</t>
  </si>
  <si>
    <t xml:space="preserve">PHP práškový </t>
  </si>
  <si>
    <t>132201110R00</t>
  </si>
  <si>
    <t xml:space="preserve">Hloubení rýh š.do 60 cm v hor.3 do 50 m3, STROJNĚ </t>
  </si>
  <si>
    <t>132201119R00</t>
  </si>
  <si>
    <t xml:space="preserve">Přípl.za lepivost,hloubení rýh 60 cm,hor.3,STROJNĚ </t>
  </si>
  <si>
    <t>162701105R00</t>
  </si>
  <si>
    <t xml:space="preserve">Vodorovné přemístění výkopku z hor.1-4 do 10000 m </t>
  </si>
  <si>
    <t>29,7900*1,1</t>
  </si>
  <si>
    <t>167101101R00</t>
  </si>
  <si>
    <t xml:space="preserve">Nakládání výkopku z hor. 1 ÷ 4 v množství do 100 m </t>
  </si>
  <si>
    <t>171201201R00</t>
  </si>
  <si>
    <t xml:space="preserve">Uložení sypaniny na skl.-sypanina na výšku přes 2m </t>
  </si>
  <si>
    <t>181101111R00</t>
  </si>
  <si>
    <t xml:space="preserve">Úprava pláně v zářezech se zhutněním - ručně </t>
  </si>
  <si>
    <t>181301102R00</t>
  </si>
  <si>
    <t xml:space="preserve">Rozprostření ornice, rovina, tl. 10-15 cm,do 500m2 </t>
  </si>
  <si>
    <t>S PŘESUNEM PO STAVENIŠTI  DLE POŽADAVKU  INVESTORA   - DOPRAV A NALOŽENÍ DO 500 M:55/0,15</t>
  </si>
  <si>
    <t>199000005R00</t>
  </si>
  <si>
    <t xml:space="preserve">Poplatek za skládku zeminy 1- 4, č. dle katal. odp </t>
  </si>
  <si>
    <t>t</t>
  </si>
  <si>
    <t>2</t>
  </si>
  <si>
    <t>Základy a zvláštní zakládání</t>
  </si>
  <si>
    <t>210220021R00</t>
  </si>
  <si>
    <t xml:space="preserve">Vedení uzemňovací v zemi FeZn do 120 mm2 vč.svorek </t>
  </si>
  <si>
    <t>m</t>
  </si>
  <si>
    <t>212561111R00</t>
  </si>
  <si>
    <t xml:space="preserve">Výplň odvodňov. trativodů kam. hrubě drcen. 16 mm </t>
  </si>
  <si>
    <t>271531113R00</t>
  </si>
  <si>
    <t xml:space="preserve">Polštář základu z kameniva hr. drceného 16-32 mm </t>
  </si>
  <si>
    <t>273321311R00</t>
  </si>
  <si>
    <t xml:space="preserve">Železobeton základových desek C 16/20 </t>
  </si>
  <si>
    <t>273351215R00</t>
  </si>
  <si>
    <t xml:space="preserve">Bednění stěn základových desek - zřízení </t>
  </si>
  <si>
    <t>273351216R00</t>
  </si>
  <si>
    <t xml:space="preserve">Bednění stěn základových desek - odstranění </t>
  </si>
  <si>
    <t>273361921RT5</t>
  </si>
  <si>
    <t>Výztuž základových desek ze svařovaných sítí KH 20, drát d 6,0 mm, oko 150 x 150 mm</t>
  </si>
  <si>
    <t>274272130RT3</t>
  </si>
  <si>
    <t>Zdivo základové z bednicích tvárnic, tl. 250 mm výplň tvárnic betonem C 16/20</t>
  </si>
  <si>
    <t>274313511R00</t>
  </si>
  <si>
    <t xml:space="preserve">Beton základových pasů prostý C 12/15 </t>
  </si>
  <si>
    <t>274354042R00</t>
  </si>
  <si>
    <t xml:space="preserve">Bednění prostupu základem do 0,10 m2, dl. 0,5 m </t>
  </si>
  <si>
    <t>kus</t>
  </si>
  <si>
    <t>274361821R00</t>
  </si>
  <si>
    <t xml:space="preserve">Výztuž základových pasů z betonářské oceli  B500B </t>
  </si>
  <si>
    <t>212850002RA0</t>
  </si>
  <si>
    <t xml:space="preserve">Drenáž podél základu objektu z dren. trub d 125 mm </t>
  </si>
  <si>
    <t>3</t>
  </si>
  <si>
    <t>Svislé a kompletní konstrukce</t>
  </si>
  <si>
    <t>311271186RT1</t>
  </si>
  <si>
    <t>Zdivo z tvárnic pero - drážka tl. 250 mm tvárnice , 599 x 249 x 250 mm</t>
  </si>
  <si>
    <t>311419811R00</t>
  </si>
  <si>
    <t>Izolace perimetrickými deskami tl. 70 mm, nopová folie</t>
  </si>
  <si>
    <t>317121047R00</t>
  </si>
  <si>
    <t>Překlad nenosný pórobetonový, světlost otvoru do 1 m</t>
  </si>
  <si>
    <t>317941121RT3</t>
  </si>
  <si>
    <t>Osazení ocelových válcovaných nosníků do č. 12 včetně dodávky profilu I č. 12</t>
  </si>
  <si>
    <t>317941123RT4</t>
  </si>
  <si>
    <t>Osazení ocelových válcovaných nosníků  č. 14 - 22 včetně dodávky profilu I č. 18</t>
  </si>
  <si>
    <t>342255022RT1</t>
  </si>
  <si>
    <t>Příčky z desek tl. 75 mm desky, 599 x 249 x 75 mm</t>
  </si>
  <si>
    <t>342255026RT1</t>
  </si>
  <si>
    <t>Příčky z desek  tl. 125 mm desky , 599 x 249 x 125 mm</t>
  </si>
  <si>
    <t>342264051RT1</t>
  </si>
  <si>
    <t>Podhled sádrokartonový na zavěšenou ocel. konstr. desky standard tl. 12,5 mm, bez izolace</t>
  </si>
  <si>
    <t>342264098RT2</t>
  </si>
  <si>
    <t>Příplatek k podhledu sádrokart. za plochu do 10 m2 pro plochy 2 - 5 m2</t>
  </si>
  <si>
    <t>347013111RZ1</t>
  </si>
  <si>
    <t>Předstěna SDK,tl.55mm,1xoc.kce CD,1xRB 12,5mm,izol bez dodávky izolace</t>
  </si>
  <si>
    <t>59321897R</t>
  </si>
  <si>
    <t>Překlad nenosný  75-1250</t>
  </si>
  <si>
    <t>4</t>
  </si>
  <si>
    <t>Vodorovné konstrukce</t>
  </si>
  <si>
    <t>417321414R00</t>
  </si>
  <si>
    <t xml:space="preserve">Ztužující pásy a věnce z betonu železového C 25/30 </t>
  </si>
  <si>
    <t>417351115R00</t>
  </si>
  <si>
    <t xml:space="preserve">Bednění ztužujících pásů a věnců - zřízení </t>
  </si>
  <si>
    <t>417351116R00</t>
  </si>
  <si>
    <t xml:space="preserve">Bednění ztužujících pásů a věnců - odstranění </t>
  </si>
  <si>
    <t>417361821R00</t>
  </si>
  <si>
    <t xml:space="preserve">Výztuž ztužujících pásů a věnců z oceli B500B </t>
  </si>
  <si>
    <t>622473187RT2</t>
  </si>
  <si>
    <t>Příplatek za okenní lištu (APU) - montáž včetně dodávky lišty</t>
  </si>
  <si>
    <t>6</t>
  </si>
  <si>
    <t>Úpravy povrchu, podlahy</t>
  </si>
  <si>
    <t>602011141R00</t>
  </si>
  <si>
    <t xml:space="preserve">Štuk na stěnách vnitřní, ručně </t>
  </si>
  <si>
    <t>602016191R00</t>
  </si>
  <si>
    <t xml:space="preserve">Penetrační nátěr stěn </t>
  </si>
  <si>
    <t>610991111R00</t>
  </si>
  <si>
    <t xml:space="preserve">Zakrývání výplní vnitřních otvorů </t>
  </si>
  <si>
    <t>612409991RT2</t>
  </si>
  <si>
    <t>Začištění omítek kolem oken,dveří apod. s použitím suché maltové směsi</t>
  </si>
  <si>
    <t>612481211RT8</t>
  </si>
  <si>
    <t>Montáž výztužné sítě(perlinky)do stěrky-vnit.stěny včetně výztužné sítě a stěrkového tmelU</t>
  </si>
  <si>
    <t>62</t>
  </si>
  <si>
    <t>Úpravy povrchů vnější</t>
  </si>
  <si>
    <t>602011182R00</t>
  </si>
  <si>
    <t xml:space="preserve">Stěrka na stěnách akrylátová barevná </t>
  </si>
  <si>
    <t>602011191R00</t>
  </si>
  <si>
    <t xml:space="preserve">Podklad.nátěr stěn pod tenkovr.omítky </t>
  </si>
  <si>
    <t>620991121R00</t>
  </si>
  <si>
    <t xml:space="preserve">Zakrývání výplní vnějších otvorů z lešení </t>
  </si>
  <si>
    <t>622325519RV1</t>
  </si>
  <si>
    <t>Zateplovací systéM, sokl, XPS tl. 50 mm zakončený stěrkou s výztužnou tkaninou</t>
  </si>
  <si>
    <t>622471317R00</t>
  </si>
  <si>
    <t xml:space="preserve">Nátěr nebo nástřik stěn vnějších, složitost 1 - 2 </t>
  </si>
  <si>
    <t>622481211RT8</t>
  </si>
  <si>
    <t>Montáž výztužné sítě(perlinky)do stěrky-vněj.stěny včetně výztužné sítě a stěrkového tmelu</t>
  </si>
  <si>
    <t>63</t>
  </si>
  <si>
    <t>Podlahy a podlahové konstrukce</t>
  </si>
  <si>
    <t>632411105R00</t>
  </si>
  <si>
    <t xml:space="preserve">Samonivelační stěrka , ruč.zpracování tl.5 mm </t>
  </si>
  <si>
    <t>632443111R00</t>
  </si>
  <si>
    <t xml:space="preserve">Potěr  , plocha do 100 m2, tl. 50 mm </t>
  </si>
  <si>
    <t>632443112R00</t>
  </si>
  <si>
    <t xml:space="preserve">Potěr  do 100 m2, přípl. zkd 5 mm </t>
  </si>
  <si>
    <t>64</t>
  </si>
  <si>
    <t>Výplně otvorů</t>
  </si>
  <si>
    <t>64-01T00</t>
  </si>
  <si>
    <t>D+M ocelových bezfalcových dveří, rozměr 900x2100 mm, hladké, ozn. D1</t>
  </si>
  <si>
    <t>64-02</t>
  </si>
  <si>
    <t>D+M ocelových bezfalcových dveří, rozměr 900x2100 mm, hladké, ozn. D2, vč. ocelové zárubně</t>
  </si>
  <si>
    <t>64-03</t>
  </si>
  <si>
    <t>D+M hliníkových dveří, rozměr 1000x2100 mm, izolační dvojsklo, ozn. D3</t>
  </si>
  <si>
    <t>64-04</t>
  </si>
  <si>
    <t>D+M hliníkových skládacích dveří, rozměr 3600x2100  mmizolační dvojsklo, ozn. D4</t>
  </si>
  <si>
    <t>94</t>
  </si>
  <si>
    <t>Lešení a stavební výtahy</t>
  </si>
  <si>
    <t>941955001R00</t>
  </si>
  <si>
    <t xml:space="preserve">Lešení lehké pomocné, výška podlahy do 1,2 m </t>
  </si>
  <si>
    <t>941955003R00</t>
  </si>
  <si>
    <t xml:space="preserve">Lešení lehké pomocné, výška podlahy do 2,5 m </t>
  </si>
  <si>
    <t>95</t>
  </si>
  <si>
    <t>Dokončovací konstrukce na pozemních stavbách</t>
  </si>
  <si>
    <t>952901111R00</t>
  </si>
  <si>
    <t xml:space="preserve">Vyčištění budov o výšce podlaží do 4 m </t>
  </si>
  <si>
    <t>96</t>
  </si>
  <si>
    <t>Bourání konstrukcí</t>
  </si>
  <si>
    <t>96R06</t>
  </si>
  <si>
    <t xml:space="preserve">ODSTRNĚNÍ STÁVAJÍCÍH HRACÍCH PRVKŮ </t>
  </si>
  <si>
    <t>KPL.</t>
  </si>
  <si>
    <t xml:space="preserve">- ODSTRANĚNÍ KOVOVÍCH BRANEK 2 KS </t>
  </si>
  <si>
    <t xml:space="preserve">- ODSTRANĚNÍ HRACÍHO BETONOVÉHO STOLU </t>
  </si>
  <si>
    <t xml:space="preserve">- ODSTRANĚNÍ PRVKŮ SETU STÁVAJÍCÍHO DĚTSKÉHO HŘIŠTĚ </t>
  </si>
  <si>
    <t xml:space="preserve">- VČETNĚ LIKVIDACE </t>
  </si>
  <si>
    <t>99</t>
  </si>
  <si>
    <t>Staveništní přesun hmot</t>
  </si>
  <si>
    <t>998011001R00</t>
  </si>
  <si>
    <t xml:space="preserve">Přesun hmot pro budovy zděné výšky do 6 m </t>
  </si>
  <si>
    <t>711</t>
  </si>
  <si>
    <t>Izolace proti vodě</t>
  </si>
  <si>
    <t>711471051RZ5</t>
  </si>
  <si>
    <t>Provedení izolace proti tlakové vodě, na ploše vod včetně dodávky fólie tl. 1,5 mm</t>
  </si>
  <si>
    <t>711472051RZ5</t>
  </si>
  <si>
    <t>Provedení izolace proti tlakové vodě, na ploše svi včetně dodávky fólie tl. 1,5 mm</t>
  </si>
  <si>
    <t>711491171RZ2</t>
  </si>
  <si>
    <t>Provedení izolace proti tlakové vodě, na ploše vod včetně dodávky textilie</t>
  </si>
  <si>
    <t>711491172RZ2</t>
  </si>
  <si>
    <t>711491271RZ2</t>
  </si>
  <si>
    <t>Provedení izolace proti tlakové vodě, na ploše svi včetně dodávky textilie</t>
  </si>
  <si>
    <t>711491272RZ2</t>
  </si>
  <si>
    <t>711747288R00</t>
  </si>
  <si>
    <t xml:space="preserve">Opracování prostupů, příruba, </t>
  </si>
  <si>
    <t xml:space="preserve">PŘEDPOKLAD </t>
  </si>
  <si>
    <t>998711201R00</t>
  </si>
  <si>
    <t xml:space="preserve">Přesun hmot pro izolace proti vodě, výšky do 6 m </t>
  </si>
  <si>
    <t>712</t>
  </si>
  <si>
    <t>Živičné krytiny</t>
  </si>
  <si>
    <t>10371505R</t>
  </si>
  <si>
    <t>substrát pro zakládání střešních zahrad a vegetačních střech s výškou vegetačního substrátu</t>
  </si>
  <si>
    <t>7,8</t>
  </si>
  <si>
    <t>631571010R00</t>
  </si>
  <si>
    <t xml:space="preserve">Zřízení násypu, podlahy nebo střechy, bez dodávky </t>
  </si>
  <si>
    <t>52*0,15</t>
  </si>
  <si>
    <t>711801002RT1</t>
  </si>
  <si>
    <t>Hydroizolace pro zelené střechy vč. dod. folie , textilie a par. zábr.</t>
  </si>
  <si>
    <t>711823111RT2</t>
  </si>
  <si>
    <t>Položení nopové fólie vodorovně včetně dodávky fólie</t>
  </si>
  <si>
    <t>712391171RZ7</t>
  </si>
  <si>
    <t>Provedení povlakové krytiny střech do 10°, podklad 1 vrstva - včetně dodávky textilie</t>
  </si>
  <si>
    <t>712964703R00</t>
  </si>
  <si>
    <t xml:space="preserve">Zesílení koutů, rohů a hran fólií </t>
  </si>
  <si>
    <t>721234104RT1</t>
  </si>
  <si>
    <t>Vtok střešní PP HL62.1H pro plochou střechu živičný pás, záchytný koš vyhřívaný D 75, 110, 125</t>
  </si>
  <si>
    <t>721273200RT3</t>
  </si>
  <si>
    <t>Souprava ventilační střešní HL souprava větrací hlavice PP HL810  D 110 mm</t>
  </si>
  <si>
    <t>998712201R00</t>
  </si>
  <si>
    <t xml:space="preserve">Přesun hmot pro povlakové krytiny, výšky do 6 m </t>
  </si>
  <si>
    <t>713</t>
  </si>
  <si>
    <t>Izolace tepelné</t>
  </si>
  <si>
    <t>713121111RV4</t>
  </si>
  <si>
    <t>Montáž tepelné izolace podlah na sucho, jednovrstv včetně dodávky polystyren tl. 80 mm</t>
  </si>
  <si>
    <t>713121211RT1</t>
  </si>
  <si>
    <t>Montáž tepelné izolace podlah balkónů a lodžií, le včetně dodávky spádových klínů tl. 40 mm</t>
  </si>
  <si>
    <t>713141125R00</t>
  </si>
  <si>
    <t xml:space="preserve">Montáž tepelné izolace střech, na lepidlo PUK, </t>
  </si>
  <si>
    <t>713191100RT9</t>
  </si>
  <si>
    <t>Položení separační fólie včetně dodávky PE fólie</t>
  </si>
  <si>
    <t>713191221R00</t>
  </si>
  <si>
    <t>Dilatační pásek podél stěn výšky 100 mm včetně dodávky</t>
  </si>
  <si>
    <t>998713201R00</t>
  </si>
  <si>
    <t xml:space="preserve">Přesun hmot pro izolace tepelné, výšky do 6 m </t>
  </si>
  <si>
    <t>28376380R</t>
  </si>
  <si>
    <t>Deska polystyrén EPS PERIMETER 80 1250x600x 80 mm</t>
  </si>
  <si>
    <t>762</t>
  </si>
  <si>
    <t>Konstrukce tesařské</t>
  </si>
  <si>
    <t>60515835R</t>
  </si>
  <si>
    <t>hranol SM, konstrukční, masivní, tl = 100,0 mm, š = 200 mm, l = 5á000,0 mm, pro konstrukce nepohled.</t>
  </si>
  <si>
    <t>60726018R</t>
  </si>
  <si>
    <t>deska dřevoštěpková třívrstvá pro prostředí vlhké,  strana nebroušená, hrana pero/drážka, tl = 30,0 m</t>
  </si>
  <si>
    <t>762395000R00</t>
  </si>
  <si>
    <t xml:space="preserve">Spojovací a ochranné prostředky pro střechy </t>
  </si>
  <si>
    <t>762441113RT1</t>
  </si>
  <si>
    <t>Montáž obložení atiky,OSB desky,1vrst.,hmoždinkami včetně dodávky desky OSB 3 N tl. 15 mm</t>
  </si>
  <si>
    <t>762822120R00</t>
  </si>
  <si>
    <t xml:space="preserve">Montáž stropnic hraněných pl. do 288 cm2 </t>
  </si>
  <si>
    <t>763612231RT1</t>
  </si>
  <si>
    <t>M.obložení stěn z desek nad tl.18mm,na sraz,šroubo bez dodávky desek</t>
  </si>
  <si>
    <t>763613232RT1</t>
  </si>
  <si>
    <t>M.záklopu stropů z desek nad tl.18 mm,P+D,šroubov. bez dodávky desek</t>
  </si>
  <si>
    <t>998762202R00</t>
  </si>
  <si>
    <t xml:space="preserve">Přesun hmot pro tesařské konstrukce, výšky do 12 m </t>
  </si>
  <si>
    <t>764</t>
  </si>
  <si>
    <t>Konstrukce klempířské</t>
  </si>
  <si>
    <t>764908303R00</t>
  </si>
  <si>
    <t xml:space="preserve">Oplechování parapetů, rš 330 mm </t>
  </si>
  <si>
    <t>764908303RT1</t>
  </si>
  <si>
    <t>Oplechování parapetů, rš 330 mm plech FOP/PO tl.0,5 mm,barva hnědá,cihlově červená</t>
  </si>
  <si>
    <t>764908304R00</t>
  </si>
  <si>
    <t xml:space="preserve">oplechování parapetů, rš 400 mm </t>
  </si>
  <si>
    <t>764908304RT1</t>
  </si>
  <si>
    <t>oplechování parapetů, rš 400 mm plech FOP/PO tl.0,5 mm,barva hnědá,cihlově červená</t>
  </si>
  <si>
    <t>764908304RT2</t>
  </si>
  <si>
    <t>oplechování parapetů, rš 400 mm plech FOP/PO tl.0,5 mm, ostatní barvy</t>
  </si>
  <si>
    <t>998764201R00</t>
  </si>
  <si>
    <t xml:space="preserve">Přesun hmot pro klempířské konstr., výšky do 6 m </t>
  </si>
  <si>
    <t>766</t>
  </si>
  <si>
    <t>Konstrukce truhlářské</t>
  </si>
  <si>
    <t>766-10</t>
  </si>
  <si>
    <t>Modřínového obkladu - vodorovné latě 40x60 mm,  modřín v přírodní úpravě - bezbarvý olej</t>
  </si>
  <si>
    <t xml:space="preserve"> vč. dodávky kotvícího roštu ze svislých latí 60x40 mm</t>
  </si>
  <si>
    <t>766-11</t>
  </si>
  <si>
    <t xml:space="preserve">KUCHYŇSKÁ LINKA </t>
  </si>
  <si>
    <t>kpl.</t>
  </si>
  <si>
    <t xml:space="preserve">PŘESNÁ SPECIFIKACE VE VÝPISU TRUHLÁŘSKÝCH PRVKŮ </t>
  </si>
  <si>
    <t>998766201R00</t>
  </si>
  <si>
    <t xml:space="preserve">Přesun hmot pro truhlářské konstr., výšky do 6 m </t>
  </si>
  <si>
    <t>Aktualizace-Původní název:</t>
  </si>
  <si>
    <t>Přesun hmot pro konstrukce truhlářské v objektech, výšky do 6 m</t>
  </si>
  <si>
    <t>767</t>
  </si>
  <si>
    <t>Konstrukce zámečnické</t>
  </si>
  <si>
    <t>767-01</t>
  </si>
  <si>
    <t>D+M kompozitní profily JEKL 100x100x8 mm, délka  včetně platle 25x25x12 mm, ozn. Z1, žárov</t>
  </si>
  <si>
    <t xml:space="preserve"> Z1, žárově zinkovaný+nátěr RAL 7016</t>
  </si>
  <si>
    <t>767-02</t>
  </si>
  <si>
    <t xml:space="preserve">M+D Kompozitní trubka 38/5mm </t>
  </si>
  <si>
    <t>767-03</t>
  </si>
  <si>
    <t>D+M ocelového trámku JEKL 120x50x8 mm, + ocelová tyč d60/8mm s navař. horní a kotevní platlí tvaru</t>
  </si>
  <si>
    <t xml:space="preserve"> žárově zinkovaný+nátěr RAL 7016</t>
  </si>
  <si>
    <t>767-04</t>
  </si>
  <si>
    <t>D+M ocelového lankového systému - průměr 6mm, nerez, délka 17600 mm, ozn. Z4, včetně kotvících a</t>
  </si>
  <si>
    <t>767-21</t>
  </si>
  <si>
    <t>D+M obklad podlahy z nerezového plechu tl. 3 mm, žebrovaný povrch</t>
  </si>
  <si>
    <t>767-22</t>
  </si>
  <si>
    <t>D+M obklad stěn z nerezového plechu tl. 1,5 mm, kartáčovaný povrch</t>
  </si>
  <si>
    <t>767-31</t>
  </si>
  <si>
    <t>D+M ocelové konstrukce okenice 1100x2150 mm, boční  vstup, z profilu U 40x60x4 vč. pantů a kování</t>
  </si>
  <si>
    <t>767-31x</t>
  </si>
  <si>
    <t>D+M ocelové konstrukce okenice 3700x2150 mm, hlavní vstup, z profilu U 40x60x4 vč.pantů, kování</t>
  </si>
  <si>
    <t>771</t>
  </si>
  <si>
    <t>Podlahy z dlaždic a obklady</t>
  </si>
  <si>
    <t>597642240R</t>
  </si>
  <si>
    <t>dlažba keramická š = 600 mm, l = 600 mm, h = 10,0 mm, povrch lesklý, pro interiér i exteriér</t>
  </si>
  <si>
    <t>771101210R00</t>
  </si>
  <si>
    <t xml:space="preserve">Penetrace podkladu pod dlažby </t>
  </si>
  <si>
    <t>771130111R00</t>
  </si>
  <si>
    <t xml:space="preserve">Obklad soklíků rovných do tmele výšky do 100 mm </t>
  </si>
  <si>
    <t>771479001R00</t>
  </si>
  <si>
    <t xml:space="preserve">Řezání dlaždic keramických pro soklíky </t>
  </si>
  <si>
    <t>771575119R00</t>
  </si>
  <si>
    <t xml:space="preserve">Montáž podlah keram.,hladké, tmel, nad 60x60 cm </t>
  </si>
  <si>
    <t>,</t>
  </si>
  <si>
    <t>771577133R00</t>
  </si>
  <si>
    <t xml:space="preserve">Lišta nerezová přechodová, stejná výška dlaždic </t>
  </si>
  <si>
    <t>781497131R00</t>
  </si>
  <si>
    <t xml:space="preserve">Lišta nerezová ukončovacích k obkladům </t>
  </si>
  <si>
    <t>998771201R00</t>
  </si>
  <si>
    <t xml:space="preserve">Přesun hmot pro podlahy z dlaždic, výšky do 6 m </t>
  </si>
  <si>
    <t>781</t>
  </si>
  <si>
    <t>Obklady keramické</t>
  </si>
  <si>
    <t>597813602R</t>
  </si>
  <si>
    <t>obklad keramický š = 198 mm, l = 198 mm, h = 6,5 mm, pro interiér, barva světle šedá, mat</t>
  </si>
  <si>
    <t>781101210R00</t>
  </si>
  <si>
    <t xml:space="preserve">Penetrace podkladu pod obklady </t>
  </si>
  <si>
    <t>781415015R00</t>
  </si>
  <si>
    <t xml:space="preserve">Montáž obkladů stěn, porovin.,tmel, 20x20,30x15 cm </t>
  </si>
  <si>
    <t>781419701R00</t>
  </si>
  <si>
    <t xml:space="preserve">Příplatek za práci v omez.prostoru,obkl.pórovinové </t>
  </si>
  <si>
    <t>781419705R00</t>
  </si>
  <si>
    <t xml:space="preserve">Příplatek za spárovací hmotu-plošně,pórovin.obklad </t>
  </si>
  <si>
    <t>781419711R00</t>
  </si>
  <si>
    <t xml:space="preserve">Příplatek k obkladu stěn za plochu do 10 m2 jedntl </t>
  </si>
  <si>
    <t>Montáž obkladů vnitřních z obkládaček pórovinových příplatky k položkám montáže obkladů vnitřních z obkladaček pórovinových příplatek k obkladu stěn za plochu do 10 m2 jedntl</t>
  </si>
  <si>
    <t>998781201R00</t>
  </si>
  <si>
    <t xml:space="preserve">Přesun hmot pro obklady keramické, výšky do 6 m </t>
  </si>
  <si>
    <t>783</t>
  </si>
  <si>
    <t>Nátěry</t>
  </si>
  <si>
    <t>783626200R00</t>
  </si>
  <si>
    <t xml:space="preserve">Nátěr lazurovací truhlářských výrobků 2x lakování </t>
  </si>
  <si>
    <t>784</t>
  </si>
  <si>
    <t>Malby</t>
  </si>
  <si>
    <t>784161401R00</t>
  </si>
  <si>
    <t xml:space="preserve">Penetrace podkladu nátěrem, 1 x </t>
  </si>
  <si>
    <t>784165512R00</t>
  </si>
  <si>
    <t xml:space="preserve">Malba, bílá, bez penetrace, 2 x </t>
  </si>
  <si>
    <t>M21</t>
  </si>
  <si>
    <t>Elektromontáže</t>
  </si>
  <si>
    <t>M21R001</t>
  </si>
  <si>
    <t xml:space="preserve">TURNIKET WC </t>
  </si>
  <si>
    <t xml:space="preserve">SPECIVIKACE VIZ PD </t>
  </si>
  <si>
    <t>SO01</t>
  </si>
  <si>
    <t>OBJEK SE ZÁZEMÍM</t>
  </si>
  <si>
    <t>SO01 OBJEK SE ZÁZEMÍM</t>
  </si>
  <si>
    <t>01 OBJEKT SE ZÁZEMÍM</t>
  </si>
  <si>
    <t>89</t>
  </si>
  <si>
    <t>Ostatní konstrukce na trubním vedení</t>
  </si>
  <si>
    <t>89-00VD</t>
  </si>
  <si>
    <t xml:space="preserve">Filtrační šachta - DN 425 (komplet včetně poklopu) </t>
  </si>
  <si>
    <t>89-01VD</t>
  </si>
  <si>
    <t>Rev.šachta - dno KG 160 x 425 typ T (včetně těsnění)</t>
  </si>
  <si>
    <t>89-04VD</t>
  </si>
  <si>
    <t xml:space="preserve">Plastový kónus </t>
  </si>
  <si>
    <t xml:space="preserve">Plastový kónus PAD 425	</t>
  </si>
  <si>
    <t>89-05VD</t>
  </si>
  <si>
    <t xml:space="preserve">Plastový poklop </t>
  </si>
  <si>
    <t xml:space="preserve">Plastový poklop PAD 425	</t>
  </si>
  <si>
    <t>89-06VD</t>
  </si>
  <si>
    <t xml:space="preserve">Šachtová roura 425 x 0,75 m </t>
  </si>
  <si>
    <t>89-07VD</t>
  </si>
  <si>
    <t xml:space="preserve">Těsnění šachtové roury a teleskopu 425 </t>
  </si>
  <si>
    <t>Hloubené vykopávky</t>
  </si>
  <si>
    <t>131201110R00</t>
  </si>
  <si>
    <t>Hloubení nezapaž. jam hor.3 do 50 m3, STROJNĚ (vsak)</t>
  </si>
  <si>
    <t>131201209T00</t>
  </si>
  <si>
    <t>Příplatek za lepivost - hloubení zapažených jam v hor.3 (30%)</t>
  </si>
  <si>
    <t>131301110R00</t>
  </si>
  <si>
    <t>Hloubení nezapaž. jam hor.4 do 50 m3, STROJNĚ (vsak)</t>
  </si>
  <si>
    <t>131301209T00</t>
  </si>
  <si>
    <t>Příplatek za lepivost - hloubení zapažených jam v hor.4 (30%)</t>
  </si>
  <si>
    <t>132201210R00</t>
  </si>
  <si>
    <t xml:space="preserve">Hloubení rýh š.do 200 cm hor.3 do 50 m3, STROJNĚ </t>
  </si>
  <si>
    <t>132201219T00</t>
  </si>
  <si>
    <t>Příplatek za lepivost, hloubení rýh 2000 mm, hor.3 , strojně (30%)</t>
  </si>
  <si>
    <t>132301110R00</t>
  </si>
  <si>
    <t xml:space="preserve">Hloubení rýh š.do 60 cm v hor.4 do 50 m3, STROJNĚ </t>
  </si>
  <si>
    <t>132301219T00</t>
  </si>
  <si>
    <t>Příplatek za lepivost, hloubení rýh 2000 mm, hor.4 , strojně (30%)</t>
  </si>
  <si>
    <t>Roubení</t>
  </si>
  <si>
    <t>151101101R00</t>
  </si>
  <si>
    <t>Pažení a rozepření stěn rýh - příložné - hl.do 2 m  (vsak)</t>
  </si>
  <si>
    <t>151101111R00</t>
  </si>
  <si>
    <t xml:space="preserve">Odstranění pažení stěn rýh - příložné - hl. do 2 m </t>
  </si>
  <si>
    <t>151101301R00</t>
  </si>
  <si>
    <t xml:space="preserve">Rozepření stěn pažení - příložné -  hl. do 4 m </t>
  </si>
  <si>
    <t>151101311R00</t>
  </si>
  <si>
    <t xml:space="preserve">Odstranění rozepření stěn - příložné - hl. do 4 m </t>
  </si>
  <si>
    <t>16</t>
  </si>
  <si>
    <t>Přemístění výkopku</t>
  </si>
  <si>
    <t>161101101R00</t>
  </si>
  <si>
    <t>Svislé přemístění výkopku z hor.1-4 do 2,5 m (přebytečná zemina)</t>
  </si>
  <si>
    <t>162601102RT3</t>
  </si>
  <si>
    <t>Vodorovné přemístění výkopku z hor.1-4 do 5000 m (přebytečná zemina)</t>
  </si>
  <si>
    <t>Nakládání výkopku z hor.1-4 v množství do 100 m3 (přebytečná zemina)</t>
  </si>
  <si>
    <t>17</t>
  </si>
  <si>
    <t>Konstrukce ze zemin</t>
  </si>
  <si>
    <t>Uložení sypaniny na skládky-sypanina na výšku přes  2m  (přebytečná zemina)</t>
  </si>
  <si>
    <t>174101101R00</t>
  </si>
  <si>
    <t xml:space="preserve">Zásyp jam, rýh, šachet se zhutněním </t>
  </si>
  <si>
    <t>175101101T00</t>
  </si>
  <si>
    <t>Obsypání potrubí bez prohození sypaniny (kanalizace)</t>
  </si>
  <si>
    <t>175101109R00</t>
  </si>
  <si>
    <t>Příplatek za prohození sypaniny pro obsyp potrubí (kanalizace)</t>
  </si>
  <si>
    <t>19</t>
  </si>
  <si>
    <t>Hloubení pro podzemní stěny a doly</t>
  </si>
  <si>
    <t>Poplatek za skládku zeminy 1- 4, č. dle katal. odpadů 17 05 04</t>
  </si>
  <si>
    <t>21</t>
  </si>
  <si>
    <t>Úprava podloží a základ.spáry</t>
  </si>
  <si>
    <t>213151111R00</t>
  </si>
  <si>
    <t xml:space="preserve">Montáž vsakovacího bloku nebo tunelu do V 450 l </t>
  </si>
  <si>
    <t>213151121R00</t>
  </si>
  <si>
    <t xml:space="preserve">Obalení vsakovacích bloků geotextílií </t>
  </si>
  <si>
    <t>422-04VD</t>
  </si>
  <si>
    <t>Vsakovací blok - tělo bloku - 800 x 800 x 320 mm</t>
  </si>
  <si>
    <t>422-05VD</t>
  </si>
  <si>
    <t>Vsakovací blok - dno bloku - 800 x 800 mm</t>
  </si>
  <si>
    <t>422-06VD</t>
  </si>
  <si>
    <t>Vsakovací blok - zakončení bloku (2 ks) - 800 x</t>
  </si>
  <si>
    <t>pár</t>
  </si>
  <si>
    <t>422-07VD</t>
  </si>
  <si>
    <t>Vsakovací blok - spojky bloku</t>
  </si>
  <si>
    <t>422-08VD</t>
  </si>
  <si>
    <t>Odvětrávací hlavice DN 100</t>
  </si>
  <si>
    <t>422-09VD</t>
  </si>
  <si>
    <t>Filtrační geotextilie 200 g/m2 (+ 15 % přesahy)</t>
  </si>
  <si>
    <t>45</t>
  </si>
  <si>
    <t>Podkladní a vedlejší konstrukce</t>
  </si>
  <si>
    <t>451572111T00</t>
  </si>
  <si>
    <t>Obsyp potrubí z kameniva těženého 0 - 8 mm (vodovod)</t>
  </si>
  <si>
    <t>451573111R00</t>
  </si>
  <si>
    <t xml:space="preserve">Lože a obsyp vsaku ze štěrkopísku do 63 mm </t>
  </si>
  <si>
    <t>87</t>
  </si>
  <si>
    <t>Potrubí z trub z plastických hmot</t>
  </si>
  <si>
    <t>871151121R00</t>
  </si>
  <si>
    <t>Montáž trubek polyetylenových ve výkopu d 25 mm (vodovod)</t>
  </si>
  <si>
    <t>871311111R00</t>
  </si>
  <si>
    <t>Montáž trubek z tvrdého PVC ve výkopu do  d 160 mm  (kanalizace)</t>
  </si>
  <si>
    <t>892233111R00</t>
  </si>
  <si>
    <t xml:space="preserve">Desinfekce vodovodního potrubí do DN 70 </t>
  </si>
  <si>
    <t>892241111T00</t>
  </si>
  <si>
    <t xml:space="preserve">Tlaková zkouška vodovodního potrubí do DN 80 </t>
  </si>
  <si>
    <t>892661111R00</t>
  </si>
  <si>
    <t xml:space="preserve">Zkouška těsnosti kanalizace DN do 600, vodou </t>
  </si>
  <si>
    <t>892916111R00</t>
  </si>
  <si>
    <t xml:space="preserve">Utěsnění přípojek do DN 200 při zkoušce kanal. </t>
  </si>
  <si>
    <t>sada</t>
  </si>
  <si>
    <t>871-02VD</t>
  </si>
  <si>
    <t>Potrubí polyetylén – HDPE PE 80 SDR 11 PN 12,5 -</t>
  </si>
  <si>
    <t>871-05VD</t>
  </si>
  <si>
    <t>Trubka hladká z PVC SN4 s těsnícím kroužkem, KGEM</t>
  </si>
  <si>
    <t>871-06VD</t>
  </si>
  <si>
    <t>871-07VD</t>
  </si>
  <si>
    <t>894432112R00</t>
  </si>
  <si>
    <t xml:space="preserve">Osazení plastové šachty revizní prům.425 mm </t>
  </si>
  <si>
    <t>899721111T00</t>
  </si>
  <si>
    <t xml:space="preserve">Uložení výstražné fólie pro vodu </t>
  </si>
  <si>
    <t>899721112R00</t>
  </si>
  <si>
    <t>Fólie výstražná z PVC modrá, šířka 30 cm (+ ztratné)</t>
  </si>
  <si>
    <t>899731114R00</t>
  </si>
  <si>
    <t xml:space="preserve">Vodič signalizační CYY 6 mm2 </t>
  </si>
  <si>
    <t>998276101R00</t>
  </si>
  <si>
    <t xml:space="preserve">Přesun hmot, trubní vedení plastová, otevř. výkop </t>
  </si>
  <si>
    <t>721</t>
  </si>
  <si>
    <t>Vnitřní kanalizace</t>
  </si>
  <si>
    <t>721176102R00</t>
  </si>
  <si>
    <t xml:space="preserve">Potrubí HT připojovací D 40 x 1,8 mm </t>
  </si>
  <si>
    <t>721176103R00</t>
  </si>
  <si>
    <t xml:space="preserve">Potrubí HT připojovací D 50 x 1,8 mm </t>
  </si>
  <si>
    <t>721176104R00</t>
  </si>
  <si>
    <t xml:space="preserve">Potrubí HT připojovací D 75 x 1,9 mm </t>
  </si>
  <si>
    <t>721176105R00</t>
  </si>
  <si>
    <t xml:space="preserve">Potrubí HT připojovací D 110 x 2,7 mm </t>
  </si>
  <si>
    <t>721176115R00</t>
  </si>
  <si>
    <t xml:space="preserve">Potrubí HT odpadní svislé D 110 x 2,7 mm </t>
  </si>
  <si>
    <t>721176124R00</t>
  </si>
  <si>
    <t xml:space="preserve">Potrubí HT svodné (ležaté) v zemi D 75 x 1,9 mm </t>
  </si>
  <si>
    <t>721176126R00</t>
  </si>
  <si>
    <t xml:space="preserve">Potrubí HT svodné (ležaté) v zemi D 125 x 3,1 mm </t>
  </si>
  <si>
    <t>721176127R00</t>
  </si>
  <si>
    <t xml:space="preserve">Potrubí HT svodné (ležaté) v zemi D 160 x 3,9 mm </t>
  </si>
  <si>
    <t>721176145R00</t>
  </si>
  <si>
    <t xml:space="preserve">Potrubí HT dešťové (svislé) D 110 x 2,7 mm </t>
  </si>
  <si>
    <t>721177125R00</t>
  </si>
  <si>
    <t xml:space="preserve">Čisticí kus pro odpadní potrubí svislé - D 110 </t>
  </si>
  <si>
    <t>721194104T00</t>
  </si>
  <si>
    <t xml:space="preserve">Vyvedení odpadní výpustky D 40 mm </t>
  </si>
  <si>
    <t>721194105T00</t>
  </si>
  <si>
    <t xml:space="preserve">Vyvedení odpadní výpustky D 50 mm </t>
  </si>
  <si>
    <t>721194109T00</t>
  </si>
  <si>
    <t xml:space="preserve">Vyvedení odpadní výpustky D 110 mm </t>
  </si>
  <si>
    <t>721211501R00</t>
  </si>
  <si>
    <t xml:space="preserve">Vpusť podlahová - D 75 mm </t>
  </si>
  <si>
    <t>721211520RT2</t>
  </si>
  <si>
    <t>Vpusť dvorní HL606, klapka, lapač, litinová mřížka , litinový rám, D 110 mm</t>
  </si>
  <si>
    <t>721213445T00</t>
  </si>
  <si>
    <t xml:space="preserve">Montáž odtokového žlabu délky od 1000 mm </t>
  </si>
  <si>
    <t>721234121R00</t>
  </si>
  <si>
    <t xml:space="preserve">Vtok střešní PP HL62 pro plochou střechu </t>
  </si>
  <si>
    <t>Souprava ventilační střešní HL, souprava větrací hlavice PP HL810 - D 110 mm</t>
  </si>
  <si>
    <t>721290111T00</t>
  </si>
  <si>
    <t xml:space="preserve">Zkouška těsnosti kanalizace vodou do DN 125 </t>
  </si>
  <si>
    <t>721290112T00</t>
  </si>
  <si>
    <t xml:space="preserve">Zkouška těsnosti kanalizace vodou do DN 200 </t>
  </si>
  <si>
    <t>998721101R00</t>
  </si>
  <si>
    <t xml:space="preserve">Přesun hmot pro vnitřní kanalizaci, výšky do 6 m </t>
  </si>
  <si>
    <t>721-01VD</t>
  </si>
  <si>
    <t>Nerezový podlahový žlábek včetně sifonu - dl.1800</t>
  </si>
  <si>
    <t>721-02VD</t>
  </si>
  <si>
    <t>Nerezový podlahový žlábek včetně sifonu - dl.1650</t>
  </si>
  <si>
    <t>722</t>
  </si>
  <si>
    <t>Vnitřní vodovod</t>
  </si>
  <si>
    <t>722172311R00</t>
  </si>
  <si>
    <t xml:space="preserve">Potrubí z PPR, D 20x2,8 mm, PN 16, vč.zed.výpom. </t>
  </si>
  <si>
    <t>722172312R00</t>
  </si>
  <si>
    <t xml:space="preserve">Potrubí z PPR, D 25x3,5 mm, PN 16, vč.zed.výpom. </t>
  </si>
  <si>
    <t>722172313R00</t>
  </si>
  <si>
    <t xml:space="preserve">Potrubí z PPR, D 32x4,4 mm, PN 16, vč.zed.výpom. </t>
  </si>
  <si>
    <t>722172331R00</t>
  </si>
  <si>
    <t xml:space="preserve">Potrubí z PPR, D 20x3,4 mm, PN 20, vč. zed. výpom. </t>
  </si>
  <si>
    <t>722181212RT7</t>
  </si>
  <si>
    <t>Izolace návleková tl. stěny 9 mm, vnitřní průměr 22 mm</t>
  </si>
  <si>
    <t>722181212RT8</t>
  </si>
  <si>
    <t>Izolace návleková tl. stěny 9 mm, vnitřní průměr 25 mm</t>
  </si>
  <si>
    <t>722181212RU1</t>
  </si>
  <si>
    <t>Izolace návleková tl. stěny 9 mm, vnitřní průměr 32 mm</t>
  </si>
  <si>
    <t>722190401R00</t>
  </si>
  <si>
    <t xml:space="preserve">Vyvedení a upevnění výpustek DN 15 </t>
  </si>
  <si>
    <t>722220111R00</t>
  </si>
  <si>
    <t xml:space="preserve">Nástěnka K 247, pro výtokový ventil G 1/2 </t>
  </si>
  <si>
    <t>722220121R00</t>
  </si>
  <si>
    <t xml:space="preserve">Nástěnka K 247, pro baterii G 1/2 </t>
  </si>
  <si>
    <t>722224111R00</t>
  </si>
  <si>
    <t xml:space="preserve">Kohouty plnicí a vypouštěcí DN 15 </t>
  </si>
  <si>
    <t>722229101R00</t>
  </si>
  <si>
    <t xml:space="preserve">Montáž vodovodních armatur,1závit, G 1/2 </t>
  </si>
  <si>
    <t>722231161R00</t>
  </si>
  <si>
    <t xml:space="preserve">Ventil vod.pojistný pružinový P10-237-616, G 1/2 </t>
  </si>
  <si>
    <t>722237422R00</t>
  </si>
  <si>
    <t xml:space="preserve">Kohout kulový, 2x vnitřní záv. R950W - DN 15 </t>
  </si>
  <si>
    <t>722237423R00</t>
  </si>
  <si>
    <t xml:space="preserve">Kohout kulový, 2x vnitřní záv. R950W - DN 20 </t>
  </si>
  <si>
    <t>722238314R00</t>
  </si>
  <si>
    <t xml:space="preserve">Ventil uzav.přímý, 2xvnitř. z. K-83T DN 25 </t>
  </si>
  <si>
    <t>722238333R00</t>
  </si>
  <si>
    <t xml:space="preserve">Ventil vod.uzav.přímý,s vypouš.K-125T DN25 </t>
  </si>
  <si>
    <t>722238513R00</t>
  </si>
  <si>
    <t xml:space="preserve">Filtr,vod.vnitřní-vnitřní závit K-508 DN25 </t>
  </si>
  <si>
    <t>722238611R00</t>
  </si>
  <si>
    <t xml:space="preserve">Ventil vod.zpět, 2x vnitř.závit K-1039 - DN 15 </t>
  </si>
  <si>
    <t>722238612R00</t>
  </si>
  <si>
    <t xml:space="preserve">Ventil vod.zpět, 2x vnitř.závit K-1039 - DN 20 </t>
  </si>
  <si>
    <t>722238613R00</t>
  </si>
  <si>
    <t xml:space="preserve">Ventil vod.zpět, 2x vnitř.závit K-1039 - DN 25 </t>
  </si>
  <si>
    <t>722290226R00</t>
  </si>
  <si>
    <t xml:space="preserve">Zkouška tlaku potrubí závitového DN 50 </t>
  </si>
  <si>
    <t>722290234R00</t>
  </si>
  <si>
    <t xml:space="preserve">Proplach a dezinfekce vodovod.potrubí DN 80 </t>
  </si>
  <si>
    <t>998722101R00</t>
  </si>
  <si>
    <t xml:space="preserve">Přesun hmot pro vnitřní vodovod, výšky do 6 m </t>
  </si>
  <si>
    <t>724</t>
  </si>
  <si>
    <t>Strojní vybavení</t>
  </si>
  <si>
    <t>724232132R00</t>
  </si>
  <si>
    <t xml:space="preserve">Spínač tlakový ovládací, stykač </t>
  </si>
  <si>
    <t>998724101R00</t>
  </si>
  <si>
    <t xml:space="preserve">Přesun hmot pro strojní vybavení, výšky do 6 m </t>
  </si>
  <si>
    <t>725</t>
  </si>
  <si>
    <t>Zařizovací předměty</t>
  </si>
  <si>
    <t>642213895</t>
  </si>
  <si>
    <t xml:space="preserve">Umývátko s otvorem pro bat. 45x37 cm </t>
  </si>
  <si>
    <t>725219401R00</t>
  </si>
  <si>
    <t xml:space="preserve">Montáž umyvadel na šrouby do zdiva </t>
  </si>
  <si>
    <t>725319101R00</t>
  </si>
  <si>
    <t xml:space="preserve">Montáž dřezů jednoduchých </t>
  </si>
  <si>
    <t>725339103T00</t>
  </si>
  <si>
    <t xml:space="preserve">Montáž výlevky závěsné </t>
  </si>
  <si>
    <t>725539102R00</t>
  </si>
  <si>
    <t xml:space="preserve">Montáž elektr.ohřívačů, ostatní typy  do 80 l </t>
  </si>
  <si>
    <t>725814105R00</t>
  </si>
  <si>
    <t xml:space="preserve">Ventil rohový s filtrem - 15 x DN 10 </t>
  </si>
  <si>
    <t>725823111R00</t>
  </si>
  <si>
    <t xml:space="preserve">Baterie umyvadlová stoján. ruční, bez otvír.odpadu </t>
  </si>
  <si>
    <t>725823114RT1</t>
  </si>
  <si>
    <t xml:space="preserve">Baterie dřezová stojánková ruční, bez otvír.odpadu </t>
  </si>
  <si>
    <t>725823671R00</t>
  </si>
  <si>
    <t xml:space="preserve">Baterie automat. umyvadlová termostat. stojánková </t>
  </si>
  <si>
    <t>725860202R00</t>
  </si>
  <si>
    <t xml:space="preserve">Sifon dřezový 6/4' </t>
  </si>
  <si>
    <t>725860213R00</t>
  </si>
  <si>
    <t xml:space="preserve">Sifon umyvadlový HL132, D 32, 40 mm </t>
  </si>
  <si>
    <t>726211121R00</t>
  </si>
  <si>
    <t xml:space="preserve">Modul pro WC závěsné, h 108 cm </t>
  </si>
  <si>
    <t>726211121T00</t>
  </si>
  <si>
    <t xml:space="preserve">Montáž předstěn. systému pro zazdění - WC </t>
  </si>
  <si>
    <t>726211171T00</t>
  </si>
  <si>
    <t xml:space="preserve">Montáž předstěn. systému pro zazdění - výlevka </t>
  </si>
  <si>
    <t>726211341T00</t>
  </si>
  <si>
    <t xml:space="preserve">Montáž předstěn. systému suchá inst. - pisoár </t>
  </si>
  <si>
    <t>726211344R00</t>
  </si>
  <si>
    <t xml:space="preserve">Modul - pisoár universal, AP, h 112-130 cm </t>
  </si>
  <si>
    <t>726211367R00</t>
  </si>
  <si>
    <t xml:space="preserve">Modul - výlevka, h 130 cm </t>
  </si>
  <si>
    <t>998725101R00</t>
  </si>
  <si>
    <t xml:space="preserve">Přesun hmot pro zařizovací předměty, výšky do 6 m </t>
  </si>
  <si>
    <t>55440402</t>
  </si>
  <si>
    <t>Madlo dvojité pevné 844 mm leštěná nerez - ZTP</t>
  </si>
  <si>
    <t>55440411</t>
  </si>
  <si>
    <t>Madlo dvojité sklopné 852 mm leštěná nerez - ZTP</t>
  </si>
  <si>
    <t>725-01VD</t>
  </si>
  <si>
    <t>Nerezový jednodřez obdélníkový - 440 x 430 x 230</t>
  </si>
  <si>
    <t>725-02VD</t>
  </si>
  <si>
    <t>Umyvadlo nerezové zdravotní, plášť s madly a</t>
  </si>
  <si>
    <t>725-03VD</t>
  </si>
  <si>
    <t>Umyvadlo nerezové s odpadem - 595 x 445 x 185 mm</t>
  </si>
  <si>
    <t>725-04VD</t>
  </si>
  <si>
    <t>Klozet závěsný nerezový - antivandal s</t>
  </si>
  <si>
    <t>Klozet závěsný nerezový - antivandal s integrovaným nerezovým sedátkem</t>
  </si>
  <si>
    <t>725-05VD</t>
  </si>
  <si>
    <t>Klozet závěsný nerezový - antivandal s integrovaným nerezovým sedátkem pro telesně postižené</t>
  </si>
  <si>
    <t>725-06VD</t>
  </si>
  <si>
    <t>Nerez. pisoár s automat. inteligentním (IQ)</t>
  </si>
  <si>
    <t>soub.</t>
  </si>
  <si>
    <t xml:space="preserve">Nerez. pisoár s automat. inteligentním (IQ) splachovačem včetně rohového ventilu, zápach. uzávěrky, oplachové trysky a upev. mat.	</t>
  </si>
  <si>
    <t>725-11VD</t>
  </si>
  <si>
    <t>Zásobníkový elektrický ohřívač TO 20 - 20 l, 2,2</t>
  </si>
  <si>
    <t>02 ZTI</t>
  </si>
  <si>
    <t>130001101R00</t>
  </si>
  <si>
    <t xml:space="preserve">Příplatek za ztížené hloubení v blízkosti vedení </t>
  </si>
  <si>
    <t xml:space="preserve">Hloubení rýh š.do 200 cm hor.3 do 50 m3,STROJNĚ </t>
  </si>
  <si>
    <t>132201219R00</t>
  </si>
  <si>
    <t xml:space="preserve">Přípl.za lepivost,hloubení rýh 200cm,hor.3,STROJNĚ </t>
  </si>
  <si>
    <t>132301210R00</t>
  </si>
  <si>
    <t xml:space="preserve">Hloubení rýh š.do 200 cm hor.4 do 50 m3, STROJNĚ </t>
  </si>
  <si>
    <t>132301219R00</t>
  </si>
  <si>
    <t xml:space="preserve">Přípl.za lepivost,hloubení rýh 200cm,hor.4,STROJNĚ </t>
  </si>
  <si>
    <t>162201102R00</t>
  </si>
  <si>
    <t xml:space="preserve">Vodorovné přemístění výkopku z hor.1-4 do 50 m </t>
  </si>
  <si>
    <t>175101101R00</t>
  </si>
  <si>
    <t xml:space="preserve">Obsyp potrubí bez prohození sypaniny </t>
  </si>
  <si>
    <t xml:space="preserve">Příplatek za prohození sypaniny pro obsyp potrubí </t>
  </si>
  <si>
    <t>181301103R00</t>
  </si>
  <si>
    <t xml:space="preserve">Rozprostření ornice, rovina, tl. 15-20 cm,do 500m2 </t>
  </si>
  <si>
    <t>451572111R00</t>
  </si>
  <si>
    <t xml:space="preserve">Lože pod potrubí z kameniva těženého 0 - 4 mm </t>
  </si>
  <si>
    <t>8</t>
  </si>
  <si>
    <t>Trubní vedení</t>
  </si>
  <si>
    <t xml:space="preserve">Osazení plastové šachty revizní prům.425 mm, </t>
  </si>
  <si>
    <t>IP459100W</t>
  </si>
  <si>
    <t xml:space="preserve">Silniční vpusť bez sifonu 425/150 (vč. dna) </t>
  </si>
  <si>
    <t>a připojovacího potrubí</t>
  </si>
  <si>
    <t>899211112R00</t>
  </si>
  <si>
    <t xml:space="preserve">Osazení mříží litinových s rámem do 100 kg </t>
  </si>
  <si>
    <t>RF000370W</t>
  </si>
  <si>
    <t>Litinová dešťová mříž 425/40 t - čtvercová 500 x 500 mm</t>
  </si>
  <si>
    <t>RF000800W</t>
  </si>
  <si>
    <t>Kalový koš ocel. pro silniční vpusť 425/40 t - TYP  B</t>
  </si>
  <si>
    <t>Pol__0006</t>
  </si>
  <si>
    <t xml:space="preserve">Demontáž poklopu s rámem nad 150 kg (stávající) </t>
  </si>
  <si>
    <t>899104111R00</t>
  </si>
  <si>
    <t xml:space="preserve">Osazení poklopu s rámem nad 150 kg </t>
  </si>
  <si>
    <t>Pol__0008</t>
  </si>
  <si>
    <t>Demontáž betonových dílců šachet, skruže přechodové (stávající)</t>
  </si>
  <si>
    <t xml:space="preserve">vč očištění </t>
  </si>
  <si>
    <t>894422111RT1</t>
  </si>
  <si>
    <t>Osazení betonových dílců šachet skruže přechodové, na kroužek</t>
  </si>
  <si>
    <t>Pol__0010</t>
  </si>
  <si>
    <t>Demontáž stáv. betonových skruží šachet prům.1000 mm, v. 600 mm</t>
  </si>
  <si>
    <t>03 UPRAVA DEŠŤ. KANALIZACE</t>
  </si>
  <si>
    <t>210813033</t>
  </si>
  <si>
    <t>Montáž kabel Cu plný kulatý do 1 kV 4x6 až 10 mm2 uložený pevně (CYKY)</t>
  </si>
  <si>
    <t>Montáž izolovaných kabelů měděných do 1 kV bez ukončení plných a kulatých (CYKY, CHKE-R,...) uložených pevně počtu a průřezu žil 4x6 až 10 mm2</t>
  </si>
  <si>
    <t>220110346</t>
  </si>
  <si>
    <t xml:space="preserve">Montáž štítku kabelového průběžného </t>
  </si>
  <si>
    <t>Montáž kabelového štítku včetně vyražení znaku na štítek, připevnění na kabel, ovinutí štítku páskou pro označení konce kabelu</t>
  </si>
  <si>
    <t>34535587.R01</t>
  </si>
  <si>
    <t xml:space="preserve">spínač dvojitý řazení 1/0 + 1/0 10A, antracit </t>
  </si>
  <si>
    <t>spínač dvojitý řazení 1/0 + 1/0 10A, antracit</t>
  </si>
  <si>
    <t>34535714.R01</t>
  </si>
  <si>
    <t>spínač trojpólový (sporáková kombinace) včetně doutnavky - komplet</t>
  </si>
  <si>
    <t>34818210.R01</t>
  </si>
  <si>
    <t>LED pásek s čipy SMD 5630, 12 V DC, do 4000 K, IP 44, min. 10 W/m, s krycí a úložnou (chladící) lišt</t>
  </si>
  <si>
    <t>LED pásek s čipy SMD 5630, 12 V DC, do 4000 K, IP 44, min. 10 W/m, s krycí a úložnou (chladící) lištou, včetně zdroje - komplet, Poznámka k položce:</t>
  </si>
  <si>
    <t>Osvětlení kuchyňské linky a venkovního přisvětlení - LED pásek, 230 V, do 4000 K</t>
  </si>
  <si>
    <t>- včetně zdroje, úložné a chladící lišty - komplet</t>
  </si>
  <si>
    <t>34823739.R01</t>
  </si>
  <si>
    <t>Nástěnné venkovní svítidlo LED, 230 V AC, 13 W, 3000 K, 90 Ra, 555 lm, IP 65, IK 06</t>
  </si>
  <si>
    <t xml:space="preserve">Nástěnné venkovní svítidlo LED, 230 V AC, 13 W, 3000 K, 90 Ra, 555 lm, IP 65, IK 06, </t>
  </si>
  <si>
    <t>34823741.R01</t>
  </si>
  <si>
    <t>Podhledové svítidlo LED, 230 V AC, 19 W, 4000 K, 80 Ra, 1950 lm, IP 65</t>
  </si>
  <si>
    <t>34823741.R02</t>
  </si>
  <si>
    <t>Stropní svítidlo LED, 230 V AC, 12 W, 4000 K, 80 Ra, 1300 lm, tubusový design</t>
  </si>
  <si>
    <t>Stropní svítidlo LED, 230 V AC, 12 W, 4000 K, 80 Ra, 1300 lm, tubusový design, Poznámka k položce:</t>
  </si>
  <si>
    <t>záruka min. 2 roky</t>
  </si>
  <si>
    <t>35442110.R01</t>
  </si>
  <si>
    <t>Návlečky na popisy žil vodičů - čtyřhrané pro oboustranný popis</t>
  </si>
  <si>
    <t>Návlečky na popisy žil vodičů - čtyřhrané pro oboustranný popis, 2*(4+5+3+5+5+3+5+2+2+2+2+3+3+7+8+1+1+1+2+11+3+5+3+3+3+3+5+3+3+3+3+3+3+5+3+3++5+3+3)</t>
  </si>
  <si>
    <t>35811132.R01</t>
  </si>
  <si>
    <t xml:space="preserve">Zásuvková krabice, IP44, nástěnná </t>
  </si>
  <si>
    <t>Zásuvková krabice, IP44, nástěnná</t>
  </si>
  <si>
    <t>Obsah:</t>
  </si>
  <si>
    <t>-2x zásuvka 16 A / 230 V AC, TN-S, IP44</t>
  </si>
  <si>
    <t>-1x zásuvka 16 A / 230/400 V AC, TN-S, IP44, Poznámka k položce:</t>
  </si>
  <si>
    <t>3f zásuvka 16A, 230/400 V, nástěnná, IP44</t>
  </si>
  <si>
    <t>35811132.R02</t>
  </si>
  <si>
    <t xml:space="preserve">dvířka 200x250mm plech. lakovaná </t>
  </si>
  <si>
    <t>dvířka 200x250mm plech. Lakovaná, Poznámka k položce:</t>
  </si>
  <si>
    <t>Plechová revizní dvířka rozměru cca 20 x 25 cm pro zakrytování zásuvková krabice ve zděném výklenku - musí umožnit snadné připojení vidlic do zásuvek</t>
  </si>
  <si>
    <t>405412070</t>
  </si>
  <si>
    <t xml:space="preserve">Prostorový termostat týdenní program. </t>
  </si>
  <si>
    <t>Prostorový termostat, týdenní program, antracit, vhodný pro regulaci podlahového vytápění, včetně externích podlahových sensorů</t>
  </si>
  <si>
    <t>460150163</t>
  </si>
  <si>
    <t>Hloubení kabelových zapažených i nezapažených rýh ručně š 35 cm, hl 80 cm, v hornině tř 3</t>
  </si>
  <si>
    <t>Hloubení zapažených i nezapažených kabelových rýh ručně včetně urovnání dna s přemístěním výkopku do vzdálenosti 3 m od okraje jámy nebo naložením na dopravní prostředek šířky 35 cm, hloubky 80 cm, váhornině třídy 3</t>
  </si>
  <si>
    <t>460560163</t>
  </si>
  <si>
    <t>Zásyp rýh ručně šířky 35 cm, hloubky 80 cm, z horniny třídy 3</t>
  </si>
  <si>
    <t>Zásyp kabelových rýh ručně s uložením výkopku ve vrstvách včetně zhutnění a urovnání povrchu šířky 35 cm hloubky 80 cm, váhornině třídy 3</t>
  </si>
  <si>
    <t>48455833.R01</t>
  </si>
  <si>
    <t>Elektrická podlahová topná rohož určena k přímému vytápění podlah místností</t>
  </si>
  <si>
    <t>- Určena k lepení na základový beton, napájení 230 V AC</t>
  </si>
  <si>
    <t>- Délka napájecí kabeláže min. 2,5 m - připojení přímo do R1. Případná nutnost přechodové krabice bude umístěna v m.č. 1.04.</t>
  </si>
  <si>
    <t>- Rozměr cca 0,5 x 2,0 m o topném výkonu cca 150 W, IPX7. Rozměry jsou nezávazné.</t>
  </si>
  <si>
    <t>580104010</t>
  </si>
  <si>
    <t>Kontrola stavu tepelného spotřebiče přímotopného do 10 kW pevně připojeného v prostoru bezpečném</t>
  </si>
  <si>
    <t>Elektrické spotřebiče dle ČSN 33 1500 kontrola stavu tepelného spotřebiče přímotopného pevně připojeného o výkonu do 10 kW v prostoru bezpečném, 5 'konvektory', 2 'podlahové topení , 1 'boiler'</t>
  </si>
  <si>
    <t>741110301</t>
  </si>
  <si>
    <t>Montáž trubka ochranná do krabic plastová tuhá D do 40 mm uložená pevně</t>
  </si>
  <si>
    <t>Montáž trubek ochranných s nasunutím nebo našroubováním do krabic plastových tuhých, uložených pevně, vnitřní O do 40 mm</t>
  </si>
  <si>
    <t>741112051</t>
  </si>
  <si>
    <t xml:space="preserve">Montáž krabice lištová plastová odbočná </t>
  </si>
  <si>
    <t>Montáž krabic elektroinstalačních bez napojení na trubky a lišty, demontáže a montáže víčka a přístroje protahovacích nebo odbočných lištových plastových odbočných</t>
  </si>
  <si>
    <t>741112061</t>
  </si>
  <si>
    <t>Montáž krabice přístrojová zapuštěná plastová kruhová</t>
  </si>
  <si>
    <t>Montáž krabic elektroinstalačních bez napojení na trubky a lišty, demontáže a montáže víčka a přístroje přístrojových zapuštěných plastových kruhových</t>
  </si>
  <si>
    <t>741112104</t>
  </si>
  <si>
    <t>Montáž rozvodka zapuštěná plastová čtyřhranná bez svorkovnic</t>
  </si>
  <si>
    <t>Montáž krabic elektroinstalačních bez napojení na trubky a lišty, demontáže a montáže víčka a přístroje rozvodek se zapojením vodičů na svorkovnici zapuštěných plastových čtyřhranných bez svorkovnic</t>
  </si>
  <si>
    <t>741120201</t>
  </si>
  <si>
    <t>Montáž vodič Cu izolovaný plný a laněný s PVC pláštěm žíla 1,5-16 mm2 volně (CY, CHAH-R(V))</t>
  </si>
  <si>
    <t>741122005</t>
  </si>
  <si>
    <t>Montáž kabel Cu bez ukončení uložený pod omítku plný plochý 3x1 až 2,5 mm2 (CYKYLo)</t>
  </si>
  <si>
    <t>Montáž kabelů měděných bez ukončení uložených pod omítku plných plochých nebo bezhalogenových (CYKYLo) počtu a průřezu žil 3x1 až 2,5 mm2</t>
  </si>
  <si>
    <t>741122015</t>
  </si>
  <si>
    <t>Montáž kabel Cu bez ukončení uložený pod omítku plný kulatý 3x1,5 mm2 (CYKY)</t>
  </si>
  <si>
    <t>Montáž kabelů měděných bez ukončení uložených pod omítku plných kulatých (CYKY), počtu a průřezu žil 3x1,5 mm2</t>
  </si>
  <si>
    <t>741122016</t>
  </si>
  <si>
    <t>Montáž kabel Cu bez ukončení uložený pod omítku plný kulatý 3x2,5 až 6 mm2 (CYKY)</t>
  </si>
  <si>
    <t>Montáž kabelů měděných bez ukončení uložených pod omítku plných kulatých (CYKY), počtu a průřezu žil 3x2,5 až 6 mm2</t>
  </si>
  <si>
    <t>741122146</t>
  </si>
  <si>
    <t>Montáž kabel Cu plný kulatý žíla 7x1,5 až 2,5 mm2 zatažený v trubkách (CYKY)</t>
  </si>
  <si>
    <t>Montáž kabelů měděných bez ukončení uložených v trubkách zatažených plných kulatých nebo bezhalogenových (CYKY) počtu a průřezu žil 7x1,5 až 2,5 mm2</t>
  </si>
  <si>
    <t>741122231</t>
  </si>
  <si>
    <t>Montáž kabel Cu plný kulatý žíla 5x1,5 až 2,5 mm2 uložený volně (CYKY)</t>
  </si>
  <si>
    <t>Montáž kabelů měděných bez ukončení uložených volně nebo v liště plných kulatých (CYKY) počtu a průřezu žil 5x1,5 až 2,5 mm2</t>
  </si>
  <si>
    <t>741124703</t>
  </si>
  <si>
    <t>Montáž kabel Cu stíněný ovládací žíly 2 až 19x1 mm2 uložený volně (JYTY)</t>
  </si>
  <si>
    <t>Montáž kabelů měděných ovládacích bez ukončení uložených volně stíněných ovládacích s plným jádrem (JYTY) počtu a průměru žil 2 až 19x1 mm2</t>
  </si>
  <si>
    <t>741128002</t>
  </si>
  <si>
    <t>Ostatní práce při montáži vodičů a kabelů - označení dalším štítkem</t>
  </si>
  <si>
    <t>Ostatní práce při montáži vodičů a kabelů úpravy vodičů a kabelů označování dalším štítkem</t>
  </si>
  <si>
    <t>741130001</t>
  </si>
  <si>
    <t>Ukončení vodič izolovaný do 2,5mm2 v rozváděči nebo na přístroji</t>
  </si>
  <si>
    <t>Ukončení vodičů izolovaných s označením a zapojením vározváděči nebo na přístroji, průřezu žíly do 2,5 mm2</t>
  </si>
  <si>
    <t>741130003</t>
  </si>
  <si>
    <t>Ukončení vodič izolovaný do 4 mm2 v rozváděči nebo  na přístroji</t>
  </si>
  <si>
    <t>Ukončení vodičů izolovaných s označením a zapojením vározváděči nebo na přístroji, průřezu žíly do 4 mm2</t>
  </si>
  <si>
    <t>741130004</t>
  </si>
  <si>
    <t>Ukončení vodič izolovaný do 6 mm2 v rozváděči nebo  na přístroji</t>
  </si>
  <si>
    <t>Ukončení vodičů izolovaných s označením a zapojením vározváděči nebo na přístroji, průřezu žíly do 6 mm2</t>
  </si>
  <si>
    <t>741130005</t>
  </si>
  <si>
    <t>Ukončení vodič izolovaný do 10 mm2 v rozváděči nebo na přístroji</t>
  </si>
  <si>
    <t>Ukončení vodičů izolovaných s označením a zapojením vározváděči nebo na přístroji, průřezu žíly do 10 mm2</t>
  </si>
  <si>
    <t>741130006</t>
  </si>
  <si>
    <t>Ukončení vodič izolovaný do 16 mm2 v rozváděči nebo na přístroji</t>
  </si>
  <si>
    <t>Ukončení vodičů izolovaných s označením a zapojením vározváděči nebo na přístroji, průřezu žíly do 16 mm2</t>
  </si>
  <si>
    <t>741210001</t>
  </si>
  <si>
    <t>Montáž rozvodnice oceloplechová nebo plastová běžná do 20 kg</t>
  </si>
  <si>
    <t>Montáž rozvodnic oceloplechových nebo plastových se zapojení vodičů běžných, hmotnosti do 20 kg</t>
  </si>
  <si>
    <t>741310101</t>
  </si>
  <si>
    <t>Montáž vypínač (polo)zapuštěný bezšroubové připojení 1-jednopólový</t>
  </si>
  <si>
    <t>Montáž spínačů jedno nebo dvoupólových polozapuštěných nebo zapuštěných se zapojením vodičů bezšroubové připojení vypínačů, řazení 1-jednopólových</t>
  </si>
  <si>
    <t>741310112</t>
  </si>
  <si>
    <t>Montáž ovladač (polo)zapuštěný bezšroubové připojení 1/0-tlačítkový zapínací + vyp. č. 1</t>
  </si>
  <si>
    <t>Montáž spínačů jedno nebo dvoupólových polozapuštěných nebo zapuštěných se zapojením vodičů bezšroubové připojení ovladačů, řazení 1/0-tlačítkových zapínacích + vyp. č. 1</t>
  </si>
  <si>
    <t>741310122</t>
  </si>
  <si>
    <t>Montáž přepínač (polo)zapuštěný bezšroubové připojení 6-střídavý</t>
  </si>
  <si>
    <t>Montáž spínačů jedno nebo dvoupólových polozapuštěných nebo zapuštěných se zapojením vodičů bezšroubové připojení přepínačů, řazení 6-střídavých</t>
  </si>
  <si>
    <t>741310125</t>
  </si>
  <si>
    <t>Montáž přepínač (polo)zapuštěný bezšroubové připojení 6+6-dvojitý střídavý</t>
  </si>
  <si>
    <t>Montáž spínačů jedno nebo dvoupólových polozapuštěných nebo zapuštěných se zapojením vodičů bezšroubové připojení přepínačů, řazení 6+6-dvojitých střídavých</t>
  </si>
  <si>
    <t>741311004</t>
  </si>
  <si>
    <t xml:space="preserve">Montáž čidlo pohybu nástěnné se zapojením vodičů </t>
  </si>
  <si>
    <t>Montáž spínačů speciálních se zapojením vodičů čidla pohybu nástěnného</t>
  </si>
  <si>
    <t>741311021</t>
  </si>
  <si>
    <t>Montáž přípojka sporáková s doutnavkou se zapojením vodičů</t>
  </si>
  <si>
    <t>Montáž spínačů speciálních se zapojením vodičů sporákových přípojek s doutnavkou</t>
  </si>
  <si>
    <t>741313001</t>
  </si>
  <si>
    <t>Montáž zásuvka (polo)zapuštěná bezšroubové připojení 2P+PE se zapojením vodičů</t>
  </si>
  <si>
    <t>Montáž zásuvek domovních se zapojením vodičů bezšroubové připojení polozapuštěných nebo zapuštěných 10/16 A, provedení 2P + PE</t>
  </si>
  <si>
    <t>741313002</t>
  </si>
  <si>
    <t>Montáž zásuvka (polo)zapuštěná bezšroubové připojení 2P+PE dvojí zapojení - průběžná</t>
  </si>
  <si>
    <t>Montáž zásuvek domovních se zapojením vodičů bezšroubové připojení polozapuštěných nebo zapuštěných 10/16 A, provedení 2P + PE dvojí zapojení pro průběžnou montáž</t>
  </si>
  <si>
    <t>741313082</t>
  </si>
  <si>
    <t>Montáž zásuvka chráněná v krabici šroubové připojení 2P+PE prostředí venkovní, mokré</t>
  </si>
  <si>
    <t>Montáž zásuvek domovních se zapojením vodičů šroubové připojení venkovní nebo mokré, provedení 2P + PE</t>
  </si>
  <si>
    <t>741313083</t>
  </si>
  <si>
    <t>Montáž zásuvka chráněná v krabici šroubové připojení 2P+PE dvojí zapojení, prostředí venkovní</t>
  </si>
  <si>
    <t>Montáž zásuvek domovních se zapojením vodičů šroubové připojení venkovní nebo mokré, provedení 2P + PE dvojí zapojení pro průběžnou montáž</t>
  </si>
  <si>
    <t>741313085</t>
  </si>
  <si>
    <t>Montáž zásuvek chráněných v krabici šroubové připojení 3P+N+PE prostředí venkovní, mokré</t>
  </si>
  <si>
    <t>Montáž zásuvek domovních se zapojením vodičů šroubové připojení venkovní nebo mokré, provedení 3P + N + PE</t>
  </si>
  <si>
    <t>741313431</t>
  </si>
  <si>
    <t xml:space="preserve">Příplatek k cenám za změnu barvy koncových prvků </t>
  </si>
  <si>
    <t>Příplatek k cenám za změnu barvy koncových prvků, Poznámka k položce:</t>
  </si>
  <si>
    <t>- investor si vyhrazuje právo upřesnit barvu před zahájením prací!</t>
  </si>
  <si>
    <t>741330731</t>
  </si>
  <si>
    <t xml:space="preserve">Montáž relé pomocné ventilátorové </t>
  </si>
  <si>
    <t>Montáž relé pomocných se zapojením vodičů ostatních ventilátorových, Poznámka k položce:</t>
  </si>
  <si>
    <t>Elektrické připojení ventilátoru VZT s doběhem na WC a v koupelnách.</t>
  </si>
  <si>
    <t>741331008</t>
  </si>
  <si>
    <t>Montáž přístroje s měřícím ústrojím bez zapojení vodičů</t>
  </si>
  <si>
    <t>Montáž měřicích přístrojů bez zapojení vodičů přístroje sáměřicím ústrojím</t>
  </si>
  <si>
    <t>741372002</t>
  </si>
  <si>
    <t>Montáž svítidlo LED bytové přisazené nástěnné páskové lištové</t>
  </si>
  <si>
    <t>Montáž svítidel LED se zapojením vodičů bytových nebo společenských místností přisazených nástěnných páskových lištových</t>
  </si>
  <si>
    <t>741372061</t>
  </si>
  <si>
    <t>Montáž svítidlo LED bytové přisazené stropní panelové do 0,09 m2</t>
  </si>
  <si>
    <t>Montáž svítidel LED se zapojením vodičů bytových nebo společenských místností přisazených stropních panelových, obsahu do 0,09 m2</t>
  </si>
  <si>
    <t>741810002</t>
  </si>
  <si>
    <t>Celková prohlídka elektrického rozvodu a zařízení do 500 000,- Kč</t>
  </si>
  <si>
    <t>Zkoušky a prohlídky elektrických rozvodů a zařízení celková prohlídka a vyhotovení revizní zprávy pro objem montážních prací přes 100 do 500 tis. Kč</t>
  </si>
  <si>
    <t>741811011</t>
  </si>
  <si>
    <t xml:space="preserve">Kontrola rozvaděč nn silový hmotnosti do 200 kg </t>
  </si>
  <si>
    <t>Zkoušky a prohlídky rozvodných zařízení kontrola rozváděčů nn, (1 pole) silových, hmotnosti do 200 kg</t>
  </si>
  <si>
    <t>741811021</t>
  </si>
  <si>
    <t xml:space="preserve">Oživení rozvaděče se složitou výstrojí </t>
  </si>
  <si>
    <t>Zkoušky a prohlídky rozvodných zařízení oživení jednoho pole rozváděče zhotoveného subdodavatelem v podmínkách externí montáže se složitou výstrojí</t>
  </si>
  <si>
    <t>741812011</t>
  </si>
  <si>
    <t>Zkouška izolační kabelu do 1 kV počtu a průřezu žil do 4x25 mm2</t>
  </si>
  <si>
    <t>Zkoušky vodičů a kabelů izolační kabelu silového do 1 kV, počtu a průřezu žil do 4x 25 mm2, 26 'počet el. okruhů R1'</t>
  </si>
  <si>
    <t>741813001</t>
  </si>
  <si>
    <t>Měření impedance nulové smyčky okruhu vedení jednofázového 220 V</t>
  </si>
  <si>
    <t>Zkoušky a prohlídky elektrických přístrojů měření impedance nulové smyčky okruhu vedení jednofázového 220 V, 22 'počet el. okruhů R1 - 1f'</t>
  </si>
  <si>
    <t>741813002</t>
  </si>
  <si>
    <t>Měření impedance nulové smyčky okruhu vedení třífázového 3x380 V</t>
  </si>
  <si>
    <t>Zkoušky a prohlídky elektrických přístrojů měření impedance nulové smyčky okruhu vedení třífázového 3x380 V, 4 'počet el. okruhů R1 - 3f'</t>
  </si>
  <si>
    <t>741820001</t>
  </si>
  <si>
    <t xml:space="preserve">Měření zemních odporů zemniče </t>
  </si>
  <si>
    <t>Měření zemních odporů zemniče, 1 'MET', 1 'MDB', 3 'SEBT'</t>
  </si>
  <si>
    <t>742110102</t>
  </si>
  <si>
    <t>Montáž kabelového žlabu drátěného do velikosti 150/100 mm včetně přepážky a víka</t>
  </si>
  <si>
    <t>742110122</t>
  </si>
  <si>
    <t>Montáž nosníku s konzolami nebo závitovými tyčemi pro šířky do 150 mm</t>
  </si>
  <si>
    <t>Montáž kabelového žlabu nosníku včetně konzol nebo závitových tyčí, šířky do 150 mm</t>
  </si>
  <si>
    <t>783291001</t>
  </si>
  <si>
    <t>Nátěry asfaltovým lakem kovových doplňkových konstrukcí jednonásobné</t>
  </si>
  <si>
    <t>953941211</t>
  </si>
  <si>
    <t xml:space="preserve">Osazování kovových konzol nebo kotev </t>
  </si>
  <si>
    <t xml:space="preserve">Osazování drobných kovových předmětů se zalitím maltou cementovou, do vysekaných kapes nebo připravených otvorů konzol nebo kotev, např. pro schodišťová madla do zdí, radiátorové konzoly apod.   </t>
  </si>
  <si>
    <t>974031110</t>
  </si>
  <si>
    <t>Vysekání rýh v cihelných zdech hloubky do 3 cm šířka do 3 cm</t>
  </si>
  <si>
    <t>Vysekání rýh v cihelných zdech hloubky do 3 cm šířka do 3 cm, 11*1.5</t>
  </si>
  <si>
    <t>974031120</t>
  </si>
  <si>
    <t>Vysekání rýh v cihelných zdech hloubky do 3 cm šířka do 5 cm</t>
  </si>
  <si>
    <t>Vysekání rýh v cihelných zdech hloubky do 3 cm šířka do 5 cm, 27*1.5</t>
  </si>
  <si>
    <t>974031240</t>
  </si>
  <si>
    <t>Vysekání rýh v cihelných zdech hloubky do 5 cm šířka do 10 cm</t>
  </si>
  <si>
    <t>977151111</t>
  </si>
  <si>
    <t>Jádrové vrty diamantovými korunkami do D 35 mm do stavebních materiálů</t>
  </si>
  <si>
    <t>977151116</t>
  </si>
  <si>
    <t>Jádrové vrty diamantovými korunkami do D 80 mm do stavebních materiálů</t>
  </si>
  <si>
    <t>211310</t>
  </si>
  <si>
    <t>drátěný žlab kabelový pozinkovaný (GZ) 2m/ks 50/100</t>
  </si>
  <si>
    <t>213010</t>
  </si>
  <si>
    <t xml:space="preserve">spojka drátěného žlabu GZ výšky bočnice 50 mm </t>
  </si>
  <si>
    <t>spojka drátěného žlabu GZ výšky bočnice 50 mm</t>
  </si>
  <si>
    <t>213040</t>
  </si>
  <si>
    <t xml:space="preserve">Spojka tvarovací GZ drátěného kabel. žlabu 50/100 </t>
  </si>
  <si>
    <t>Spojka tvarovací GZ drátěného kabel. žlabu 50/100, Poznámka k položce:</t>
  </si>
  <si>
    <t>Např. SZM 4</t>
  </si>
  <si>
    <t>213050</t>
  </si>
  <si>
    <t xml:space="preserve">Tvarovací sada kolen GZ pro drátěné kabelové žlaby </t>
  </si>
  <si>
    <t>Tvarovací sada kolen GZ pro drátěné kabelové žlaby</t>
  </si>
  <si>
    <t>214120</t>
  </si>
  <si>
    <t>držák drátěného žlabu GZ pro ukotvení kabelových žlabů v nástěnné montáži přímo do svislých částí s</t>
  </si>
  <si>
    <t>držák drátěného žlabu GZ pro ukotvení kabelových žlabů v nástěnné montáži přímo do svislých částí stavby</t>
  </si>
  <si>
    <t>219981</t>
  </si>
  <si>
    <t xml:space="preserve">Sprej zinkový - zinek 98% 400ml </t>
  </si>
  <si>
    <t xml:space="preserve"> Sprej zinkový - zinek 98% 400ml</t>
  </si>
  <si>
    <t>348230100.R0</t>
  </si>
  <si>
    <t>PIR pohybové čidlo, záběr 180st., dosah alespoň 6 m, stropní - přisazené, minimální zátěž 230 V, 50</t>
  </si>
  <si>
    <t>PIR pohybové čidlo, záběr 180st., dosah alespoň 6 m, stropní - přisazené, minimální zátěž 230 V, 50 Hz, 300 W LED, IP65, antivandal, PIR pohybové čidlo, záběr 180st., dosah alespoň 6 m, stropní - přisazené, minimální zátěž 230 V, 50 Hz, 300 W LED, IP65, antivandal</t>
  </si>
  <si>
    <t>354421100M.0</t>
  </si>
  <si>
    <t xml:space="preserve">štíte označovací na kabely </t>
  </si>
  <si>
    <t>štítek označovací na kabely</t>
  </si>
  <si>
    <t>953941211.R0</t>
  </si>
  <si>
    <t>Instalace podlahových rohoží pro přímé vytápění podlah, plochy do 1,0 m2 - osazení do předepsané v</t>
  </si>
  <si>
    <t>Instalace podlahových rohoží pro přímé vytápění podlah, plochy do 1,0 m2 - osazení do předepsané vrstvy podlahy dle návodu výrobce a následné elektrické připojení, Instalace podlahových rohoží pro přímé vytápění podlah, plochy do 1,0 m2 - osazení do předepsané vrstvy podlahy dle návodu výrobce a následné elektrické připojení</t>
  </si>
  <si>
    <t>HZS1301</t>
  </si>
  <si>
    <t xml:space="preserve">Hodinová zúčtovací sazba zedník </t>
  </si>
  <si>
    <t>hod</t>
  </si>
  <si>
    <t>Hodinové zúčtovací sazby profesí HSV provádění konstrukcí zedník</t>
  </si>
  <si>
    <t>HZS2131</t>
  </si>
  <si>
    <t xml:space="preserve">Hodinová zúčtovací sazba zámečník </t>
  </si>
  <si>
    <t>Hodinové zúčtovací sazby profesí PSV provádění stavebních konstrukcí zámečník</t>
  </si>
  <si>
    <t>HZS2211</t>
  </si>
  <si>
    <t xml:space="preserve">Hodinová zúčtovací sazba instalatér </t>
  </si>
  <si>
    <t>Hodinové zúčtovací sazby profesí PSV provádění stavebních instalací instalatér</t>
  </si>
  <si>
    <t>HZS2222</t>
  </si>
  <si>
    <t xml:space="preserve">Hodinová zúčtovací sazba elektrikář odborný </t>
  </si>
  <si>
    <t>Hodinové zúčtovací sazby profesí PSV provádění stavebních instalací elektrikář odborný</t>
  </si>
  <si>
    <t>HZS2491</t>
  </si>
  <si>
    <t>Hodinová zúčtovací sazba dělník zednických výpomocí</t>
  </si>
  <si>
    <t>Hodinové zúčtovací sazby profesí PSV zednické výpomoci a pomocné práce PSV dělník zednických výpomocí</t>
  </si>
  <si>
    <t>HZS3211</t>
  </si>
  <si>
    <t>Hodinová zúčtovací sazba montér vzduchotechniky a chlazení</t>
  </si>
  <si>
    <t>Hodinové zúčtovací sazby montáží technologických zařízení na stavebních objektech montér vzduchotechniky a chlazení</t>
  </si>
  <si>
    <t>PM</t>
  </si>
  <si>
    <t xml:space="preserve">Přidružený materiál </t>
  </si>
  <si>
    <t>Poznámka k položce:Přidružený materiál - kotvicí, spojovací, izolavací a jiný potřebný materiál blíže nespecifikovaný</t>
  </si>
  <si>
    <t>PPV</t>
  </si>
  <si>
    <t xml:space="preserve">Podíl přidružených výkonů </t>
  </si>
  <si>
    <t>Poznámka k položce:</t>
  </si>
  <si>
    <t>Podíl přidružených výkonů</t>
  </si>
  <si>
    <t>ZV</t>
  </si>
  <si>
    <t xml:space="preserve">Zednické výpomoci </t>
  </si>
  <si>
    <t>34109515</t>
  </si>
  <si>
    <t>kabel silový s Cu jádrem plochý 1kV 3x1,5mm2</t>
  </si>
  <si>
    <t>kabel silový s Cu jádrem plochý 1kV 3x1,5mm2, 40*1,2 'Přepočtené koeficientem množství</t>
  </si>
  <si>
    <t>34110320</t>
  </si>
  <si>
    <t>kabel silový s Cu jádrem pancéřované 1kV 7x1,5mm2</t>
  </si>
  <si>
    <t>kabel silový s Cu jádrem pancéřované 1kV 7x1,5mm2, 10*1,2 'Přepočtené koeficientem množství</t>
  </si>
  <si>
    <t>34111030</t>
  </si>
  <si>
    <t>kabel silový s Cu jádrem 1kV 3x1,5mm2</t>
  </si>
  <si>
    <t>kabel silový s Cu jádrem 1kV 3x1,5mm2, 10+10+15+15+100, 150*1,2 'Přepočtené koeficientem množství</t>
  </si>
  <si>
    <t>34111036</t>
  </si>
  <si>
    <t>kabel silový s Cu jádrem 1kV 3x2,5mm2</t>
  </si>
  <si>
    <t>kabel silový s Cu jádrem 1kV 3x2,5mm2, 40+15+15+40+50+10+10+10+10+10+10+30+30+30+30, 340*1,2 'Přepočtené koeficientem množství</t>
  </si>
  <si>
    <t>34111076</t>
  </si>
  <si>
    <t>kabel silový s Cu jádrem 1kV 4x10mm2</t>
  </si>
  <si>
    <t>kabel silový s Cu jádrem 1kV 4x10mm2 30*1,2 'Přepočtené koeficientem množství</t>
  </si>
  <si>
    <t>34111090</t>
  </si>
  <si>
    <t>kabel silový s Cu jádrem 1kV 5x1,5mm2</t>
  </si>
  <si>
    <t>34111094</t>
  </si>
  <si>
    <t>kabel silový s Cu jádrem 1kV 5x2,5mm2</t>
  </si>
  <si>
    <t>kabel silový s Cu jádrem 1kV 5x2,5mm2, 10+30+30+25, 95*1,2 'Přepočtené koeficientem množství</t>
  </si>
  <si>
    <t>34121580</t>
  </si>
  <si>
    <t>kabel ovládací stíněný 2x1mm (JYTY)</t>
  </si>
  <si>
    <t>kabel ovládací stíněný 2x1mm (JYTY), 15+15+15+20, 65*1,2 'Přepočtené koeficientem množství</t>
  </si>
  <si>
    <t>34140844</t>
  </si>
  <si>
    <t>vodič izolovaný s Cu jádrem 6mm2</t>
  </si>
  <si>
    <t>34140846</t>
  </si>
  <si>
    <t>vodič izolovaný s Cu jádrem 10mm2</t>
  </si>
  <si>
    <t>50*1,2 'Přepočtené koeficientem množství, vodič izolovaný s Cu jádrem 10mm2</t>
  </si>
  <si>
    <t>34142159</t>
  </si>
  <si>
    <t>vodič silový s Cu jádrem 16mm2</t>
  </si>
  <si>
    <t>vodič silový s Cu jádrem 16mm2, 20+15+15+15, 65*1,2 'Přepočtené koeficientem množství</t>
  </si>
  <si>
    <t>34535528</t>
  </si>
  <si>
    <t>spínač jednopólový 10A antracit</t>
  </si>
  <si>
    <t>34535556</t>
  </si>
  <si>
    <t>přepínač střídavý 10A řazení 6+6 antracit</t>
  </si>
  <si>
    <t>34535568</t>
  </si>
  <si>
    <t>přepínač střídavý řazení 6 10A antracit</t>
  </si>
  <si>
    <t>34551140</t>
  </si>
  <si>
    <t>zásuvka s krytem 2P+PE 10/16A. 250 V bezšroubová,</t>
  </si>
  <si>
    <t>zásuvka s krytem 2P+PE 10/16A bezšroubová, antracit, Poznámka k položce:</t>
  </si>
  <si>
    <t>Včetně krytky, rámečku nebo vícerámečku a strojku - komplet</t>
  </si>
  <si>
    <t>- s ochrannými clonkami proti přímému dotyku nástrojem</t>
  </si>
  <si>
    <t>34562693</t>
  </si>
  <si>
    <t>svorkovnice krabicová bezšroubová s vodiči 2x2,</t>
  </si>
  <si>
    <t>svorkovnice krabicová bezšroubová s vodiči 2x2,5mm2, 400V 24A</t>
  </si>
  <si>
    <t>34562694</t>
  </si>
  <si>
    <t>svorkovnice krabicová bezšroubová s vodiči 3x2,</t>
  </si>
  <si>
    <t>svorkovnice krabicová bezšroubová s vodiči 3x2,5mm2, 400V 24A</t>
  </si>
  <si>
    <t>34562695</t>
  </si>
  <si>
    <t>svorkovnice krabicová bezšroubová s vodiči 4x2,</t>
  </si>
  <si>
    <t>svorkovnice krabicová bezšroubová s vodiči 4x2,5mm2, 400V 24A</t>
  </si>
  <si>
    <t>34562696</t>
  </si>
  <si>
    <t>svorkovnice krabicová bezšroubová s vodiči 5x2,</t>
  </si>
  <si>
    <t>svorkovnice krabicová bezšroubová s vodiči 5x2,5mm2, 400V 24A</t>
  </si>
  <si>
    <t>34571150</t>
  </si>
  <si>
    <t>trubka elektroinstalační ohebná z PH, D 13,5/18,</t>
  </si>
  <si>
    <t>trubka elektroinstalační ohebná z PH, D 13,5/18,7mm</t>
  </si>
  <si>
    <t>34571152</t>
  </si>
  <si>
    <t>trubka elektroinstalační ohebná z PH, D 16/21,2mm</t>
  </si>
  <si>
    <t>34571154</t>
  </si>
  <si>
    <t>trubka elektroinstalační ohebná z PH, D 22,9/28,</t>
  </si>
  <si>
    <t>trubka elektroinstalační ohebná z PH, D 22,9/28,5mm</t>
  </si>
  <si>
    <t>34571408</t>
  </si>
  <si>
    <t>rozvodka krabicová ochranné přípojnice pospojení,</t>
  </si>
  <si>
    <t xml:space="preserve">rozvodka krabicová ochranné přípojnice pospojení, zapuštěná s víkem a příslušným označením </t>
  </si>
  <si>
    <t>34571512</t>
  </si>
  <si>
    <t>krabice přístrojová instalační 500V, 71x71x42mm</t>
  </si>
  <si>
    <t>34571533</t>
  </si>
  <si>
    <t>krabice odbočná z polystyrénu D 9020/CR 88x88x53mm</t>
  </si>
  <si>
    <t>krabice odbočná z polystyrénu D 9020/CR 88x88x53mm 4xEST 13,5 bez svorkovnice</t>
  </si>
  <si>
    <t>35713111</t>
  </si>
  <si>
    <t>rozvodnice nástěnná včetně jisticích a ovládacích</t>
  </si>
  <si>
    <t>rozvodnice nástěnná včetně jisticích a ovládacích prvků - dle schéma PD</t>
  </si>
  <si>
    <t>35811077</t>
  </si>
  <si>
    <t>zásuvka nepropustná nástěnná 16A 230V 3pólová</t>
  </si>
  <si>
    <t>zásuvka nepropustná nástěnná 16A 230V 3pólová 2P+PE, IP66</t>
  </si>
  <si>
    <t>42914101</t>
  </si>
  <si>
    <t>ventilátor axiální potrubní skříň z plastu průtok</t>
  </si>
  <si>
    <t>ventilátor axiální potrubní skříň z plastu průtok do 100m3/h D 100mm, IP44 s doběhem</t>
  </si>
  <si>
    <t>48455833</t>
  </si>
  <si>
    <t>konvektor nástěnný bez ventilátoru z Pz plechumin.</t>
  </si>
  <si>
    <t>konvektor nástěnný bez ventilátoru z Pz plechumin. 1,0 kW do 1,2 kW, s temostatem včetně veškerého příslušenství pro montáž a instalaci,  konvektor nástěnný bez ventilátoru z Pz plechumin. 1,0 kW do 1,2 kW, s temostatem včetně veškerého příslušenství pro montáž a instalaci</t>
  </si>
  <si>
    <t>04 ESI</t>
  </si>
  <si>
    <t>741</t>
  </si>
  <si>
    <t>741420001</t>
  </si>
  <si>
    <t>Montáž drát nebo lano hromosvodné svodové D do 10 mm s podpěrou</t>
  </si>
  <si>
    <t>35441073</t>
  </si>
  <si>
    <t>drát D 10mm FeZn</t>
  </si>
  <si>
    <t>kg</t>
  </si>
  <si>
    <t>35441077</t>
  </si>
  <si>
    <t>drát D 8mm AlMgSi</t>
  </si>
  <si>
    <t>35441550</t>
  </si>
  <si>
    <t>podpěra vedení na lepenkovou krytinu a eternit</t>
  </si>
  <si>
    <t>podpěra vedení na lepenkovou krytinu a eternit 100mm - PV 21, uchycení k jeklovému profilu 100x100</t>
  </si>
  <si>
    <t>35441551</t>
  </si>
  <si>
    <t>podpěra vedení na lepenkovou krytinu a eternit 100mm - PV 1p, uchycení k jeklovému profilu 100x100</t>
  </si>
  <si>
    <t>35441885</t>
  </si>
  <si>
    <t>svorka spojovací pro lano D 8-10mm</t>
  </si>
  <si>
    <t>35441905</t>
  </si>
  <si>
    <t>svorka připojovací k připojení okapových žlabů</t>
  </si>
  <si>
    <t>741410021</t>
  </si>
  <si>
    <t>Montáž vodič uzemňovací pásek průřezu do 120 mm2 v  městské zástavbě v zemi</t>
  </si>
  <si>
    <t>Montáž uzemňovacího vedení s upevněním, propojením a připojením pomocí svorek v zemi s izolací spojů pásku průřezu do 120 mm2 v městské zástavbě</t>
  </si>
  <si>
    <t>35442062</t>
  </si>
  <si>
    <t>pás zemnící 30x4mm FeZn</t>
  </si>
  <si>
    <t>35441986</t>
  </si>
  <si>
    <t>svorka odbočovací a spojovací pro pásek 30x4 mm,</t>
  </si>
  <si>
    <t>svorka odbočovací a spojovací pro pásek 30x4 mm, FeZn</t>
  </si>
  <si>
    <t>35441996</t>
  </si>
  <si>
    <t>svorka odbočovací a spojovací pro spojování</t>
  </si>
  <si>
    <t>svorka odbočovací a spojovací pro spojování kruhových a páskových vodičů, FeZn</t>
  </si>
  <si>
    <t>741420051</t>
  </si>
  <si>
    <t>Montáž vedení hromosvodné-úhelník nebo trubka s držáky do zdiva</t>
  </si>
  <si>
    <t>Montáž hromosvodného vedení ochranných prvků úhelníků nebo trubek s držáky do zdiva, Poznámka k souboru cen:</t>
  </si>
  <si>
    <t>1. Svodovými dráty se rozumí i jímací vedení na střeše.</t>
  </si>
  <si>
    <t>35441832</t>
  </si>
  <si>
    <t>trubka ochranná na ochranu svodu - 1700mm, FeZn</t>
  </si>
  <si>
    <t>35441925</t>
  </si>
  <si>
    <t>svorka zkušební pro lano D 6-12mm, FeZn</t>
  </si>
  <si>
    <t>35441836</t>
  </si>
  <si>
    <t>držák ochranné trubky plast, uchycení k jeklovému</t>
  </si>
  <si>
    <t>držák ochranné trubky plast, uchycení k jeklovému profilu 100x100</t>
  </si>
  <si>
    <t>741420083</t>
  </si>
  <si>
    <t xml:space="preserve">Montáž vedení hromosvodné-štítek k označení svodu </t>
  </si>
  <si>
    <t>Montáž hromosvodného vedení doplňků štítků k označení svodů, Poznámka k souboru cen:</t>
  </si>
  <si>
    <t>35442110</t>
  </si>
  <si>
    <t>štítek plastový - čísla svodů</t>
  </si>
  <si>
    <t>741420911</t>
  </si>
  <si>
    <t>Nátěry svodových vodičů včetně podpěr a svorek hromosvodů</t>
  </si>
  <si>
    <t>Údržba hromosvodů nátěry částí hromosvodných zařízení (odrezivění, očistění, základní a vrchní nátěr) zemních vodičů včetně svorek</t>
  </si>
  <si>
    <t>34572407</t>
  </si>
  <si>
    <t>anikorozní ochrana zemnicí soustavy</t>
  </si>
  <si>
    <t>Zkoušky a prohlídky elektrických rozvodů a zařízení celková prohlídka a vyhotovení revizní zprávy pro objem montážních prací přes 100 do 500 tis. Kč, Poznámka k souboru cen:</t>
  </si>
  <si>
    <t>1. Ceny -0001 až -0011 jsou určeny pro objem montážních prací včetně všech nákladů.</t>
  </si>
  <si>
    <t>741820011</t>
  </si>
  <si>
    <t xml:space="preserve">Měření zemnící síť délky pásku do 100 m </t>
  </si>
  <si>
    <t>Měření zemních odporů zemnicí sítě délky pásku do 100 m</t>
  </si>
  <si>
    <t>46-M</t>
  </si>
  <si>
    <t>Poznámka k souboru cen:</t>
  </si>
  <si>
    <t>1. Ceny hloubení rýh v hornině třídy 6 a 7 se oceňují cenami souboru cen 460 20- . Hloubení nezapažených kabelových rýh strojně.</t>
  </si>
  <si>
    <t>2*10 'výkop pro uložení zemniče do zeminy'</t>
  </si>
  <si>
    <t>58-M</t>
  </si>
  <si>
    <t>580105062</t>
  </si>
  <si>
    <t xml:space="preserve">Měření zemního odporu do 8 svodů </t>
  </si>
  <si>
    <t>měření</t>
  </si>
  <si>
    <t>580105022</t>
  </si>
  <si>
    <t>Kontrola stavu ochrany před úderem blesku mřížové soustavy do 8 svodů</t>
  </si>
  <si>
    <t>svod</t>
  </si>
  <si>
    <t>05 HROMOSVOD</t>
  </si>
  <si>
    <t>741312011</t>
  </si>
  <si>
    <t>Montáž odpojovač třípólový do 500 V do 400 A bez zapojení</t>
  </si>
  <si>
    <t>Montáž odpojovačů bez zapojení vodičů do 500 V třípólových do 400 A</t>
  </si>
  <si>
    <t>34523603.M01</t>
  </si>
  <si>
    <t>Pojistkový odpojovač, 3P na DIN lištu pro válcové</t>
  </si>
  <si>
    <t>Pojistkový odpojovač, 3P na DIN lištu pro válcové pojistky do 63 A</t>
  </si>
  <si>
    <t>741320135</t>
  </si>
  <si>
    <t xml:space="preserve">Montáž jistič dvoupólový nn do 25 A ve skříni </t>
  </si>
  <si>
    <t>Montáž jističů se zapojením vodičů dvoupólových nn do 25 A ve skříni</t>
  </si>
  <si>
    <t>35889206.M02</t>
  </si>
  <si>
    <t>chránič proudový 2pólový s jističem 16A pracovního</t>
  </si>
  <si>
    <t>chránič proudový 2pólový s jističem 16A pracovního proudu 0,03A. 10 kA na DIN lištu</t>
  </si>
  <si>
    <t>35822401</t>
  </si>
  <si>
    <t>jistič 3pólový-charakteristika B 16A, 10 kA</t>
  </si>
  <si>
    <t>35822403</t>
  </si>
  <si>
    <t>jistič 3pólový-charakteristika B 25A</t>
  </si>
  <si>
    <t>35889206.M01</t>
  </si>
  <si>
    <t>chránič proudový 2pólový s jističem 10A pracovního</t>
  </si>
  <si>
    <t>chránič proudový 2pólový s jističem 10A pracovního proudu 0,03A. 10 kA na DIN lištu</t>
  </si>
  <si>
    <t>741322001</t>
  </si>
  <si>
    <t>Montáž kombinovaného svodiče bleskových proudů nn typ 1+2</t>
  </si>
  <si>
    <t>35889505</t>
  </si>
  <si>
    <t>ochrana přepěťová - kombinovaná, součtové</t>
  </si>
  <si>
    <t>ochrana přepěťová - kombinovaná, součtové jiskřiště + varistor, 1. a 2. stupně mezi PE a N</t>
  </si>
  <si>
    <t>Montáž nosníku s konzolami nebo závitovými tyčemi pro slaboproud šířky do 150 mm</t>
  </si>
  <si>
    <t>345215010</t>
  </si>
  <si>
    <t>žlab kabelový pozinkovaný 2m/ks 100X125</t>
  </si>
  <si>
    <t>nosník drátěného kabelového žlabu š 100 mm</t>
  </si>
  <si>
    <t>220731081</t>
  </si>
  <si>
    <t xml:space="preserve">Položení kabelu kamerového do kanálu </t>
  </si>
  <si>
    <t>Položení ovládacího kabelu kamerového včetně připravení bubnu s kabelem, posazení bubnu na odvíjecí zařízení, odkrytí bubnu, odvinutí kabelu, položení, mechanické a elektrické kontroly kabelu do kanálu</t>
  </si>
  <si>
    <t>34121015</t>
  </si>
  <si>
    <t>kabel sdělovací s Cu jádrem 4x2x0,5mm</t>
  </si>
  <si>
    <t>kabel sdělovací s Cu jádrem 4x2x0,5mm - STP cat 5e</t>
  </si>
  <si>
    <t>742230007</t>
  </si>
  <si>
    <t xml:space="preserve">Montáž konzoly pro kryt nebo kameru </t>
  </si>
  <si>
    <t>Montáž kamerového systému konzoly pro kryt nebo kameru</t>
  </si>
  <si>
    <t>31686130.R01</t>
  </si>
  <si>
    <t>konzola 0,72m systémového lešení</t>
  </si>
  <si>
    <t>Konzola na stožár VO pro kameru</t>
  </si>
  <si>
    <t>742230008</t>
  </si>
  <si>
    <t xml:space="preserve">Montáž spínavého zdroje s krytem a akumulátorem </t>
  </si>
  <si>
    <t>cMontáž kamerového systému spínavého zdroje s krytem a akumulátorem</t>
  </si>
  <si>
    <t>374221110.R0</t>
  </si>
  <si>
    <t>Zdroj napájení kamerového systému</t>
  </si>
  <si>
    <t>Zdroj napájení kamerového systému, 48 V DC, 480 W, (10 A)</t>
  </si>
  <si>
    <t>22-M</t>
  </si>
  <si>
    <t>220060423</t>
  </si>
  <si>
    <t>Položení ochranné trubky do kabelového lože do průměru 110 mm</t>
  </si>
  <si>
    <t>34571355</t>
  </si>
  <si>
    <t>trubka elektroinstalační ohebná dvouplášťová</t>
  </si>
  <si>
    <t>trubka elektroinstalační ohebná dvouplášťová korugovaná (chránička) D 94/110mm, HDPE+LDPE</t>
  </si>
  <si>
    <t>34571353</t>
  </si>
  <si>
    <t>trubka elektroinstalační ohebná dvouplášťová korugovaná (chránička) D 61/75mm, HDPE+LDPE</t>
  </si>
  <si>
    <t>5+30+30</t>
  </si>
  <si>
    <t>štítek plastový - označovací</t>
  </si>
  <si>
    <t>220180201.R0</t>
  </si>
  <si>
    <t>D+M Zatažení do tvárnicové tratě kabelu hmotnosti do 2 kg/m - obnažení stávajícího kabelu CETIN,</t>
  </si>
  <si>
    <t>D+M Zatažení do tvárnicové tratě kabelu hmotnosti do 2 kg/m - obnažení stávajícího kabelu CETIN, stažení, uložení do nové trasy a jeho zakončení se svorkovnicí</t>
  </si>
  <si>
    <t>Zatažení kabelu do tvárnicové tratě včetně přípravných a závěrečných prací, úpravy kabelových konců, kontroly izolačního stavu kabelu, pročištění a zakalibrování otvoru, namazání kabelu vazelínou, uzavření kabelových konců a práce s kabelovým bubnem, postavení a zrušení výstražných značek do hmotnosti do 2 kg/m</t>
  </si>
  <si>
    <t>- obnažení stávajícího kabelu CETIN, stažení, uložení do nové trasy a jeho zakončení se svorkovnicí, Poznámka k souboru cen:</t>
  </si>
  <si>
    <t>1. V cenách -0201 až -0205 jsou započteny i náklady na:</t>
  </si>
  <si>
    <t>a) přistavení a manipulaci kabelového bubnu,</t>
  </si>
  <si>
    <t>b) odříznutí a ruční zatažení kabelu do tvárnicové trasy., Poznámka k položce:</t>
  </si>
  <si>
    <t>Koordinace se spol. CETIN</t>
  </si>
  <si>
    <t>220182005</t>
  </si>
  <si>
    <t>Uložení trubky HDPE pro optický kabel do kabelového žlabu</t>
  </si>
  <si>
    <t>220182022</t>
  </si>
  <si>
    <t>Uložení HDPE trubky pro optický kabel do výkopu bez zřízení lože a bez krytí</t>
  </si>
  <si>
    <t>345713600.M0</t>
  </si>
  <si>
    <t>trubka elektroinstalační ohebná, HDPE 40/33 mm</t>
  </si>
  <si>
    <t>mikrotrubička 12/8 mm, HDPE, silnostěnná</t>
  </si>
  <si>
    <t>50+10+2*50</t>
  </si>
  <si>
    <t>345713500</t>
  </si>
  <si>
    <t>trubka elektroinstalační ohebná HDPE - svazek</t>
  </si>
  <si>
    <t>trubka elektroinstalační ohebná HDPE - svazek mikrtrubiček 7x 12/8 mm</t>
  </si>
  <si>
    <t>10+60+20+20+20+120+30+240+150+150</t>
  </si>
  <si>
    <t>820*1,15 'Přepočtené koeficientem množství</t>
  </si>
  <si>
    <t>220182023</t>
  </si>
  <si>
    <t>Kontrola tlakutěsnosti HDPE trubky od 1 m do 2000 m</t>
  </si>
  <si>
    <t>220182024</t>
  </si>
  <si>
    <t>Označení optického kabelu nebo spojky dvojicí magnetu - určí provozovatel MAN na vyzvání</t>
  </si>
  <si>
    <t>302550 S</t>
  </si>
  <si>
    <t>Minimarker (černý), do 180 cm</t>
  </si>
  <si>
    <t>220182025</t>
  </si>
  <si>
    <t xml:space="preserve">Kontrola průchodnosti trubky pro optický kabel </t>
  </si>
  <si>
    <t>km</t>
  </si>
  <si>
    <t>Kontrola průchodnosti trubky pro optický kabel</t>
  </si>
  <si>
    <t>7*0,943+0,160</t>
  </si>
  <si>
    <t>220182026</t>
  </si>
  <si>
    <t xml:space="preserve">Montáž spojky na HDPE trubce rovné </t>
  </si>
  <si>
    <t>562411200.M0</t>
  </si>
  <si>
    <t>spojka na optické vedení HDPE 40, certifikovaná</t>
  </si>
  <si>
    <t>Spojka mikrotrubičky 12 mm s kovovou vložkou</t>
  </si>
  <si>
    <t>4*7</t>
  </si>
  <si>
    <t>220182029</t>
  </si>
  <si>
    <t>Montáž plastové komory na spojkování optického kabelu</t>
  </si>
  <si>
    <t>345731050</t>
  </si>
  <si>
    <t>přístupová komora pro HDPE rozvody, pojezdová, cca</t>
  </si>
  <si>
    <t>345731080</t>
  </si>
  <si>
    <t>víko komory pojezdové komory</t>
  </si>
  <si>
    <t>220182036</t>
  </si>
  <si>
    <t xml:space="preserve">Zafukování optického kabelu do HDPE trubek </t>
  </si>
  <si>
    <t>Zafukování optického kabelu do trubky z HDPE</t>
  </si>
  <si>
    <t>30+120+20+20+20+60+10+50</t>
  </si>
  <si>
    <t>34120004</t>
  </si>
  <si>
    <t>Optický kabell k zafouknutí, 12vl. 9/125</t>
  </si>
  <si>
    <t>"Poznámka k položce:</t>
  </si>
  <si>
    <t>Optický kabel vhodný pro venkovní použití k zafukování do trubek a mikrotr ubiček HDPE, PE</t>
  </si>
  <si>
    <t>Počet a typ vláken: 12-jednovidové barevně rozlišené vlákno 09/125 mikronů</t>
  </si>
  <si>
    <t>Optické vlákno je vedené v gelem plněné trubičce o průměru 2mm.</t>
  </si>
  <si>
    <t>Rozsah provozní teploty min. -30°C až +70°C.</t>
  </si>
  <si>
    <t>Životnost kabelu je minimálně 30 let."</t>
  </si>
  <si>
    <t>330*1,15 'Přepočtené koeficientem množství</t>
  </si>
  <si>
    <t>220182091</t>
  </si>
  <si>
    <t>Montáž optického rozvaděče pro MAN včetně vnitřního osazení</t>
  </si>
  <si>
    <t>35717504.R02</t>
  </si>
  <si>
    <t>optický rozváděč, pilíř do venkovního prostředí</t>
  </si>
  <si>
    <t>optický rozváděč, nástěnný do venkovního i vnitřního prostředí s průchodkami pro svazek MT HDPE 7x 12/8 a MT 12/8</t>
  </si>
  <si>
    <t>Rozvaděče SIS 1 jsou určeny pro distribuci 100 párů při výstavbě rozvodných sítí s podzemním vedením. Rozvaděč se instaluje ve volném prostranství do výkopu. Plastový korpus sloupku je u verze SIS 1 osazen jedním rozvaděčem MIS 1b.</t>
  </si>
  <si>
    <t>Rozměry: 1747x290x209 mm - nezávazné, orientační</t>
  </si>
  <si>
    <t>Může být dodána obdobná skříň pilířového provedení vhodná pro optické rozvody do venkovního prostředí - nutná koordinace s OVS OI města Třebíč - správce MAN."</t>
  </si>
  <si>
    <t>34572251</t>
  </si>
  <si>
    <t>lišta elektroinstalační nosná kovová holá DIN TS35</t>
  </si>
  <si>
    <t>220182091.R</t>
  </si>
  <si>
    <t>Montáž optického rozvaděče pro MAN s venkovním osazením</t>
  </si>
  <si>
    <t>35717504.R01</t>
  </si>
  <si>
    <t>optický rozváděč, pilíř do venkovního prostředí pro distribuci 100 párů optických vláken</t>
  </si>
  <si>
    <t>Např. Rozvaděče SIS 1 jsou určeny pro distribuci 100 párů při výstavbě rozvodných sítí s podzemním vedením. Rozvaděč se instaluje ve volném prostranství do výkopu. Plastový korpus sloupku je u verze SIS 1 osazen jedním rozvaděčem MIS 1b.</t>
  </si>
  <si>
    <t>Může být dodána obdobná skříň pilířového provedení vhodná pro optické rozvody do venkovního prostředí - nutná koordinace s OVS OI města Třebíč - správce MAN.</t>
  </si>
  <si>
    <t>· Pilířové provedení, termoplast, šířka cca 0,4 m, hloubka cca 0,25 m, výška nadzemní části cca 1,2 m - dodaný RACK musí být schválen správcem MAN v Třebíči, odbor vnitřní správy, oddělení informatiky (Špaček 568 896 208, Jiri.Spacek@trebic.cz)"</t>
  </si>
  <si>
    <t>220182095</t>
  </si>
  <si>
    <t>Ukončení optického kabelu v optorozvaděči pro MAN s 12ti optickými vlákny včetně závěrečného měření</t>
  </si>
  <si>
    <t>220182410</t>
  </si>
  <si>
    <t>Montáž optické konektorové spojky v optickém rozvaděči</t>
  </si>
  <si>
    <t>34131001.R01</t>
  </si>
  <si>
    <t>kabel sdělovací s Cu jádrem 1x2x0,5mm</t>
  </si>
  <si>
    <t>Ochrana optického sváru, průsvitná</t>
  </si>
  <si>
    <t>34131002.R01</t>
  </si>
  <si>
    <t>Optický pigtail SM 9/125um, konektor E2000/APC, délka min. 1 m</t>
  </si>
  <si>
    <t>34131003.R01</t>
  </si>
  <si>
    <t>Optická spojka E2000/ APC SM</t>
  </si>
  <si>
    <t>220182502</t>
  </si>
  <si>
    <t>Měření útlumu optického kabelu na doprav stavbách na 2 vln délkách s 12 vlákny při montáži</t>
  </si>
  <si>
    <t>Měření útlumu optického kabelu na dopravních stavbách na dvou vlnových délkách při montáži (po položení) s 12 vlákny</t>
  </si>
  <si>
    <t>220182512</t>
  </si>
  <si>
    <t>Komplexní vyzkoušení úseku optického kabelu na dopravních stavbách s 12 vlákny pro 2 vlnové délky</t>
  </si>
  <si>
    <t>Komplexní vyzkoušení úseku optického kabelu pro 2 vlnové délky s 12 vlákny</t>
  </si>
  <si>
    <t>220260721</t>
  </si>
  <si>
    <t>Montáž žlabu kabelového drátěného včetně montáže kolen, T-kusů 100x50</t>
  </si>
  <si>
    <t>"Poznámka k souboru cen:</t>
  </si>
  <si>
    <t>1. V cenách 220 26-0721 až -0732 nejsou započteny náklady na dodávku kabelového žlabu.</t>
  </si>
  <si>
    <t>"</t>
  </si>
  <si>
    <t>345211120</t>
  </si>
  <si>
    <t>Kabelový žlab drátěný 100x50mm GZ</t>
  </si>
  <si>
    <t>354213010</t>
  </si>
  <si>
    <t>spojka žlabu kabelového drátěného</t>
  </si>
  <si>
    <t>34575001</t>
  </si>
  <si>
    <t>víko žlabu pozinkované GZ š. 100 mm</t>
  </si>
  <si>
    <t>345213085</t>
  </si>
  <si>
    <t>spojka víka pozinkovaná gz</t>
  </si>
  <si>
    <t>345219103</t>
  </si>
  <si>
    <t>GZ  Šroub vratový M6/16 (Bal = 100 Ks)</t>
  </si>
  <si>
    <t>345219411</t>
  </si>
  <si>
    <t>GZ  Matice M6 límcová (Bal = 100 Ks)</t>
  </si>
  <si>
    <t>345219981</t>
  </si>
  <si>
    <t>Sprej zinkový - zinek 98% 400ml</t>
  </si>
  <si>
    <t>220261661</t>
  </si>
  <si>
    <t xml:space="preserve">Značení trasy vedení </t>
  </si>
  <si>
    <t>Značení trasy vedení včetně značení trasy podle plánu, vyznačení šíře drážek nebo úchytných bodů, vyznačení průchodu, krabic a vývodu</t>
  </si>
  <si>
    <t>220731022</t>
  </si>
  <si>
    <t xml:space="preserve">Montáž kamery v krytu </t>
  </si>
  <si>
    <t>Montáž kamery v krytu včetně posazení na konzoli, přišroubování, připojení sítě 220 V, zapojení ovládacího konektoru, mechanického nastavení, utěsnění šroubů, přívodů, úpravy a zaizolování na konzolu nebo stativ</t>
  </si>
  <si>
    <t>341311125.R0</t>
  </si>
  <si>
    <t>Venkovní IP PTZ kamera, venkovní, otočná (PTZ),</t>
  </si>
  <si>
    <t xml:space="preserve">Venkovní IP PTZ kamera </t>
  </si>
  <si>
    <t>Ě	venkovní, otočná (PTZ), speed dome, IP kamera</t>
  </si>
  <si>
    <t>Ě	rozlišení min. Full HD, min. 31x optický zoom, Infra přísvit min. 240 m, citlivost snímače při barevném režimu bez IR přísvitu min. 0,06 lux, wide dynamic range min. 120 dB, snímkovací rychlost min. 25 snímků/s při rozlišení FullHD, podpora kodeků H264/MJPEG/MPEG4, H265, režim den/noc (automatický i uživatelsky volitelný), stupeň krytí min. IP66, min. IK08, podporované protokoly - minimálně TCP/IP, UDP/IP,IPv4, IPv6, SNMP, rotace 360° horizontálně endless, -90° (dolů) +20° (nahoru) vertikálně, tepelný pracovní rozsah min. - 30°C až +50°C, napájení PoE (High PoE), plně kompatibilní s VMS systémem používaným zadavatelem - Genetec Security Center verze 5.11., Model kamery musí být uvedený v Genetec Supported Device List na webu výrobce https://www.genetec.com/supported-device-list.</t>
  </si>
  <si>
    <t>220731042</t>
  </si>
  <si>
    <t xml:space="preserve">Nastavení kamery otočné a pevné v krytu </t>
  </si>
  <si>
    <t>Nastavení kamery s připojením do sítě a připojení koax. kabelu,připojení zkušebního monitoru,rozmontování kamery,připevnění objektivu,mechanického nastavení,elektrického nastavení dílů,proudu geomet.,odpojení zkušebního monitoru a zapojení kamery otočné a pevné v krytu</t>
  </si>
  <si>
    <t>220731051</t>
  </si>
  <si>
    <t xml:space="preserve">Provedení kamerové zkoušky s montáží </t>
  </si>
  <si>
    <t>21-M</t>
  </si>
  <si>
    <t>210100013</t>
  </si>
  <si>
    <t>Ukončení vodičů v rozváděči nebo na přístroji včetně zapojení průřezu žíly do 4 mm2</t>
  </si>
  <si>
    <t>Ukončení vodičů izolovaných s označením a zapojením v rozváděči nebo na přístroji průřezu žíly do 4 mm2</t>
  </si>
  <si>
    <t>2*5</t>
  </si>
  <si>
    <t>210100014</t>
  </si>
  <si>
    <t>Ukončení vodičů v rozváděči nebo na přístroji včetně zapojení průřezu žíly do 10 mm2</t>
  </si>
  <si>
    <t>Ukončení vodičů izolovaných s označením a zapojením v rozváděči nebo na přístroji průřezu žíly do 10 mm2</t>
  </si>
  <si>
    <t>2*4</t>
  </si>
  <si>
    <t>210813001</t>
  </si>
  <si>
    <t>Montáž kabel Cu plný kulatý do 1 kV 2x1,5 až 6 mm2  uložený pevně (CYKY)</t>
  </si>
  <si>
    <t>Montáž izolovaných kabelů měděných do 1 kV bez ukončení plných a kulatých (CYKY, CHKE-R,...) uložených pevně počtu a průřezu žil 2x1,5 až 6 mm2</t>
  </si>
  <si>
    <t>vytyčovací vodič MAN"</t>
  </si>
  <si>
    <t>210813035</t>
  </si>
  <si>
    <t>Montáž kabel Cu plný kulatý do 1 kV 4x16 mm2 uložený pevně (CYKY)</t>
  </si>
  <si>
    <t>Montáž izolovaných kabelů měděných do 1 kV bez ukončení plných a kulatých (CYKY, CHKE-R,...) uložených pevně počtu a průřezu žil 4x16 mm2</t>
  </si>
  <si>
    <t>34111080</t>
  </si>
  <si>
    <t>kabel silový s Cu jádrem 1kV 4x16mm2</t>
  </si>
  <si>
    <t>10*1,2 'Přepočtené koeficientem množství</t>
  </si>
  <si>
    <t>210813061</t>
  </si>
  <si>
    <t>Montáž kabel Cu plný kulatý do 1 kV 5x1,5 až 2,5 mm2 uložený pevně (CYKY)</t>
  </si>
  <si>
    <t>Montáž izolovaných kabelů měděných do 1 kV bez ukončení plných a kulatých (CYKY, CHKE-R,...) uložených pevně počtu a průřezu žil 5x1,5 až 2,5 mm2</t>
  </si>
  <si>
    <t>30*1,2 'Přepočtené koeficientem množství</t>
  </si>
  <si>
    <t>220410941.R0</t>
  </si>
  <si>
    <t>Montáž elektroměrového rozváděče RE dle specifikace PD - pilíř pro 1 3f elektroměr pro pří</t>
  </si>
  <si>
    <t>Montáž elektroměrového rozváděče RE dle specifikace PD - pilíř pro 1 3f elektroměr pro přímé měření spotřeby el. E do 40 A, jednosazbový</t>
  </si>
  <si>
    <t>357116460</t>
  </si>
  <si>
    <t>rozvaděč elektroměrový termoplastový pilíř, pro</t>
  </si>
  <si>
    <t>rozvaděč elektroměrový termoplastový pilíř, pro přímé měření spotřeby el. E; 2x elektroměr do 80 A, 3f 230/400 V, dvousazbový, PER 22/3f/80 53.1.3 pilíř (3D)</t>
  </si>
  <si>
    <t>06 METROPOLITNÍ SÍŤ MĚSTA TŘEBÍČ</t>
  </si>
  <si>
    <t>122302201R00</t>
  </si>
  <si>
    <t xml:space="preserve">Odkopávky pro silnice v hor. 4 do 100 m3 </t>
  </si>
  <si>
    <t>RELAXAČNÍ ZONA MLAT :211*0,3</t>
  </si>
  <si>
    <t>kamená dlažba :100*0,3</t>
  </si>
  <si>
    <t>chodník 2 :22*0,3</t>
  </si>
  <si>
    <t>OHNIŠTĚ :64</t>
  </si>
  <si>
    <t>167101102R00</t>
  </si>
  <si>
    <t xml:space="preserve">Nakládání výkopku z hor. 1 ÷ 4 v množství nad 100 </t>
  </si>
  <si>
    <t>164*1,1</t>
  </si>
  <si>
    <t>Odkopávky a prokopávky</t>
  </si>
  <si>
    <t>122302209R00</t>
  </si>
  <si>
    <t xml:space="preserve">Příplatek za lepivost - odkop pro silnice v hor. 4 </t>
  </si>
  <si>
    <t>100</t>
  </si>
  <si>
    <t>162207112R00</t>
  </si>
  <si>
    <t xml:space="preserve">Vodorovné přemístění výkopku hor. 1-4 do 100 m </t>
  </si>
  <si>
    <t>185415</t>
  </si>
  <si>
    <t>LIKVIDACE  ODPADŮ NEKONTAMINOVANÝCH VČ DOPRAVY</t>
  </si>
  <si>
    <t>T</t>
  </si>
  <si>
    <t xml:space="preserve">POPLATKY ZA LIKVIDACI ODPADŮ NEKONTAMINOVANÝCH - 17 05 04 VYTĚŽENÉ ZEMINY A HORNINY </t>
  </si>
  <si>
    <t>VČ DOPRAVY  NALOŽENÍ</t>
  </si>
  <si>
    <t xml:space="preserve">"1. Položka obsahuje:  </t>
  </si>
  <si>
    <t xml:space="preserve"> – veškeré poplatky provozovateli skládky, recyklační linky nebo jiného zařízení na zpracování nebo likvidaci odpadů související s převzetím, uložením, zpracováním nebo likvidací odpadu  </t>
  </si>
  <si>
    <t xml:space="preserve">2. Položka obsahuje:  </t>
  </si>
  <si>
    <t xml:space="preserve"> – náklady spojené s dopravou odpadu z místa stavby na místo převzetí provozovatelem skládky, recyklační linky nebo jiného zařízení na zpracování nebo likvidaci odpadů  </t>
  </si>
  <si>
    <t xml:space="preserve">3. Způsob měření:  </t>
  </si>
  <si>
    <t>Tunou se rozumí hmotnost odpadu vytříděného v souladu se zákonem č. 185/2001 Sb., o nakládání s odpady, v platném znění."</t>
  </si>
  <si>
    <t>180*1,7</t>
  </si>
  <si>
    <t>18</t>
  </si>
  <si>
    <t>Povrchové úpravy terénu</t>
  </si>
  <si>
    <t>181101102R00</t>
  </si>
  <si>
    <t xml:space="preserve">Úprava pláně v zářezech v hor. 1-4, se zhutněním </t>
  </si>
  <si>
    <t>Zhutněná pláň na 30 MPa</t>
  </si>
  <si>
    <t>RELAXAČNÍ ZONA MLATOVÝ POVRCH :211</t>
  </si>
  <si>
    <t>KAMENÁ DLAŽBA :100</t>
  </si>
  <si>
    <t>CHODNÍK:22</t>
  </si>
  <si>
    <t>182001112R00</t>
  </si>
  <si>
    <t xml:space="preserve">Plošná úprava terénu, nerovnosti do 10 cm svah 1:2 </t>
  </si>
  <si>
    <t>275313611R00</t>
  </si>
  <si>
    <t xml:space="preserve">Beton základových patek prostý C 16/20 </t>
  </si>
  <si>
    <t>M-L1:1,1*0,35*0,5*3</t>
  </si>
  <si>
    <t>M-L3:</t>
  </si>
  <si>
    <t>M-K:0,45*0,45*0,5*2</t>
  </si>
  <si>
    <t>M-PK:</t>
  </si>
  <si>
    <t>M-L5:</t>
  </si>
  <si>
    <t>M-L4:</t>
  </si>
  <si>
    <t>M-G:</t>
  </si>
  <si>
    <t>5</t>
  </si>
  <si>
    <t>Komunikace</t>
  </si>
  <si>
    <t>564851111RT2</t>
  </si>
  <si>
    <t>Podklad ze štěrkodrti po zhutnění tloušťky 15 cm štěrkodrť frakce 0-32 mm</t>
  </si>
  <si>
    <t>333+64</t>
  </si>
  <si>
    <t>59245R001</t>
  </si>
  <si>
    <t xml:space="preserve">Dlažba z žulového odseku </t>
  </si>
  <si>
    <t>100*1,06</t>
  </si>
  <si>
    <t>596215061R00</t>
  </si>
  <si>
    <t xml:space="preserve">Kladení zámkové dlažby tl. 10 cm do drtě tl. 4 cm </t>
  </si>
  <si>
    <t>5R001</t>
  </si>
  <si>
    <t>TRAVNATÁ CESTA (SEKANÁ) + PREFA DESKY š. 1m</t>
  </si>
  <si>
    <t>5R002</t>
  </si>
  <si>
    <t>Svršek komunikace z upravené lomové výsivky 0-4mm tl. 40mm</t>
  </si>
  <si>
    <t>RELAXAČNÍ PLOCHA :211</t>
  </si>
  <si>
    <t xml:space="preserve">Dlažba z žulových kostek </t>
  </si>
  <si>
    <t>22*1,06</t>
  </si>
  <si>
    <t>91</t>
  </si>
  <si>
    <t>Doplňující práce na komunikaci</t>
  </si>
  <si>
    <t>917762111RT5</t>
  </si>
  <si>
    <t>Osazení ležat. obrub. bet. s opěrou,lože z C 12/15 včetně obrubníku  10 100/10/25</t>
  </si>
  <si>
    <t>RELAXAČNÍ ZONA :12+17,6+17,6+12</t>
  </si>
  <si>
    <t>29</t>
  </si>
  <si>
    <t>zatravňovací dlaždba (parkovací místa) M+D</t>
  </si>
  <si>
    <t>998223011R00</t>
  </si>
  <si>
    <t xml:space="preserve">Přesun hmot, pozemní komunikace, kryt dlážděný </t>
  </si>
  <si>
    <t>SO02</t>
  </si>
  <si>
    <t>KOMUNIKACE A ZPEVNĚNÉ PLOCHY</t>
  </si>
  <si>
    <t>SO02 KOMUNIKACE A ZPEVNĚNÉ PLOCHY</t>
  </si>
  <si>
    <t>SO02-1 V. ETAPA</t>
  </si>
  <si>
    <t>113107223R00</t>
  </si>
  <si>
    <t xml:space="preserve">Odstranění podkladu nad 200 m2,kam.drcené tl.30 cm </t>
  </si>
  <si>
    <t>kompletní odstranění podkladu :509</t>
  </si>
  <si>
    <t>113107610R00</t>
  </si>
  <si>
    <t xml:space="preserve">Odstranění podkladu nad 50 m2,kam.drcené tl.10 cm </t>
  </si>
  <si>
    <t>částečné odstranění podkladu :513</t>
  </si>
  <si>
    <t>chodník 3 :22</t>
  </si>
  <si>
    <t>113151314R00</t>
  </si>
  <si>
    <t xml:space="preserve">Fréz.živič.krytu nad 500 m2, s překážkami, tl.5 cm </t>
  </si>
  <si>
    <t>1022</t>
  </si>
  <si>
    <t>113202111R00</t>
  </si>
  <si>
    <t>Vytrhání obrub obrubníků silničních včetně zbytků betonu</t>
  </si>
  <si>
    <t>332</t>
  </si>
  <si>
    <t>131301201R00</t>
  </si>
  <si>
    <t xml:space="preserve">Hloubení zapažených jam v hor.4 do 100 m3 </t>
  </si>
  <si>
    <t>vpustě :2*1*1,5*3</t>
  </si>
  <si>
    <t>131301209R00</t>
  </si>
  <si>
    <t xml:space="preserve">Příplatek za lepivost - hloubení zapaž.jam v hor.4 </t>
  </si>
  <si>
    <t xml:space="preserve">Svislé přemístění výkopku z hor.1-4 do 2,5 m </t>
  </si>
  <si>
    <t>CESTA 9 :67,2*0,1*1,1</t>
  </si>
  <si>
    <t>CESTA 8:60*0,1*1,1</t>
  </si>
  <si>
    <t>CESTA 7:342*0,1*1,1</t>
  </si>
  <si>
    <t>SCHODIŠTĚ :2,25*0,5*1,1</t>
  </si>
  <si>
    <t>vpustě :9*1,1</t>
  </si>
  <si>
    <t>zásyp v půstí :5*1,1</t>
  </si>
  <si>
    <t>175101201R00</t>
  </si>
  <si>
    <t xml:space="preserve">Obsyp objektu </t>
  </si>
  <si>
    <t xml:space="preserve">VČETNĚ VHODNÉ ZEMINY PRO OBSYP </t>
  </si>
  <si>
    <t>OKOLÍ CESTA 1 :509*0,3</t>
  </si>
  <si>
    <t xml:space="preserve">vpustě :5 </t>
  </si>
  <si>
    <t>181201102R00</t>
  </si>
  <si>
    <t xml:space="preserve">Úprava pláně v násypech v hor. 1-4, se zhutněním </t>
  </si>
  <si>
    <t>CESTA 9 :67,2</t>
  </si>
  <si>
    <t>CESTA 8:60</t>
  </si>
  <si>
    <t>CESTA 7:342</t>
  </si>
  <si>
    <t>SCHODIŠTĚ :2,25</t>
  </si>
  <si>
    <t>chodník 1 a 3 :22+4,5</t>
  </si>
  <si>
    <t>1751R001</t>
  </si>
  <si>
    <t xml:space="preserve">Obsyp šachet prosívkou 0-4 mm </t>
  </si>
  <si>
    <t>583412064R</t>
  </si>
  <si>
    <t>Kamenivo drcené frakce  0/4  B</t>
  </si>
  <si>
    <t>obsyp šachet :5*1,7</t>
  </si>
  <si>
    <t>CESTA 9 :67,2*0,1</t>
  </si>
  <si>
    <t>CESTA 8:60*0,1</t>
  </si>
  <si>
    <t>CESTA 7:342*0,1</t>
  </si>
  <si>
    <t>SCHODIŠTĚ :2,25*0,5</t>
  </si>
  <si>
    <t xml:space="preserve">Nakládání výkopku z hor.1-4 v množství do 100 m3 </t>
  </si>
  <si>
    <t xml:space="preserve">VČ DOPRAVY </t>
  </si>
  <si>
    <t>58*1,7</t>
  </si>
  <si>
    <t>5*1,7</t>
  </si>
  <si>
    <t>Podklad ze štěrkodrti po zhutnění tloušťky 15 cm štěrkodrť frakce 16-32 mm</t>
  </si>
  <si>
    <t>chodník 1 :4,5</t>
  </si>
  <si>
    <t>schodiště 1 :1,4*1,6</t>
  </si>
  <si>
    <t>chodník 3 :22,4</t>
  </si>
  <si>
    <t>564952111R00</t>
  </si>
  <si>
    <t xml:space="preserve">Podklad z mechanicky zpevněného kameniva tl. 15 cm </t>
  </si>
  <si>
    <t xml:space="preserve">frakce 0-32mm MZK hutněno po vrstvách </t>
  </si>
  <si>
    <t>chodník 1 :4,2</t>
  </si>
  <si>
    <t>5R003</t>
  </si>
  <si>
    <t>Doasfaltování stavající komunikace k novemu chodníků</t>
  </si>
  <si>
    <t xml:space="preserve">Dlažba z žulového odseku tl.120mm </t>
  </si>
  <si>
    <t>CESTA 1:513*1,06</t>
  </si>
  <si>
    <t>schodiště 1 :1,4*1,6*1,06</t>
  </si>
  <si>
    <t>chodník 3 :22,4*1,06</t>
  </si>
  <si>
    <t>chodník 1 :4,5*1,06</t>
  </si>
  <si>
    <t>596215R001</t>
  </si>
  <si>
    <t xml:space="preserve">Kladení žulových odseků tl. 12 cm do drtě tl. 3 cm </t>
  </si>
  <si>
    <t>CESTA 1:513</t>
  </si>
  <si>
    <t>chodník 1:4,5</t>
  </si>
  <si>
    <t>8R001</t>
  </si>
  <si>
    <t xml:space="preserve">Osazení plastové vpusti prum. 425 mm </t>
  </si>
  <si>
    <t xml:space="preserve">včetně podkladního betonu </t>
  </si>
  <si>
    <t>8R002</t>
  </si>
  <si>
    <t xml:space="preserve">Silniční vpusť bez sifonu včetně dna </t>
  </si>
  <si>
    <t>8R003</t>
  </si>
  <si>
    <t xml:space="preserve">osazení mříží litonových 425/40t </t>
  </si>
  <si>
    <t xml:space="preserve">čtvercová 500x500 </t>
  </si>
  <si>
    <t>8R004</t>
  </si>
  <si>
    <t xml:space="preserve">litinová dešťová mříž 500x500 </t>
  </si>
  <si>
    <t>8R005</t>
  </si>
  <si>
    <t xml:space="preserve">Kalový koš ocel. </t>
  </si>
  <si>
    <t>8R006</t>
  </si>
  <si>
    <t xml:space="preserve">Propojení uličních vpůstí se stávající kanalizací </t>
  </si>
  <si>
    <t>917762R002</t>
  </si>
  <si>
    <t>Osazení ležat. obrub. s opěrou,lože z C 12/15 včetně obrubníku z žulových odseků</t>
  </si>
  <si>
    <t>chodník 1 :1,6*2*1,06</t>
  </si>
  <si>
    <t>917762R001</t>
  </si>
  <si>
    <t>Osazení ležat. obrub. s opěrou,lože z C 12/15 kamený obrubník žulový krajník</t>
  </si>
  <si>
    <t>hrubě tesaný 100x200x400mm</t>
  </si>
  <si>
    <t xml:space="preserve">schodiště </t>
  </si>
  <si>
    <t>schodiště :2,4*4</t>
  </si>
  <si>
    <t>Osazení ležat. obrub. s opěrou,lože z C 12/15 včetně obrubníku z žulových kostek 20x20</t>
  </si>
  <si>
    <t>CESTA 1:130*2*1,06</t>
  </si>
  <si>
    <t>D96</t>
  </si>
  <si>
    <t>Přesuny suti a vybouraných hmot</t>
  </si>
  <si>
    <t>LIKVIDACI ODPADŮ NEKONTAMINOVANÝCH VČ DOPRAVY</t>
  </si>
  <si>
    <t>POPLATKY ZA LIKVIDACI ODPADŮ NEKONTAMINOVANÝCH - 17 03 02 VYBOURANÝ ASFALTOVÝ BETON BEZ DEHTU</t>
  </si>
  <si>
    <t>VČ DOPRAVY</t>
  </si>
  <si>
    <t>asfalt:1022*0,05*2,2</t>
  </si>
  <si>
    <t>kamenivo :509*0,3*1,8</t>
  </si>
  <si>
    <t>513*0,1*1,8</t>
  </si>
  <si>
    <t>SO02-2 IV. ETAPA</t>
  </si>
  <si>
    <t>113106521R00</t>
  </si>
  <si>
    <t xml:space="preserve">Rozebrání vozovek a ploch s jakoukoliv výplní spár </t>
  </si>
  <si>
    <t xml:space="preserve">Rozebrání dlažeb z drob.kostek nad 200 m2,kamenivo, </t>
  </si>
  <si>
    <t>113203111R00</t>
  </si>
  <si>
    <t xml:space="preserve">Vytrhání obrub z dlažebních kostek </t>
  </si>
  <si>
    <t>139601103R00</t>
  </si>
  <si>
    <t xml:space="preserve">Ruční výkop jam, rýh a šachet v hornině 4 </t>
  </si>
  <si>
    <t xml:space="preserve">Ruční výkop jam, rýh a šachet v hornině tř. 4, </t>
  </si>
  <si>
    <t>161101501R00</t>
  </si>
  <si>
    <t xml:space="preserve">Svislé přemístění výkopku nošením z horniny 1 až 4 </t>
  </si>
  <si>
    <t xml:space="preserve">Svislé přemístění výkopku z hor. 1-4 ruční, </t>
  </si>
  <si>
    <t>162301101R00</t>
  </si>
  <si>
    <t>Vodorovné přemístění výkopku z horniny 1 až 4, na vzdálenost přes 50  do 500 m</t>
  </si>
  <si>
    <t xml:space="preserve">Vodorovné přemístění výkopku z hor.1-4 do 500 m, </t>
  </si>
  <si>
    <t>167101201R00</t>
  </si>
  <si>
    <t>Nakládání, skládání, překládání neulehlého výkopku  nakládání, skládání, překládání neulehléno výkopk</t>
  </si>
  <si>
    <t xml:space="preserve">Nakládání výkopku z hor.1 ÷ 4 - ručně, </t>
  </si>
  <si>
    <t>175101101RT2</t>
  </si>
  <si>
    <t>Obsyp potrubí bez prohození sypaniny s dodáním štěrkopísku frakce 0 - 22 mm</t>
  </si>
  <si>
    <t>212753116R00</t>
  </si>
  <si>
    <t>Plastové drenážní trubky montáž ohebné plastové drenážní trubky do rýhy, DN 160, bez lože</t>
  </si>
  <si>
    <t xml:space="preserve">Montáž ohebné dren. trubky do rýhy DN 160,bez lože, </t>
  </si>
  <si>
    <t>274313611R00</t>
  </si>
  <si>
    <t xml:space="preserve">Beton základových pasů prostý třídy C 16/20 </t>
  </si>
  <si>
    <t xml:space="preserve">Beton základových pasů prostý C 16/20, </t>
  </si>
  <si>
    <t>28611225.AR</t>
  </si>
  <si>
    <t>trubka plastová drenážní PVC, ohebná, perforovaná po celém obvodu, DN 160,0 mm</t>
  </si>
  <si>
    <t>326212121R00</t>
  </si>
  <si>
    <t>Zdivo nadzákladové z lomového kamene na sucho zdivo nadzákladové z lomového kamene na sucho,</t>
  </si>
  <si>
    <t xml:space="preserve">Zdivo nadzákl. z lom. kam., do 3 m3 2str. lícované, </t>
  </si>
  <si>
    <t>46</t>
  </si>
  <si>
    <t>Zpevněné plochy</t>
  </si>
  <si>
    <t>43419    OA1</t>
  </si>
  <si>
    <t>Rozebrání a opětovné složení schodiště z kamenných  bloků</t>
  </si>
  <si>
    <t>591110011RA0</t>
  </si>
  <si>
    <t xml:space="preserve">Chodník ze žulových kostek </t>
  </si>
  <si>
    <t>591111111R00</t>
  </si>
  <si>
    <t>Kladení dlažby z kostek velkých z kamene, do lože z kameniva těženého tloušťky 50 mm</t>
  </si>
  <si>
    <t xml:space="preserve">Kladení dlažby velké kostky,lože z kamen.tl. 5 cm, </t>
  </si>
  <si>
    <t>591211111R00</t>
  </si>
  <si>
    <t>Kladení dlažby z kostek drobných z kamene, do lože  z kameniva těženého tloušťky 50 mm</t>
  </si>
  <si>
    <t xml:space="preserve">Kladení dlažby drobné kostky,lože z kamen.tl. 5 cm, </t>
  </si>
  <si>
    <t>976075211R00</t>
  </si>
  <si>
    <t>Vybourání kovových doplňkových konstrukcí ocelových konzol pro pavlače, transmise apod.</t>
  </si>
  <si>
    <t xml:space="preserve">Vybourání ocel.konzol hmotnost do 20 kg, </t>
  </si>
  <si>
    <t>976075411R00</t>
  </si>
  <si>
    <t xml:space="preserve">Vybourání ocel. konzol hmotnost nad 50 kg, </t>
  </si>
  <si>
    <t>Přesun hmot pozemních komunikací, kryt dlážděný jakékoliv délky objektu</t>
  </si>
  <si>
    <t xml:space="preserve">Přesun hmot, pozemní komunikace, kryt dlážděný, </t>
  </si>
  <si>
    <t>SO02-3 MASARYKOVA VYHLÍDKA</t>
  </si>
  <si>
    <t xml:space="preserve">Ruční výkop jam, rýh a šachet v hornině tř. 4 </t>
  </si>
  <si>
    <t xml:space="preserve">Ruční výkop jam, rýh a šachet v hornině 4, </t>
  </si>
  <si>
    <t xml:space="preserve">Svislé přemístění výkopku z hor. 1-4 ruční </t>
  </si>
  <si>
    <t xml:space="preserve">Svislé přemístění výkopku nošením z horniny 1 až 4, </t>
  </si>
  <si>
    <t xml:space="preserve">Vodorovné přemístění výkopku z hor.1-4 do 500 m </t>
  </si>
  <si>
    <t>Vodorovné přemístění výkopku z horniny 1 až 4, na, vzdálenost přes 50  do 500 m</t>
  </si>
  <si>
    <t xml:space="preserve">Nakládání výkopku z hor.1 ÷ 4 - ručně </t>
  </si>
  <si>
    <t xml:space="preserve">Nakládání, skládání, překládání neulehlého výkopku,  </t>
  </si>
  <si>
    <t xml:space="preserve">Obsyp objektu bez prohození sypaniny </t>
  </si>
  <si>
    <t xml:space="preserve">Obsyp objektů bez prohození sypaniny, </t>
  </si>
  <si>
    <t xml:space="preserve">Beton základových pasů prostý C 16/20 </t>
  </si>
  <si>
    <t xml:space="preserve">Beton základových pasů prostý třídy C 16/20, </t>
  </si>
  <si>
    <t>465513   OA0</t>
  </si>
  <si>
    <t xml:space="preserve">PŘEDLÁŽDĚNÍ DLAŽBY Z LOMOVÉHO KAMENE </t>
  </si>
  <si>
    <t>465923   OA0</t>
  </si>
  <si>
    <t xml:space="preserve">PŘEDLÁŽDĚNÍ DLAŽBY Z BETON DLAŽDIC </t>
  </si>
  <si>
    <t>591110011RRA</t>
  </si>
  <si>
    <t xml:space="preserve">Chodník ze žulových kostek , bez výkopových prací </t>
  </si>
  <si>
    <t>451317777R00</t>
  </si>
  <si>
    <t xml:space="preserve">Podklad pod dlažbu z beton.C-/7,5,C8/10 tl.do 10cm </t>
  </si>
  <si>
    <t>Podklad nebo lože pod dlažbu (přídlažbu) z betonu, C -/7,5/C 8/10</t>
  </si>
  <si>
    <t>564861111R00</t>
  </si>
  <si>
    <t xml:space="preserve">Podklad ze štěrkodrti po zhutnění tloušťky 20 cm </t>
  </si>
  <si>
    <t>Podklad ze štěrkodrti s rozprostřením a zhutněním, frakce 0-63 mm, tloušťka po zhutnění 200 mm</t>
  </si>
  <si>
    <t>113106121R00</t>
  </si>
  <si>
    <t xml:space="preserve">Rozebrání dlažeb z betonových dlaždic na sucho </t>
  </si>
  <si>
    <t>Rozebrání komunikací pro pěší s jakýmkoliv ložem a,  výplní spár</t>
  </si>
  <si>
    <t>965042231R00</t>
  </si>
  <si>
    <t xml:space="preserve">Bourání mazanin betonových tl. nad 10 cm, pl. 4 m2 </t>
  </si>
  <si>
    <t>Bourání podkladů pod dlažby nebo litých celistvých,  dlažeb a mazanin  betonových nebo z litého asfalt</t>
  </si>
  <si>
    <t>967156   OA0</t>
  </si>
  <si>
    <t xml:space="preserve">VYBOURÁNÍ ČÁSTÍ KONSTRUKCÍ BETON </t>
  </si>
  <si>
    <t xml:space="preserve">Vybourání ocel. konzol hmotnost nad 50 kg </t>
  </si>
  <si>
    <t>Vybourání kovových doplňkových konstrukcí, ocelových konzol pro pavlače, transmise apod.</t>
  </si>
  <si>
    <t>Přesun hmot pozemních komunikací, kryt dlážděný, jakékoliv délky objektu</t>
  </si>
  <si>
    <t>76701</t>
  </si>
  <si>
    <t>Kovové zábradlí z hranatých profilů - kombinace nerez a prášková vypalovaná barva</t>
  </si>
  <si>
    <t>SO02-4 ZDISLAVINA</t>
  </si>
  <si>
    <t>1.1</t>
  </si>
  <si>
    <t>112151012</t>
  </si>
  <si>
    <t>Pokácení stromu volné v celku s odřezáním kmene a s odvětvením průměru kmene přes 200 do 300 mm</t>
  </si>
  <si>
    <t>112151013</t>
  </si>
  <si>
    <t>Pokácení stromu volné v celku s odřezáním kmene a s odvětvením průměru kmene přes 300 do 400 mm</t>
  </si>
  <si>
    <t>112151014</t>
  </si>
  <si>
    <t>Pokácení stromu volné v celku s odřezáním kmene a s odvětvením průměru kmene přes 400 do 500 mm</t>
  </si>
  <si>
    <t>112151113</t>
  </si>
  <si>
    <t>Pokácení stromu směrové v celku s odřezáním kmene a s odvětvením průměru kmene přes 300 do 400 mm</t>
  </si>
  <si>
    <t>112151114</t>
  </si>
  <si>
    <t>Pokácení stromu směrové v celku s odřezáním kmene a s odvětvením průměru kmene přes 400 do 500 mm</t>
  </si>
  <si>
    <t>112151117</t>
  </si>
  <si>
    <t>Pokácení stromu směrové v celku s odřezáním kmene a s odvětvením průměru kmene přes 700 do 800 mm</t>
  </si>
  <si>
    <t>112155215</t>
  </si>
  <si>
    <t>Štěpkování s naložením na dopravní prostředek a odvozem do 20 km stromků a větví solitérů, průměru</t>
  </si>
  <si>
    <t>Štěpkování s naložením na dopravní prostředek a odvozem do 20 km stromků a větví solitérů, průměru kmene do 300 mm</t>
  </si>
  <si>
    <t>112155221</t>
  </si>
  <si>
    <t>Štěpkování s naložením na dopravní prostředek a odvozem do 20 km stromků a větví solitérů, průměru kmene přes 300 do 500 mm</t>
  </si>
  <si>
    <t>112155225</t>
  </si>
  <si>
    <t>Štěpkování s naložením na dopravní prostředek a odvozem do 20 km stromků a větví solitérů, průměru kmene přes 500 do 700 mm</t>
  </si>
  <si>
    <t>998231311</t>
  </si>
  <si>
    <t>Přesun hmot pro sadovnické a krajinářské úpravy - strojně dopravní vzdálenost do 5000 m</t>
  </si>
  <si>
    <t>Množství klestu dle Výpočtu množství klestu pro kácené stromy a odstraňované keře (180kg/1 m3), 20 % štěpky z objemu klestu Štěpka bude použita na mulčování keřů vysazených v E1, E2, 2,6*0,2 m3 klestu, =2,6*180*0,001</t>
  </si>
  <si>
    <t>1.2</t>
  </si>
  <si>
    <t>111212312</t>
  </si>
  <si>
    <t>Odstranění nevhodných dřevin průměru kmene do 100 mm výšky přes 1 m bez odstranění pařezu do 100 m2</t>
  </si>
  <si>
    <t>Odstranění nevhodných dřevin průměru kmene do 100 mm výšky přes 1 m bez odstranění pařezu do 100 m2 na svahu přes 1:5 do 1:2</t>
  </si>
  <si>
    <t>111212352</t>
  </si>
  <si>
    <t>Odstranění nevhodných dřevin průměru kmene do 100 mm výšky přes 1 m s odstraněním pařezu do 100 m2 n</t>
  </si>
  <si>
    <t>Odstranění nevhodných dřevin průměru kmene do 100 mm výšky přes 1 m s odstraněním pařezu do 100 m2 na svahu přes 1:5 do 1:2</t>
  </si>
  <si>
    <t>112155311</t>
  </si>
  <si>
    <t>Štěpkování s naložením na dopravní prostředek a odvozem do 20 km keřového porostu středně hustého</t>
  </si>
  <si>
    <t>Množství klestu dle Výpočtu množství klestu pro kácené stromy a odstraňované keře (180kg/1 m3), 20 % štěpky z objemu klestu Štěpka bude použita na mulčování keřů vysazených v E1, E2, 3,75*0,2 m3 klestu, =3,75*180*0,001</t>
  </si>
  <si>
    <t>2.1</t>
  </si>
  <si>
    <t>184852134</t>
  </si>
  <si>
    <t>Řez stromů prováděný lezeckou technikou bezpečnostní (S-RB), plocha koruny stromu přes 30</t>
  </si>
  <si>
    <t>Řez stromů prováděný lezeckou technikou bezpečnostní (S-RB), plocha koruny stromu přes 30 do 60 m2</t>
  </si>
  <si>
    <t>184852135</t>
  </si>
  <si>
    <t>Řez stromů prováděný lezeckou technikou bezpečnostní (S-RB), plocha koruny stromu přes 60</t>
  </si>
  <si>
    <t>Řez stromů prováděný lezeckou technikou bezpečnostní (S-RB), plocha koruny stromu přes 60 do 90 m2</t>
  </si>
  <si>
    <t>184852137</t>
  </si>
  <si>
    <t>Řez stromů prováděný lezeckou technikou bezpečnostní (S-RB), plocha koruny stromu přes 120</t>
  </si>
  <si>
    <t>Řez stromů prováděný lezeckou technikou bezpečnostní (S-RB), plocha koruny stromu přes 120 do 150 m2</t>
  </si>
  <si>
    <t>184852139</t>
  </si>
  <si>
    <t>Řez stromů prováděný lezeckou technikou bezpečnostní (S-RB), plocha koruny stromu přes 180</t>
  </si>
  <si>
    <t>Řez stromů prováděný lezeckou technikou bezpečnostní (S-RB), plocha koruny stromu přes 180 do 210 m2</t>
  </si>
  <si>
    <t>184852233</t>
  </si>
  <si>
    <t>Řez stromů prováděný lezeckou technikou zdravotní (S-RZ), plocha koruny stromu do 30 m2</t>
  </si>
  <si>
    <t>184852237</t>
  </si>
  <si>
    <t>Řez stromů prováděný lezeckou technikou zdravotní (S-RZ), plocha koruny stromu přes 120 do 150 m2</t>
  </si>
  <si>
    <t>184852322</t>
  </si>
  <si>
    <t>Řez stromů prováděný lezeckou technikou výchovný (S-RV) alejové stromy, výšky přes 4 do 6 m</t>
  </si>
  <si>
    <t>Štěpka bude použita na mulčování keřů vysazených v E1, E2</t>
  </si>
  <si>
    <t>2,2*0,2 m3 klestu, =2,2*180*0,001</t>
  </si>
  <si>
    <t>Množství klestu dle Výpočtu množství klestu pro kácené stromy a odstraňované keře (180kg/1 m3), 20 % štěpky z objemu klestu</t>
  </si>
  <si>
    <t>3,75*0,2 m3 klestu, =3,75*180*0,001</t>
  </si>
  <si>
    <t>NOO 2021</t>
  </si>
  <si>
    <t>Řez udržovací: S-RL: Lokální redukce z důvodu stabilizace</t>
  </si>
  <si>
    <t>R</t>
  </si>
  <si>
    <t>Nátěr řezných ploch odstraněných akátů totálním herbicidem vč. materiálu</t>
  </si>
  <si>
    <t>"Nátěr řezných ploch odstraněných akátů totálním herbicidem vč. materiálu</t>
  </si>
  <si>
    <t>četnost 2x, stromy: 6 ks *2, v rámci SM3 4 ks *2</t>
  </si>
  <si>
    <t>Úprava 184808211"</t>
  </si>
  <si>
    <t>3.1</t>
  </si>
  <si>
    <t>111151121</t>
  </si>
  <si>
    <t>Pokosení trávníku při souvislé ploše do 1000 m2 parkového v rovině nebo svahu do 1:5</t>
  </si>
  <si>
    <t>"Pokosení trávníku při souvislé ploše do 1000 m2 parkového v rovině nebo svahu do 1:5</t>
  </si>
  <si>
    <t>četnost 2x před předáním</t>
  </si>
  <si>
    <t>V cenách jsou započteny i náklady na shrabání a naložení shrabu na dopravní prostředek, odvozem do 20 km a se složením.</t>
  </si>
  <si>
    <t>181111111</t>
  </si>
  <si>
    <t>Plošná úprava terénu v zemině skupiny 1 až 4 s urovnáním povrchu bez doplnění ornice souvislé plo</t>
  </si>
  <si>
    <t>Plošná úprava terénu v zemině tř. 1 až 4 s urovnáním povrchu bez doplnění ornice souvislé plochy do, 500m2 při nerovnostech terénu od +-150 do +- 200mm v rovině nebo na svahu do 1:5</t>
  </si>
  <si>
    <t>181411131</t>
  </si>
  <si>
    <t>Založení trávníku na půdě předem připravené plochy do 1000 m2 výsevem včetně utažení parkového</t>
  </si>
  <si>
    <t>" Založení trávníku na půdě předem připravené plochy do 1000 m2 výsevem včetně utažení parkového v rovině nebo na svahu do 1:5</t>
  </si>
  <si>
    <t>V cenách jsou započteny i náklady na osetí, zapravení, urovnání povrchu hladkým válcem a na první pokosení, naložení shrabu na dopravní prostředek, odvoz do 20 km a jeho složení."</t>
  </si>
  <si>
    <t>182303111</t>
  </si>
  <si>
    <t>Doplnění zeminy nebo substrátu na travnatých plochách tloušťky do 50 mm v rovině nebo na svahu</t>
  </si>
  <si>
    <t>V cenách jsou započteny i náklady na vodorovné přemístění na vzdálenost do 3 m.</t>
  </si>
  <si>
    <t>183403114</t>
  </si>
  <si>
    <t>Obdělání půdy kultivátorováním v rovině nebo na svahu do 1:5</t>
  </si>
  <si>
    <t>183403152</t>
  </si>
  <si>
    <t>Obdělání půdy vláčením v rovině nebo na svahu do 1:05:00</t>
  </si>
  <si>
    <t>Obdělání půdy vláčením v rovině nebo na svahu do 1:5</t>
  </si>
  <si>
    <t>184802111</t>
  </si>
  <si>
    <t>Chemické odplevelení půdy před založením kultury, trávníku nebo zpevněných ploch o výměře jednotlivě</t>
  </si>
  <si>
    <t>Chemické odplevelení půdy před založením kultury, trávníku nebo zpevněných ploch o výměře jednotlivě přes 20 m2 v rovině nebo na svahu do 1:5 postřikem na široko</t>
  </si>
  <si>
    <t>185802113</t>
  </si>
  <si>
    <t>Hnojení půdy nebo trávníku v rovině nebo na svahu do 1:5 umělým hnojivem na široko</t>
  </si>
  <si>
    <t>V cenách jsou započteny i náklady na rozprostření nebo rozdělení hnojiva.</t>
  </si>
  <si>
    <t>20 g/m2</t>
  </si>
  <si>
    <t xml:space="preserve">  0,0098+(14,7*0,001)+(14,7*0,001)+(9,8*0,18)</t>
  </si>
  <si>
    <t>MAT</t>
  </si>
  <si>
    <t>Zemina kvalitní tříděná zahradní - pro doplnění na travnatých plochách</t>
  </si>
  <si>
    <t>"Zemina kvalitní tříděná zahradní - pro doplnění na travnatých plochách</t>
  </si>
  <si>
    <t xml:space="preserve">Hnojivo travní30 g/m2=30*490*0,001 </t>
  </si>
  <si>
    <t>"Hnojivo travní</t>
  </si>
  <si>
    <t>30 g/m2</t>
  </si>
  <si>
    <t>Směs travní parková I. běžná zátěžSpotřeba cca 30 g/m2=0,03*490</t>
  </si>
  <si>
    <t>"Směs travní parková I. běžná zátěž</t>
  </si>
  <si>
    <t>Spotřeba cca 30 g/m2</t>
  </si>
  <si>
    <t xml:space="preserve">herbicid totální </t>
  </si>
  <si>
    <t>l</t>
  </si>
  <si>
    <t>7-9 l / ha, = 490*8*0,0001</t>
  </si>
  <si>
    <t>3.2</t>
  </si>
  <si>
    <t>180405114</t>
  </si>
  <si>
    <t>Založení trávníků ve vegetačních dlaždicích nebo prefabrikátech výsevem směsi substrátu a semene</t>
  </si>
  <si>
    <t>Založení trávníků ve vegetačních dlaždicích nebo prefabrikátech výsevem směsi substrátu a semene v rovině nebo na svahu do 1:5</t>
  </si>
  <si>
    <t>Ceny lze použít pro založení trávníku ve všech typech vegetačních tvárnic. V cenách jsou započteny i náklady pokosení, naložení a odvoz odpadu do 20 km se složením.</t>
  </si>
  <si>
    <t>"Doplnění zeminy nebo substrátu na travnatých plochách tloušťky do 50 mm v rovině nebo na svahu do 1:5</t>
  </si>
  <si>
    <t>V cenách jsou započteny i náklady na vodorovné přemístění na vzdálenost do 3 m."</t>
  </si>
  <si>
    <t>"Hnojení půdy nebo trávníku v rovině nebo na svahu do 1:5 umělým hnojivem na široko</t>
  </si>
  <si>
    <t>"Přesun hmot pro sadovnické a krajinářské úpravy - strojně dopravní vzdálenost do 5000 m</t>
  </si>
  <si>
    <t xml:space="preserve">Hnojivo travní30 g/m2=30*72*0,001 </t>
  </si>
  <si>
    <t>Zemina kvalitní tříděná zahradní - pro doplnění na travnatých plochách5 cm=72*0,05</t>
  </si>
  <si>
    <t>5 cm</t>
  </si>
  <si>
    <t xml:space="preserve">Směs travní parková I. běžná zátěž </t>
  </si>
  <si>
    <t>3.3</t>
  </si>
  <si>
    <t>111151122</t>
  </si>
  <si>
    <t>Pokosení trávníku při souvislé ploše do 1000 m2 parkového na svahu přes 1:5 do 1:2</t>
  </si>
  <si>
    <t>" Pokosení trávníku při souvislé ploše do 1000 m2 parkového na svahu přes 1:5 do 1:2</t>
  </si>
  <si>
    <t>četnost 2x</t>
  </si>
  <si>
    <t>181111112</t>
  </si>
  <si>
    <t>Plošná úprava terénu v zemině skupiny 1 až 4 s urovnáním povrchu bez doplnění ornice souvislé plochy do 500 m2 při nerovnostech terénu přes 50 do 100 mm na svahu přes 1:5 do 1:2</t>
  </si>
  <si>
    <t>181411132</t>
  </si>
  <si>
    <t>Založení trávníku na půdě předem připravené plochy do 1000 m2 výsevem včetně utažení parkového na sv</t>
  </si>
  <si>
    <t>Založení trávníku na půdě předem připravené plochy do 1000 m2 výsevem včetně utažení parkového na svahu přes 1:5 do 1:2</t>
  </si>
  <si>
    <t>V cenách jsou započteny i náklady na osetí, zapravení, urovnání povrchu hladkým válcem a na první pokosení, naložení shrabu na dopravní prostředek, odvoz do 20 km a jeho složení</t>
  </si>
  <si>
    <t>185802123</t>
  </si>
  <si>
    <t>Hnojení půdy nebo trávníku na svahu přes 1:5 do 1:2 umělým hnojivem na široko</t>
  </si>
  <si>
    <t>"Hnojení půdy nebo trávníku na svahu přes 1:5 do 1:2 umělým hnojivem na široko</t>
  </si>
  <si>
    <t>Přesun hmot pro sadovnické a krajinářské úpravy - strojně dopravní vzdálenost do 5000</t>
  </si>
  <si>
    <t>(spotřeba cca 30 g/m2)</t>
  </si>
  <si>
    <t xml:space="preserve">Hnojivo travní30 g/m2=30*150*0,001 </t>
  </si>
  <si>
    <t>3.4</t>
  </si>
  <si>
    <t>119005151</t>
  </si>
  <si>
    <t>Vytyčení výsadeb s rozmístěním rostlin dle projektové dokumentace solitérních do 10 kusů</t>
  </si>
  <si>
    <t>"Vytyčení výsadeb s rozmístěním rostlin dle projektové dokumentace solitérních do 10 kusů</t>
  </si>
  <si>
    <t>V cenách jsou započteny i náklady na umístění konkrétní rostliny na místo výsadby"</t>
  </si>
  <si>
    <t>123</t>
  </si>
  <si>
    <t xml:space="preserve">Quercus robur - dub letní, ok 12-14 cm, bal </t>
  </si>
  <si>
    <t>Quercus robur - dub letní, ok 12-14 cm, bal</t>
  </si>
  <si>
    <t>183101221</t>
  </si>
  <si>
    <t>Hloubení jamek pro vysazování rostlin v zemině tř.1 až 4 s výměnou půdy z 50% v rovině</t>
  </si>
  <si>
    <t>Hloubení jamek pro vysazování rostlin v zemině tř.1 až 4 s výměnou půdy z 50% v rovině nebo na svahu do 1:5, objemu přes 0,40 do 1,00 m3</t>
  </si>
  <si>
    <t>V cenách jsou započteny i náklady na případné naložení přebytečných výkopků na dopravní prostředek, odvoz na vzdálenost do 20 km a složení výkopků.</t>
  </si>
  <si>
    <t>184102115</t>
  </si>
  <si>
    <t>Výsadba dřeviny s balem do předem vyhloubené jamky se zalitím v rovině nebo na svahu do 1:5</t>
  </si>
  <si>
    <t>Výsadba dřeviny s balem do předem vyhloubené jamky se zalitím v rovině nebo na svahu do 1:5, při průměru balu přes 500 do 600 mm</t>
  </si>
  <si>
    <t>Ceny lze použít i pro dřeviny pěstované v nádobách.</t>
  </si>
  <si>
    <t>Pro OK 12-14</t>
  </si>
  <si>
    <t>184215133</t>
  </si>
  <si>
    <t>Ukotvení dřeviny kůly třemi kůly, délky přes 2 do 3 m</t>
  </si>
  <si>
    <t>V cenách jsou započteny i náklady na ochranu proti poškození kmene v místě vzepření.</t>
  </si>
  <si>
    <t>184215412</t>
  </si>
  <si>
    <t>Zhotovení závlahové mísy u solitérních dřevin v rovině nebo na svahu do 1:5, o průměru mísy přes 0</t>
  </si>
  <si>
    <t>"Zhotovení závlahové mísy u solitérních dřevin v rovině nebo na svahu do 1:5, o průměru mísy přes 0,5 do 1 m</t>
  </si>
  <si>
    <t>V cenách jsou započteny i náklady na případné naložení vzniklého odpadu na dopravní prostředek, odvoz na vzdálenost do 20 km a složení odpadu."</t>
  </si>
  <si>
    <t>184813134</t>
  </si>
  <si>
    <t>Ochrana dřevin nátěrem, v rovině nebo ve svahu do 1:5 listnatých, výšky přes 70 cm</t>
  </si>
  <si>
    <t>184911421</t>
  </si>
  <si>
    <t>Mulčování vysazených rostlin mulčovací kůrou, tl. do 100 mm v rovině nebo na svahu do 1:5</t>
  </si>
  <si>
    <t>"Mulčování vysazených rostlin mulčovací kůrou, tl. do 100 mm v rovině nebo na svahu do 1:5</t>
  </si>
  <si>
    <t>V cenách jsou započteny i náklady na naložení odpadu na dopravní prostředek, odvoz do 20 km a složení odpadu."</t>
  </si>
  <si>
    <t>185802114</t>
  </si>
  <si>
    <t>Hnojení půdy nebo trávníku v rovině nebo na svahu do 1:5 umělým hnojivem s rozdělením k jednotlivým</t>
  </si>
  <si>
    <t>"Hnojení půdy nebo trávníku v rovině nebo na svahu do 1:5 umělým hnojivem s rozdělením k jednotlivým rostlinám</t>
  </si>
  <si>
    <t>ke stromu 5 tablet, hmotnost tabl. 10 g</t>
  </si>
  <si>
    <t>185804311</t>
  </si>
  <si>
    <t>Zalití rostlin vodou plochy záhonů jednotlivě do 20 m2zálivka stromů při výsadbě 100 l/ks,</t>
  </si>
  <si>
    <t>"Zalití rostlin vodou plochy záhonů jednotlivě do 20 m2</t>
  </si>
  <si>
    <t>zálivka stromů při výsadbě 100 l/ks, četnost 10x</t>
  </si>
  <si>
    <t>185851121</t>
  </si>
  <si>
    <t>Dovoz vody pro zálivku rostlin na vzdálenost do 1000 m</t>
  </si>
  <si>
    <t>"Dovoz vody pro zálivku rostlin na vzdálenost do 1000 m</t>
  </si>
  <si>
    <t>V cenách jsou započteny i náklady na čerpání vody do cisterny"</t>
  </si>
  <si>
    <t>Přesun hmot pro sadovnické účely strojně (0,4t/ks) , dopravní vzdálenost do 5000 m=0,4*2</t>
  </si>
  <si>
    <t>"Přesun hmot pro sadovnické účely strojně (0,4t/ks), dopravní vzdálenost do 5000 m</t>
  </si>
  <si>
    <t xml:space="preserve">mykorhizní houby po 10 kg viz. Průvodní zpráva </t>
  </si>
  <si>
    <t>"mykorhizní houby po 10 kg viz. Průvodní zpráva</t>
  </si>
  <si>
    <t>pro výsadbu stromů - 10 dkg/ strom</t>
  </si>
  <si>
    <t>Úvazek (popruh) pro uchycení stromu ke kůlu tl. 1mm, šířka 20mm</t>
  </si>
  <si>
    <t>"Úvazek (popruh) pro uchycení stromu ke kůlu tl. 1mm, šířka 20mm</t>
  </si>
  <si>
    <t>3 m/strom</t>
  </si>
  <si>
    <t>Příčka z půlené frézované kulatiny pr.min. 7 cm, délka 60 cm</t>
  </si>
  <si>
    <t>"Příčka z půlené frézované kulatiny pr.min. 7 cm, délka 60 cm</t>
  </si>
  <si>
    <t>Listnaté stromy - 9 ks příček k 1 stromu, 1 x 3 ks 10 cm pod korunkou + 2*3 ks příček jako ochrana proti psům na bázi kmene</t>
  </si>
  <si>
    <t>fyzikální půdní kondicionér po 20 kg viz. Průvodní zpráva</t>
  </si>
  <si>
    <t>"fyzikální půdní kondicionér po 20 kg viz. Průvodní zpráva</t>
  </si>
  <si>
    <t>pro výsadbu stromů  -  10 dkg/strom</t>
  </si>
  <si>
    <t>Kůra mulčovací VLv tloušťce 0,10 m, plocha 1,00 x 1,00 m=1*1*0,1*2</t>
  </si>
  <si>
    <t>"Kůra mulčovací VL</t>
  </si>
  <si>
    <t>v tloušťce 0,10 m, plocha 1,00 x 1,00 m</t>
  </si>
  <si>
    <t>Tabletové hnojivo dlouhodobé viz. Průvodní zprávastromy – ke každému stromu 5 tablet,</t>
  </si>
  <si>
    <t>Kg</t>
  </si>
  <si>
    <t>"Tabletové hnojivo dlouhodobé viz. Průvodní zpráva</t>
  </si>
  <si>
    <t>stromy – ke každému stromu 5 tablet, hmotnost tablety 10 g</t>
  </si>
  <si>
    <t xml:space="preserve">Zavlažovací vak viz. Průvodní zpráva </t>
  </si>
  <si>
    <t>Zavlažovací vak viz. Průvodní zpráva</t>
  </si>
  <si>
    <t xml:space="preserve">Voda </t>
  </si>
  <si>
    <t>Ochranný nátěr proti poškození kůry vč. Základního nátěru=0,2*2</t>
  </si>
  <si>
    <t>"Ochranný nátěr proti poškození kůry vč. Základního nátěru</t>
  </si>
  <si>
    <t>Kůly pro ukotvení dřevin, kůl frézovaný s fazetou se špicí, délka do 3 m, průměr 7 cm, tlakově impre</t>
  </si>
  <si>
    <t>"Kůly pro ukotvení dřevin, kůl frézovaný s fazetou se špicí, délka do 3 m, průměr 7 cm, tlakově impregnovaný</t>
  </si>
  <si>
    <t>ZB - 3 ks/strom</t>
  </si>
  <si>
    <t>Substrát zahradnický pro výměnu zeminy při výsadbě:</t>
  </si>
  <si>
    <t>"Substrát zahradnický pro výměnu zeminy při výsadbě:</t>
  </si>
  <si>
    <t>Stromy ZB, objem výkopu 30 % z 0,7 m3/ks, výměna 50%</t>
  </si>
  <si>
    <t>MATERIÁL</t>
  </si>
  <si>
    <t>Prunus avium - třešeň ptačí, OK 12-14 cm, bal, alejový</t>
  </si>
  <si>
    <t xml:space="preserve">Instalace zavlažovacího vaku vč. Naplnění </t>
  </si>
  <si>
    <t xml:space="preserve">Instalace zavlažovacího vaku vč. Naplnění           </t>
  </si>
  <si>
    <t>3.5.</t>
  </si>
  <si>
    <t xml:space="preserve">"Mulčování vysazených rostlin mulčovací kůrou, tl. </t>
  </si>
  <si>
    <t>M2</t>
  </si>
  <si>
    <t xml:space="preserve">Využití štěpky pro opětovné zamulčování stávajících keřových výsadeb z E1, E2. </t>
  </si>
  <si>
    <t>Dle přiložené tabulky výpočet množství klestu, tl. 10 cm/1 m2</t>
  </si>
  <si>
    <t>8,55*10"</t>
  </si>
  <si>
    <t>R + M</t>
  </si>
  <si>
    <t xml:space="preserve">"Instalace ochrany proti posečení vč. MateriáluUV </t>
  </si>
  <si>
    <t>"Instalace ochrany proti posečení vč. Materiálu</t>
  </si>
  <si>
    <t>UV stabilizovaná, flexibilní, vzdušná - podélně dělená, výšky min. 21 cm, tl. materiálu min. 2 mm, hnědé barvy"</t>
  </si>
  <si>
    <t>SO03</t>
  </si>
  <si>
    <t>SADOVÉ ÚPRAVY</t>
  </si>
  <si>
    <t>SO03 SADOVÉ ÚPRAVY</t>
  </si>
  <si>
    <t>SO03-01 IV. ETAPA</t>
  </si>
  <si>
    <t>Z.1</t>
  </si>
  <si>
    <t>181151322</t>
  </si>
  <si>
    <t xml:space="preserve">Plošná úprava terénu v zemině skupiny 1 až 4 </t>
  </si>
  <si>
    <t>Plošná úprava terénu v zemině skupiny 1 až 4 s urovnáním povrchu bez doplnění ornice souvislé plochy přes 500 m2 při nerovnostech terénu přes 100 do 150 mm v rovině nebo na svahu do 1:5</t>
  </si>
  <si>
    <t>181451141</t>
  </si>
  <si>
    <t>Založení trávníku na půdě předem připravené plochy  přes 1000 m2 výsevem</t>
  </si>
  <si>
    <t>Založení trávníku na půdě předem připravené plochy přes 1000 m2 výsevem včetně utažení parterového v rovině nebo na svahu do 1:5</t>
  </si>
  <si>
    <t>V cenách jsou započteny i náklady na rozprostření nebo rozdělení hnojiva.20 g/m2</t>
  </si>
  <si>
    <t>Přesun hmot pro sadovnické a krajinářské úpravy vodorovně do 5000 m (0,01 t/ks)</t>
  </si>
  <si>
    <t>(66,09*0,001)+(66,09*0,001)</t>
  </si>
  <si>
    <t xml:space="preserve">Hnojivo travní </t>
  </si>
  <si>
    <t>30 g/m2 30*2203*0,001</t>
  </si>
  <si>
    <t>Z.2</t>
  </si>
  <si>
    <t>Pokosení trávníku parkového pl do 1000 m2 s odvozem do 20 km v rovině a svahu do</t>
  </si>
  <si>
    <t>1:5, četnost 2x</t>
  </si>
  <si>
    <t>Před předáním , vč. Odvozu a uložení shrabu na skládku</t>
  </si>
  <si>
    <t>180404112</t>
  </si>
  <si>
    <t>Založení hřišťového trávníku výsevem na vrstvě substrátu</t>
  </si>
  <si>
    <t>181151321</t>
  </si>
  <si>
    <t xml:space="preserve">Plošná úprava terénu pro setí trávníku </t>
  </si>
  <si>
    <t>S urovnáním povrchu bez doplnění ornice souvislé plochy přes 500 m2 při nerovnostech terénu přes 100 do 150 mm v rovině nebo na svahu do 1:5</t>
  </si>
  <si>
    <t>Doplnění zeminy nebo substrátu na travnatých plochách</t>
  </si>
  <si>
    <t>Tloušťky do 50 mm</t>
  </si>
  <si>
    <t xml:space="preserve">Obdělání půdy kultivátorováním </t>
  </si>
  <si>
    <t xml:space="preserve">Obdělání půdy vláčením </t>
  </si>
  <si>
    <t>183403153</t>
  </si>
  <si>
    <t xml:space="preserve">Obdělání půdy hrabáním v rovině a svahu do 1:5 </t>
  </si>
  <si>
    <t>183403161</t>
  </si>
  <si>
    <t xml:space="preserve">Obdělání půdy válením v rovině a svahu do 1:5 </t>
  </si>
  <si>
    <t>184813511</t>
  </si>
  <si>
    <t>Chemické odplevelení půdy před založením kultury, trávníku nebo zpevněných ploch ručně o jakékoli vý</t>
  </si>
  <si>
    <t>Chemické odplevelení půdy před založením kultury, trávníku nebo zpevněných ploch ručně o jakékoli výměře postřikem na široko v rovině nebo na svahu do 1:5</t>
  </si>
  <si>
    <t xml:space="preserve">Hnojení půdy umělým hnojivem na široko v rovině </t>
  </si>
  <si>
    <t>(7,3*1,2)+0,015+((14,5+21,8)*0,001))</t>
  </si>
  <si>
    <t xml:space="preserve">Ornice pro doplnění zeminy na travnatých plochách </t>
  </si>
  <si>
    <t>20 %, 5 cm</t>
  </si>
  <si>
    <t xml:space="preserve">Směs travní hřišťová I. </t>
  </si>
  <si>
    <t xml:space="preserve">Hnojivo pro hřišťový trávník, parkový trávník </t>
  </si>
  <si>
    <t>20 g / 1 m2</t>
  </si>
  <si>
    <t xml:space="preserve">7-9 l / ha </t>
  </si>
  <si>
    <t>Z.3</t>
  </si>
  <si>
    <t>111151111</t>
  </si>
  <si>
    <t xml:space="preserve">Pokosení trávníku do 1000m2, parkový, </t>
  </si>
  <si>
    <t>Před předáním, vč. Odvozu a uložení shrabu na skládku</t>
  </si>
  <si>
    <t>111151112</t>
  </si>
  <si>
    <t xml:space="preserve">Pokosení trávníku do 1000m2 křovinořez, parkový, </t>
  </si>
  <si>
    <t>122251103</t>
  </si>
  <si>
    <t xml:space="preserve">	Odkopávky a prokopávky nezapažené v hornině třídy  těžitelnosti I skupiny 3 objem do 100 m3 strojně</t>
  </si>
  <si>
    <t xml:space="preserve"> Odkopávky a prokopávky nezapažené v hornině třídy těžitelnosti I skupiny 3 objem do 100 m3 strojně</t>
  </si>
  <si>
    <t>155131313</t>
  </si>
  <si>
    <t>Zřízení protierozního zpevnění svahů geomříží, sklonu přes 1:1 včetně kotvení – 3x</t>
  </si>
  <si>
    <t>Zřízení protierozního zpevnění svahů geomříží,  sklonu přes 1:1 včetně kotvení – 3x opakování viz. Výkres D.1.1.3</t>
  </si>
  <si>
    <t>162351104</t>
  </si>
  <si>
    <t>Vodorovné přemístění přes 500 do 1000 m výkopku/sypaniny z horniny třídy těžitelnosti I sk</t>
  </si>
  <si>
    <t>Vodorovné přemístění přes 500 do 1000 m výkopku/sypaniny z horniny třídy těžitelnosti I skupiny 1 až 3</t>
  </si>
  <si>
    <t>Navážka z mezideponie pro hutnění travnatých schodů</t>
  </si>
  <si>
    <t>3x opakování, použitá zemina z výkopu, +20 % na zhutnění</t>
  </si>
  <si>
    <t>Vodorovné přemístění přes 500 do 1000 m výkopku/sypaniny z horniny třídy těžitelnosti I skupiny 1 až 3, Uložení na mezideponii</t>
  </si>
  <si>
    <t>171151101</t>
  </si>
  <si>
    <t>Hutnění boků násypůápro jakýkoliv sklon a míru zhutnění svahu</t>
  </si>
  <si>
    <t>Délka schodů 149 xm, výška 0,4 m</t>
  </si>
  <si>
    <t>171151103</t>
  </si>
  <si>
    <t>Uložení sypaniny z hornin soudržných do násypů zhutněných strojně – hutnění jednotlivých travnatý</t>
  </si>
  <si>
    <t>Uložení sypaniny z hornin soudržných do násypů zhutněných strojně – hutnění jednotlivých travnatých schodů ve třech vrstvách</t>
  </si>
  <si>
    <t>171152501</t>
  </si>
  <si>
    <t xml:space="preserve">Zhutnění poslední vrstvy hlediště </t>
  </si>
  <si>
    <t>Uložení na mezideponii</t>
  </si>
  <si>
    <t>171251201</t>
  </si>
  <si>
    <t>Uložení sypaniny na skládky nebo meziskládky bez hutnění s upravením uložené sypaniny do předepsané</t>
  </si>
  <si>
    <t>Plošná úprava terénu do 500 m2 zemina skupiny 1 až  4 nerovnosti přes 50 do 100 mm v rovinně a svahu</t>
  </si>
  <si>
    <t>Plošná úprava terénu do 500 m2 zemina skupiny 1 až 4 nerovnosti přes 50 do 100 mm v rovinně a svahu do 1:5</t>
  </si>
  <si>
    <t>181351003</t>
  </si>
  <si>
    <t>Navážka travního substrátu, mocnost 10 cm, + 20 % na zhutnění (horní vrstva)</t>
  </si>
  <si>
    <t>181411153</t>
  </si>
  <si>
    <t>Založení trávníku předpěstovaným travním kobercem parkového na svahu přes 1:2-1.1</t>
  </si>
  <si>
    <t>Založení trávníku předpěstovaným travním kobercem parkového na svahu přes 1:2-1:1</t>
  </si>
  <si>
    <t>Spáry skládat jako cihly</t>
  </si>
  <si>
    <t>182251101</t>
  </si>
  <si>
    <t>Svahování trvalých svahů do projektovaných profilů  strojně s potřebným přemístěním výkopku</t>
  </si>
  <si>
    <t>Svahování trvalých svahů do projektovaných profilů</t>
  </si>
  <si>
    <t xml:space="preserve"> strojně s potřebným přemístěním výkopku při svahování</t>
  </si>
  <si>
    <t>184813512</t>
  </si>
  <si>
    <t>Chemické odplevelení před založením kultury postřikem na široko ve svahu přes 1:5 do 1:2 ručně</t>
  </si>
  <si>
    <t>- selektivním herbicidem proti dvouděložným rostlinám</t>
  </si>
  <si>
    <t>185803211</t>
  </si>
  <si>
    <t xml:space="preserve">Uválcování travního koberce </t>
  </si>
  <si>
    <t>185804312</t>
  </si>
  <si>
    <t xml:space="preserve">Zalití rostlin vodou jednotlivě přes 20 m2 </t>
  </si>
  <si>
    <t>Následná zálivka po dobu 10 dnů 2x denně, 20 l/m2</t>
  </si>
  <si>
    <t>zálivka po položení travního koberce 20 l/m2</t>
  </si>
  <si>
    <t>Odvoz přebytečné zeminy z výkopu do 9 km</t>
  </si>
  <si>
    <t>Ocelová kotvící skoba  – pro travní koberce, délka 30 cm, 6ks / m2 ve svahu, 1 ks/m2 v</t>
  </si>
  <si>
    <t>Ocelová kotvící skoba – pro travní koberce, délka 30 cm, 6ks / m2 ve svahu, 1 ks/m2 v rovině</t>
  </si>
  <si>
    <t xml:space="preserve">Měkká tkaná geomříž 100x5,2m </t>
  </si>
  <si>
    <t>(90*7,4)+(59*6,5)</t>
  </si>
  <si>
    <t>Pěstební travní substrát pro travnaté koberce vč. Dopravy</t>
  </si>
  <si>
    <t>Viz. Průvodní a technická zpráva a D.1.1.5 – Přírodní zatravněné hlediště</t>
  </si>
  <si>
    <t>Ocelová kotvící skoba  -  na geomříž délka 30 cm, drát prům. 4 mm</t>
  </si>
  <si>
    <t>6ks / m2 ve svahu, 1 ks/m2 v rovině</t>
  </si>
  <si>
    <t xml:space="preserve">Travní koberec </t>
  </si>
  <si>
    <t>vč. 10 % rezerva na ořezy</t>
  </si>
  <si>
    <t xml:space="preserve">Hnojivo pro parkový trávník </t>
  </si>
  <si>
    <t xml:space="preserve">Selektivní herbicid na dvouděložné rostliny </t>
  </si>
  <si>
    <t xml:space="preserve">Kotvení travního koberce </t>
  </si>
  <si>
    <t xml:space="preserve">Kotvení geomříže </t>
  </si>
  <si>
    <t>Z.4</t>
  </si>
  <si>
    <t>119005153</t>
  </si>
  <si>
    <t>Vytyčení výsadeb s rozmístěním rostlin dle projektové dokumentace solitérních přes 10 do 50 k</t>
  </si>
  <si>
    <t>Vytyčení výsadeb s rozmístěním rostlin dle projektové dokumentace solitérních přes 10 do 50 kusů</t>
  </si>
  <si>
    <t>V cenách jsou započteny i náklady na umístění konkrétní rostliny na místo výsadby.</t>
  </si>
  <si>
    <t>Hloubení jamek pro vysazování rostlin v zemině tř.1 až 4 s výměnou půdy z 50% v rovině nebo na sv</t>
  </si>
  <si>
    <t>183101321</t>
  </si>
  <si>
    <t xml:space="preserve">Hloub. Jamek s výměnou 100% půdy přes 0,4 do 1 m3 </t>
  </si>
  <si>
    <t>Pro výsadbu do zp. Plochy - mlat</t>
  </si>
  <si>
    <t>Výsadba dřeviny s balem do předem vyhloubené jamky  se zalitím v rovině nebo na svahu do 1:5, při prů</t>
  </si>
  <si>
    <t>184215211</t>
  </si>
  <si>
    <t>Ukotvení dřeviny podzemním kotvením do volné zeminy, obv. km. Do 250 mm</t>
  </si>
  <si>
    <t xml:space="preserve">vč. nákladů na ochranu proti poškození kmene v místě vzepření </t>
  </si>
  <si>
    <t>Zhotovení závlahové mísy u solitérních dřevin v rovině nebo na svahu do 1:5, o průměru mísy přes 0,5 do 1 m</t>
  </si>
  <si>
    <t>V cenách jsou započteny i náklady na případné naložení vzniklého odpadu na dopr. prostředek, odvoz na vzdálenost do 20 km a složení odpadu.</t>
  </si>
  <si>
    <t>V cenách jsou započteny i náklady na naložení odpadu na dopravní prostředek, odvoz do 20 km a složení odpadu.</t>
  </si>
  <si>
    <t>18580211</t>
  </si>
  <si>
    <t>Hnojení umělým hnojivem k jednotlivým rostlinám v rovině trvalky - ke každém trvalce 1 tabl.</t>
  </si>
  <si>
    <t xml:space="preserve">hmotnost tablety 10g </t>
  </si>
  <si>
    <t>ke stromu 5 tablet, hmotnost tabl. 10 g =(14*5*10)*0,000001</t>
  </si>
  <si>
    <t>Zalití rostlin vodou plochy záhonů jednotlivě přes 20 m2</t>
  </si>
  <si>
    <t>okrasné: 100 l/ks, četnost 10x</t>
  </si>
  <si>
    <t>Dovoz vody pro zálivku rostlin za vzdálenost do 1000 m</t>
  </si>
  <si>
    <t>V cenách jsou započteny i náklady na čerpání vody do cisterny</t>
  </si>
  <si>
    <t>184813134R</t>
  </si>
  <si>
    <t>184852321R</t>
  </si>
  <si>
    <t xml:space="preserve">Řez komparativní proveden před výsadbou stromů </t>
  </si>
  <si>
    <t>184911161R</t>
  </si>
  <si>
    <t>Mulčování záhonů DK tloušťky mulče přes 50 do 100 mm v rovině nebo na svahu do 1:5</t>
  </si>
  <si>
    <t>Stromy v mlatu - viz. Technická zpráva, svrchní vrstvy</t>
  </si>
  <si>
    <t>Stromy ZB, objem výkopu 0,7 m3/ks, výměna 50%</t>
  </si>
  <si>
    <t xml:space="preserve">Tabletové hnojivo dlouhodobé viz. Průvodní zpráva </t>
  </si>
  <si>
    <t>Tabletové hnojivo dlouhodobé viz. Průvodní zpráva</t>
  </si>
  <si>
    <t>okrasné stromy – ke každému stromu 5 tablet, hm. tablety 10 g</t>
  </si>
  <si>
    <t>Stromy ZB, objem výkopu 100 %, 70 %, 0,85m3/ks, výměna 100%</t>
  </si>
  <si>
    <t>Drcené kamenivo, 60 mm, fr. 4/8Horní část výsadbové jámy</t>
  </si>
  <si>
    <t>Stromy v mlatu - viz. Technická zpráva</t>
  </si>
  <si>
    <t>Instlace zavlažovací a provzdušňovací sondy kořenového prostoru -</t>
  </si>
  <si>
    <t>Instlace zavlažovací a provzdušňovací sondy kořenového prostoru - PE perforovaná hadice, pr. 80 mm,  PP tvarovka 'T', 80 x 80 x 80 mm,  PP koncová zátka o pr. 80 mm, bajonet</t>
  </si>
  <si>
    <t xml:space="preserve">ke stromům vysazeným v mlatu </t>
  </si>
  <si>
    <t xml:space="preserve">Zavlažovací vak, 75 l viz. Průvodní zpráva </t>
  </si>
  <si>
    <t xml:space="preserve">Příčka z půlené frézované kulatiny pr.min. 6 cm, </t>
  </si>
  <si>
    <t>Listnaté stromy - 9 ks příček k 1 stromu, 1*3 ks 10 cm pod korunkou + 2*3 ks příček na bázi kmene</t>
  </si>
  <si>
    <t>Úvazek (popruh) pro uchycení stromu ke kůlu tl. 1mm, šířka min. 30mm nebo kokosový vázací popruh.</t>
  </si>
  <si>
    <t>Úvazek (popruh) pro uchycení stromu ke kůlu tl. 1mm, šířka min. 30mm nebo kokosový vázací popruh. 3 m/strom</t>
  </si>
  <si>
    <t>Štěrkopískový podsyp 0/8, 10 cm, dno jámy, váha 1500 kg/t</t>
  </si>
  <si>
    <t>13*1,13*0,1*1500*0,001</t>
  </si>
  <si>
    <t>Kůly pro ukotvení dřevin, kůl frézovaný s fazetou se špicí, délka do 3 m, průměr 6 cm,</t>
  </si>
  <si>
    <t>cm, tlakově impregnovaný</t>
  </si>
  <si>
    <t>fyzikální půdní kondicionér, hydroabsorbent viz. Průvodní zpráva</t>
  </si>
  <si>
    <t xml:space="preserve">pro výsadbu stromů - 10 dkg/ strom </t>
  </si>
  <si>
    <t>Podzemní kotvení a vyvazovací prvky pro stromy v mlatu vč. rohože ad.</t>
  </si>
  <si>
    <t>Ochranný nátěr proti poškození kůry teplem např. Arboflex vč. Základního nátěru</t>
  </si>
  <si>
    <t>PAS - Prunus avium odrůda a nasazení viz. Průvodní zpráva, OK 12-14, ZB</t>
  </si>
  <si>
    <t>J - Juglans regia ´ ořešák královský, OK 10-12, ZB , nasazení viz. Průvodní zpráva</t>
  </si>
  <si>
    <t>J - Juglans regia - ořešák královský, OK 10-12, ZB, nasazení viz. Průvodní zpráva</t>
  </si>
  <si>
    <t>ACE - Acer campestre ´´ - javor babyka ‘, OK 12-14 , ZB, alejový, NK min. 220 cm, 2-3x přesazovaný</t>
  </si>
  <si>
    <t>ACE - Acer campestre ´´ - javor babyka é‘, OK 12-14, ZB, alejový, NK min. 220 cm, 2-3x přesazovaný</t>
  </si>
  <si>
    <t>Upravená lomová výsivka, 40 mm, fr. 0/4Svrchní plocha výsadbové jámy</t>
  </si>
  <si>
    <t>Stromy v mlatu – viz. Technická zpráva</t>
  </si>
  <si>
    <t xml:space="preserve">Kůra mulčovací VL vč. dopravy </t>
  </si>
  <si>
    <t xml:space="preserve">Instalace zavlažovacího vaku vč. Naplnění, 75 l </t>
  </si>
  <si>
    <t xml:space="preserve">Instalace ochrany proti posečení vč. Materiálu </t>
  </si>
  <si>
    <t>UV stabilizovaná, flexibilní, vzdušná - podélně dělená, výšky min. 21 cm, tl. materiálu min. 2 mm, hnědé barvy!!</t>
  </si>
  <si>
    <t>Z.5</t>
  </si>
  <si>
    <t>183101213</t>
  </si>
  <si>
    <t>Jamky pro výsadbu s výměnou 50 % půdy zeminy tř 1 až 4 obj přes 0,02 do 0,05 m3 v rovině a svahu do</t>
  </si>
  <si>
    <t>Pro popínavé rostliny</t>
  </si>
  <si>
    <t>183205121</t>
  </si>
  <si>
    <t>Založení záhonu pro výsadbu rostlin v rovině/svah 1:5, na starém trávníku</t>
  </si>
  <si>
    <t>2,75</t>
  </si>
  <si>
    <t>184102110</t>
  </si>
  <si>
    <t>Výsadba dřeviny s balem D do 0,1 m do jamky se zalitím v rovině a svahu do 1:5</t>
  </si>
  <si>
    <t>1858021</t>
  </si>
  <si>
    <t>Hnojení umělým hnojivem k jednotlivým rostlinám v rovině trvalky - ke každém trvalce 1 tabl.,</t>
  </si>
  <si>
    <t>Hmotnost tablety 10g</t>
  </si>
  <si>
    <t xml:space="preserve">Hnojení umělým hnojivem k jednotlivým rostlinám v rovině </t>
  </si>
  <si>
    <t>Keře - ke každému keři 2 tablety, hmotnost tablety 10 g</t>
  </si>
  <si>
    <t>zálivka keřů při výsadbě 10 l/ks, četnost 10x</t>
  </si>
  <si>
    <t>Přesun hmot pro sadovnické účely strojně, dopravní vzdálenost do 5000 m (0,02 t/ks)</t>
  </si>
  <si>
    <t>184911111R</t>
  </si>
  <si>
    <t>Znovuuvázání dřeviny jedním úvazkem ke stávající stojněVyvázání popínavé rostliny ke kosntrukci vč</t>
  </si>
  <si>
    <t>Znovuuvázání dřeviny jedním úvazkem ke stávající stojně</t>
  </si>
  <si>
    <t>Vyvázání popínavé rostliny ke kosntrukci vč. Materiálu</t>
  </si>
  <si>
    <t xml:space="preserve">Akebia quinata - akébie pětičetná, ko 2 l </t>
  </si>
  <si>
    <t xml:space="preserve">Tabletové hnojivo dlouhodobé </t>
  </si>
  <si>
    <t>Substrát zahradnický pro výměnu zeminy při výsadběKeře - objem výkopu 0,125 m3/ks, výměna 50</t>
  </si>
  <si>
    <t>Substrát zahradnický pro výměnu zeminy při výsadbě,Keře - objem výkopu 0,125 m3/ks, výměna 50%</t>
  </si>
  <si>
    <t>v tloušťce 0,10 m, plocha 0,4 x 0,4 m, pro 6 ks mimo záhon</t>
  </si>
  <si>
    <t>Z.6</t>
  </si>
  <si>
    <t>119005121</t>
  </si>
  <si>
    <t>Vytyčení výsadeb s rozmístěním rostlin dle projektové dokumentace zapojených</t>
  </si>
  <si>
    <t>Vytyčení výsadeb s rozmístěním rostlin dle projektové dokumentace zapojených nebo v záhonu, plochy přes 10 do 100 m2 ve sponu</t>
  </si>
  <si>
    <t>pro trvalky</t>
  </si>
  <si>
    <t>119005155</t>
  </si>
  <si>
    <t>Vytyčení výsadeb s rozmístěním rostlin dle projektové dokumentace</t>
  </si>
  <si>
    <t>solitérních přes 50 kusů</t>
  </si>
  <si>
    <t>pro cibuloviny</t>
  </si>
  <si>
    <t>183111211</t>
  </si>
  <si>
    <t>Hloubení jamek pro vysazování rostlin v zemině tř.1 až 4 s výměnou půdy z 50% v rovině nebo na svahu do 1:5, objemu do 0,002 m3</t>
  </si>
  <si>
    <t>183111212</t>
  </si>
  <si>
    <t>Jamky pro výsadbu s výměnou 50 % půdy zeminy tř 1 až 4 obj přes 0,002 do 0,005 m3 v rovině a svahu d</t>
  </si>
  <si>
    <t>Jamky pro výsadbu s výměnou 50 % půdy zeminy tř 1 až 4 obj přes 0,002 do 0,005 m3 v rovině a svahu do 1:5</t>
  </si>
  <si>
    <t>183211313</t>
  </si>
  <si>
    <t>Výsadba květin do připravené půdy se zalitím do připravené půdy, se zalitím cibulí nebo hlíz</t>
  </si>
  <si>
    <t>183211322</t>
  </si>
  <si>
    <t>Výsadba květin do připravené půdy se zalitím do připravené půdy, se zalitím květin krytokořenných</t>
  </si>
  <si>
    <t>Výsadba květin do připravené půdy se zalitím do připravené půdy, se zalitím květin krytokořenných o průměru kontejneru přes 80 do 120 mm</t>
  </si>
  <si>
    <t>184911151</t>
  </si>
  <si>
    <t>Mulčování záhonů drceným kamenivem tl. Přes 20-50 mm v rovině nebo na svahu do</t>
  </si>
  <si>
    <t>Mulčování záhonů drceným kamenivem tl. Přes 20-50 mm v rovině nebo na svahu do 1:5</t>
  </si>
  <si>
    <t>trvalky - ke každém trvalce 1 tabl., hmotnost tablety 10 g</t>
  </si>
  <si>
    <t>Traviny bez tabletového hnojiva</t>
  </si>
  <si>
    <t>zálivka trvalek při výsadbě 2 l/ks: četnost 10x</t>
  </si>
  <si>
    <t xml:space="preserve">	916371214R</t>
  </si>
  <si>
    <t>Osazení skrytého flexibilního zahradního obrubníku zarytím včetně začištění</t>
  </si>
  <si>
    <t>Instalace ocelového obrubníku vč. kotvení viz. Prův. Zpráva</t>
  </si>
  <si>
    <t>Kamenivo - drobný drcený bazický štěrk (frakce 4-8 mm).=19,5*0,05</t>
  </si>
  <si>
    <t>Kamenivo - drobný drcený bazický štěrk (frakce 4-8 mm).</t>
  </si>
  <si>
    <t>19,5*0,05</t>
  </si>
  <si>
    <t xml:space="preserve">Allium sphaerocephalon – česnek kulatohlavý, cib </t>
  </si>
  <si>
    <t xml:space="preserve">Narcis BELL SONG – narcis, cib </t>
  </si>
  <si>
    <t xml:space="preserve">Sedum telephium '' – rozchodník, K12 </t>
  </si>
  <si>
    <t xml:space="preserve">Stipa tenuissima – kavyl péřovitý, K9 </t>
  </si>
  <si>
    <t xml:space="preserve">Herbicid totální </t>
  </si>
  <si>
    <t>19,5*0,5*0,001</t>
  </si>
  <si>
    <t xml:space="preserve">Ocelová obruba, tl. 3 mm vč. Kotvení roxory </t>
  </si>
  <si>
    <t xml:space="preserve">Narcis CALGARY – narcis, cib </t>
  </si>
  <si>
    <t xml:space="preserve">Salvia nemorosa – šalvěj hajní, K9 </t>
  </si>
  <si>
    <t xml:space="preserve">Aster dumosus '' – hvězdnice, K9 </t>
  </si>
  <si>
    <t xml:space="preserve">Calamagrostis brachytricha – třtina chloupkatá, K9 </t>
  </si>
  <si>
    <t xml:space="preserve">Tabletové hnojivo dlouhodobé např. </t>
  </si>
  <si>
    <t>Trvalky -1 tabl. (traviny bez hnojení), hmotnost tablety 10 g</t>
  </si>
  <si>
    <t>Substrát zahradnický pro výměnu zeminy při výsadbět</t>
  </si>
  <si>
    <t>Substrát zahradnický pro výměnu zeminy při výsadbě</t>
  </si>
  <si>
    <t>trvalky: objem 0,005 m3/ks, výměna 50%</t>
  </si>
  <si>
    <t xml:space="preserve">Echinacea purpurea '' – třapatka nachová, K9 </t>
  </si>
  <si>
    <t xml:space="preserve">Iris barbata-media '' – kosatec německý, K12 </t>
  </si>
  <si>
    <t>Centranthus ruber Coccineus  – mavuň červená, K9</t>
  </si>
  <si>
    <t xml:space="preserve">Gaura lindheimeri - Svíčkovec Lindheimerův, K12 </t>
  </si>
  <si>
    <t>Z.7</t>
  </si>
  <si>
    <t>111151131</t>
  </si>
  <si>
    <t>Pokosení trávníku lučního pl do 1000 m2 s odvozem do 20 km v rovině a svahu do 1:5, před předáním, v</t>
  </si>
  <si>
    <t>Pokosení trávníku lučního pl do 1000 m2 s odvozem do 20 km v rovině a svahu do 1:5, před předáním, vč. Odvozu a uložení shrabu na skládku, četnost 2x</t>
  </si>
  <si>
    <t>181411121</t>
  </si>
  <si>
    <t>Založení lučního trávníku výsevem pl do 1000 m2 v rovině a ve svahu do 1:5</t>
  </si>
  <si>
    <t>vč. utažení, nákladů na pokosení, naložení a odvoz odpadu do 20 km se složením</t>
  </si>
  <si>
    <t>183205112</t>
  </si>
  <si>
    <t>Založení záhonu pro výsadbu rostlin v rovině nebo na svahu do 1:5 v zemině tř. 3</t>
  </si>
  <si>
    <t>998231411</t>
  </si>
  <si>
    <t>Ruční přesun hmot pro sadovnické a krajinářské úpravy do 100 m</t>
  </si>
  <si>
    <t>181451311R</t>
  </si>
  <si>
    <t xml:space="preserve">Příplatek za výsadbu ve stížených prac. Podmínkách </t>
  </si>
  <si>
    <t>Příplatek za výsadbu ve stížených prac. Podmínkách</t>
  </si>
  <si>
    <t xml:space="preserve">Substrát střešní extenzivní </t>
  </si>
  <si>
    <t xml:space="preserve">Směs květnatá louka </t>
  </si>
  <si>
    <t>Květnatá louka , 6 g / m2</t>
  </si>
  <si>
    <t xml:space="preserve">Písek pro míchání se směsí pro květnaté louky </t>
  </si>
  <si>
    <t>doplnění do 30 g na 1 m2</t>
  </si>
  <si>
    <t>Doprava substrátu vč. vyzvednutí hydraulickou rukou</t>
  </si>
  <si>
    <t>29*0,15</t>
  </si>
  <si>
    <t>SO03-02 V. ETAPA</t>
  </si>
  <si>
    <t>184806112R00</t>
  </si>
  <si>
    <t>Řez stromů, keřů průklestem netrnitých , o prům. Koruny přes 2 do 4 mvč. nákladů na přemístění</t>
  </si>
  <si>
    <t>Řez stromů, keřů nebo růží řez průklestem, netrnité stromy, průměr přes 2 do 4 m</t>
  </si>
  <si>
    <t>Odstranění nevhodných dřevin výšky do 1 m s odstraněním pařezu do 100 m2 ve svahu vč. nákladů</t>
  </si>
  <si>
    <t>Pol__0054</t>
  </si>
  <si>
    <t>Přeprava materiálu ručně na místo určení, ztížené podmínky, ručně</t>
  </si>
  <si>
    <t>111 11-1314</t>
  </si>
  <si>
    <t>Odstranění ruderálního porostu z plochy do 100 m2 ve svahu přes 1:1vč. nákladů na mechan.</t>
  </si>
  <si>
    <t>Odstranění ruderálního porostu z plochy do 100 m2 ve svahu přes 1:1vč. nákladů na mechan. Nalož., Shrabu s odvozem do 20 km a složením</t>
  </si>
  <si>
    <t>111 21-2314</t>
  </si>
  <si>
    <t>Odstranění nevhodných dřevin výšky přes 1 m bez odstranění pařezu do 100 m2 na svahu přes 1:1</t>
  </si>
  <si>
    <t>Odstranění nevhodných dřevin výšky přes 1 m bez odstranění pařezu do 100 m2 na svahu přes 1:1vč., nákladů na odklizení odklizení vytěžené dřevní hmoty na vzdálenost do 50 m, se složením na hromady</t>
  </si>
  <si>
    <t>112 15-1111</t>
  </si>
  <si>
    <t>Pokácení stromu směrové v celku s odřezáním kmene a s odvětvením – prům. Kmene přes 100 do 200</t>
  </si>
  <si>
    <t>Pokácení stromu směrové v celku s odřezáním kmene a s odvětvením – prům. Kmene přes 100 do 200, mmvč. nákladů na odklizení části kmene a větví na vzdálenost do 20 m se složením na hromady nebo</t>
  </si>
  <si>
    <t xml:space="preserve">Příplatek za rizikovou práci, jištění </t>
  </si>
  <si>
    <t>kpt</t>
  </si>
  <si>
    <t>Odstranění nevhodných dřevin výšky přes 1 m bez odstranění pařezu do 100 m2 na svahu přes 1:1vč. n</t>
  </si>
  <si>
    <t>111 25-1111</t>
  </si>
  <si>
    <t>Drcení ořezaných větví strojně – štěpkování o prům. Větví do 100 mm s odvozem do 20 km</t>
  </si>
  <si>
    <t>Drcení ořezaných větví strojně – štěpkování o prům. Větví do 100 mm s odvozem do 20 kmMnožství, klestu odhad dle množství kácených dřevin. Výpočet v příloze rozpočtu.</t>
  </si>
  <si>
    <t>183205121R00</t>
  </si>
  <si>
    <t>Založení záhonu pro výsadbu rostlin v rovině/svah 1:5, v zemině tř. 1-2vč.nákladů na urovnání s příp</t>
  </si>
  <si>
    <t>Založení záhonu v rovině nebo na svahu 1:5,  , na starém trávníku</t>
  </si>
  <si>
    <t>185802113R00</t>
  </si>
  <si>
    <t>185802114R00</t>
  </si>
  <si>
    <t>Hnojení umělým hnojivem k jednotlivým rostlinám v rovině</t>
  </si>
  <si>
    <t xml:space="preserve">trvalky - ke každém trvalce 1 tabl., hmotnost tablety 10 gTraviny bez tabletového hnojiva : </t>
  </si>
  <si>
    <t>MATERIÁLTRVA</t>
  </si>
  <si>
    <t xml:space="preserve">Astrantia major ´´ - jarmanka větší, K9 </t>
  </si>
  <si>
    <t>Pol__0013</t>
  </si>
  <si>
    <t>Rozprostřední a urovnání ornice, tl. 10-15 cm, do 500 m2Ohumusování dovezenou zeminou</t>
  </si>
  <si>
    <t>Pol__0014</t>
  </si>
  <si>
    <t xml:space="preserve">Zřízení drenáže pod záhonem10 a víc cm </t>
  </si>
  <si>
    <t>Pol__0015</t>
  </si>
  <si>
    <t xml:space="preserve">Materiál – drenáž pod záhonem, kamenivo fr. 16/32 </t>
  </si>
  <si>
    <t>Pol__0024</t>
  </si>
  <si>
    <t>Příplatek za každých dalších i započ. 1000 m - doprava vody</t>
  </si>
  <si>
    <t>Pol__0032</t>
  </si>
  <si>
    <t xml:space="preserve">Eryngium planum – máčka plocholistá, K9 </t>
  </si>
  <si>
    <t>Pol__0033</t>
  </si>
  <si>
    <t>Iris barbata-media - kosatec německý, K9</t>
  </si>
  <si>
    <t>Pol__0034</t>
  </si>
  <si>
    <t xml:space="preserve">Linum perenne – len vytrvalý, K9 </t>
  </si>
  <si>
    <t>Pol__0035</t>
  </si>
  <si>
    <t>Origanum vulgare ´ - dobromysl obecná, K9</t>
  </si>
  <si>
    <t>Pol__0036</t>
  </si>
  <si>
    <t xml:space="preserve">Papaver orientale  - mák východní, K9 </t>
  </si>
  <si>
    <t>Pol__0037</t>
  </si>
  <si>
    <t>Papaver orientale  nebo Papaver orientale ´ - mák východní, K9</t>
  </si>
  <si>
    <t>Pol__0038</t>
  </si>
  <si>
    <t xml:space="preserve">Scabiosa caucasica ´´ - hlaváč kavkazský, K9 </t>
  </si>
  <si>
    <t>Pol__0039</t>
  </si>
  <si>
    <t xml:space="preserve">Scabiosa caucasica ´´ - hlaváč kavkazský , K9 </t>
  </si>
  <si>
    <t>Pol__0040</t>
  </si>
  <si>
    <t xml:space="preserve">Veronica spicata ´ - rozrazil klasnatý, K9 </t>
  </si>
  <si>
    <t>Pol__0042</t>
  </si>
  <si>
    <t xml:space="preserve">Molinia caerulea ´´ - bezkolenec modrý, K9 </t>
  </si>
  <si>
    <t>Pol__0043</t>
  </si>
  <si>
    <t>Drcení ořezaných větví strojně – štěpkování o prům. Větví do 100 mm s odvozem do 20 kmMnožství k</t>
  </si>
  <si>
    <t>183 11-1212</t>
  </si>
  <si>
    <t>Hloub. jamek s výměnou 50% půdy do 0,005 m3Pro trvalky, traviny a cibuloviny</t>
  </si>
  <si>
    <t>183 21-1312</t>
  </si>
  <si>
    <t>Výsadba květin do připravené půdy se zalitím – trvalek a travin</t>
  </si>
  <si>
    <t>183 21-1313</t>
  </si>
  <si>
    <t>Výsadba květin do připravené půdy se zalitím – cibulí</t>
  </si>
  <si>
    <t>184 91-1421</t>
  </si>
  <si>
    <t>Mulčování vysazených rostlin drobné bazické kamenivo rf. 4/8 tl. Mulče do 50 mm v rovině</t>
  </si>
  <si>
    <t>185 80-4311</t>
  </si>
  <si>
    <t xml:space="preserve">Zalití rostlin vodou jednotlivě do 20 m2 </t>
  </si>
  <si>
    <t>zálivka trvalek  při výsadbě 2 litry na kus, četnost 5x - 143 ks : 1,4</t>
  </si>
  <si>
    <t>CIBULOVINY</t>
  </si>
  <si>
    <t xml:space="preserve">Narcis Triandrus ´´ - narcis, K9 </t>
  </si>
  <si>
    <t xml:space="preserve">Voda včetně přesunu </t>
  </si>
  <si>
    <t>trvalky 1 tableta (traviny a cibuloviny bez hnojení) hmtonsot tablety 10g : 70*0,1</t>
  </si>
  <si>
    <t>mícháno s pískem tl. 25 a víc cm : 10*0,3</t>
  </si>
  <si>
    <t>drobné bazické kamenivo  fr. 4/8 pro mulčování rostlin</t>
  </si>
  <si>
    <t xml:space="preserve">Práce při realizaci - vytyčení výsadeb v ploše </t>
  </si>
  <si>
    <t>TRAVINY</t>
  </si>
  <si>
    <t xml:space="preserve">Melica ciliata – strdivka brvitá , K9 </t>
  </si>
  <si>
    <t>Pol_0099</t>
  </si>
  <si>
    <t>Přesun hmot pro sadovnické a krajinářské úpravy do</t>
  </si>
  <si>
    <t>SO03-03 MASARYKOVA VYHLÍDKA</t>
  </si>
  <si>
    <t>4A</t>
  </si>
  <si>
    <t>Násladná péče rok 1.</t>
  </si>
  <si>
    <t>Pokosení trávníku při souvislé ploše do 1000 m2 parterového na svahu přes 1:5 do 1:2Regenerovaný</t>
  </si>
  <si>
    <t>Zalití rostlin vodou plochy záhonů jednotlivě do 20 m2</t>
  </si>
  <si>
    <t>Zálivka 8x ročně, zálivka stromů 100 l/ks, 8*0,1*8</t>
  </si>
  <si>
    <t>4B</t>
  </si>
  <si>
    <t>Následná péče rok 2.</t>
  </si>
  <si>
    <t>Pokosení trávníku při souvislé ploše do 1000 m2 parterového na svahu přes 1:5 do 1:2</t>
  </si>
  <si>
    <t>na svahu přes 1:5 do 1:2</t>
  </si>
  <si>
    <t>Regenerovaný trávník - 5x ročně, 150*5</t>
  </si>
  <si>
    <t>Parkový – 5x ročně, 490*5</t>
  </si>
  <si>
    <t>184215173</t>
  </si>
  <si>
    <t>Odstranění ukotvení dřeviny kůly 3 kůly, délky přes 2 do 3 m</t>
  </si>
  <si>
    <t>V cenách jsou započteny i náklady na naložení vzniklého odpadu na dopravní prostředek a jeho odvoz na vzdálenost do 20 km se složením, zásyp jamek po kůlech.</t>
  </si>
  <si>
    <t>obnova mulčování, tl. 10 cm</t>
  </si>
  <si>
    <t>Pro stromy</t>
  </si>
  <si>
    <t>Zálivka 6x ročně</t>
  </si>
  <si>
    <t>zálivka stromů 100 l/ks</t>
  </si>
  <si>
    <t>(0,8*260*0,0001)+4,8*0,001</t>
  </si>
  <si>
    <t xml:space="preserve">Kůra mulčovací VLv tloušťce 0,10 m=8*0,1 </t>
  </si>
  <si>
    <t>v tloušťce 0,10 m, 8*0,1</t>
  </si>
  <si>
    <t>4C</t>
  </si>
  <si>
    <t>Následná péče rok 3.</t>
  </si>
  <si>
    <t>Řez stromů prováděný lezeckou technikou výchovný (S-RV) alejové stromy, výšky přes 4 do 6 m.</t>
  </si>
  <si>
    <t>V cenách jsou započteny i náklady na rozřezání větví a jejich přemístění na hromady na vzdálenost do 20 m</t>
  </si>
  <si>
    <t>Zálivka 6x ročně, zálivka stromů 100 l/ks, 8*0,1*6</t>
  </si>
  <si>
    <t>997221658</t>
  </si>
  <si>
    <t>Poplatek za uložení stavebního odpadu na skládce (skládkovné) z rostlinných pletiv zatříděného do K</t>
  </si>
  <si>
    <t>Přesun hmot pro sadovnické a krajinářské úpravy - strojně dopravní vzdálenost do 5000 m=0,08+4,8*0,</t>
  </si>
  <si>
    <t>SO03-2</t>
  </si>
  <si>
    <t>NÁSLEDNÁ PÉČE</t>
  </si>
  <si>
    <t>SO03-2 NÁSLEDNÁ PÉČE</t>
  </si>
  <si>
    <t>SO03-1 NÁSLEDNÁ PÉČE ETAPA IV.</t>
  </si>
  <si>
    <t>111111116</t>
  </si>
  <si>
    <t>Pletí záhonu vytrháváním při středním zaplevelení,  v zemině obdělávatelné středně</t>
  </si>
  <si>
    <t>ar</t>
  </si>
  <si>
    <t>četnost 2x, 19,5 m2 trvalkový záhon, 1 m2 popínavky, (219,5+(6*0,4*0,4))*0,001*2</t>
  </si>
  <si>
    <t>Pokosení trávníku parterového pl do 1000 m2 s odvozem do 20 km ve svahu přes 1:5 do 1:2</t>
  </si>
  <si>
    <t>boky svahů travnatého schodiště, 60*5</t>
  </si>
  <si>
    <t>111151311</t>
  </si>
  <si>
    <t>Pokosení trávníku parterového pl přes 10000 m2 s odvozem do 20 km v rovině a svahu do 1:5</t>
  </si>
  <si>
    <t>Přírodní zatravněné hlediště TR3 bez svahů - 5x ročně, (400-60)*5</t>
  </si>
  <si>
    <t>Sportovní hřiště TR2- 5x ročně, 726*5</t>
  </si>
  <si>
    <t>Zatravnění TR1 – 5x ročně, 2203*5</t>
  </si>
  <si>
    <t>Zelená střecha - 2x ročně, 41*2</t>
  </si>
  <si>
    <t>184215133R</t>
  </si>
  <si>
    <t>Kontrola kotvení stromu, obnova, úprava, povolení apod.</t>
  </si>
  <si>
    <t>184911111R1</t>
  </si>
  <si>
    <t>Znovuuvázání dřeviny jedním úvazkem ke stávající stojněVyvázání popínavé rostliny ke konstrukci.</t>
  </si>
  <si>
    <t xml:space="preserve">Hnojení půdy nebo trávníku v rovině nebo na svahu </t>
  </si>
  <si>
    <t>19,5*0,3*0,001</t>
  </si>
  <si>
    <t>185804311R00</t>
  </si>
  <si>
    <t xml:space="preserve">Zalití rostlin vodou plochy do 20 m2 </t>
  </si>
  <si>
    <t>Zálivka 8x ročně stromy, 5x ročně trvalky, zálivka stromů 100 l/ks - 14 ks, 8x ročně, zálivka trvalek 10l/ks - 135 ks, 5x ročně, zálivka popínavky 10l/ks - 11 ks, 5x ročně, (14*0,1*8)+(11*0,002*5)+(135*0,002*5)</t>
  </si>
  <si>
    <t>998231311R00</t>
  </si>
  <si>
    <t xml:space="preserve">Přesun hmot pro sadovnické a krajin. úpravy do 5km </t>
  </si>
  <si>
    <t>MAT1561651</t>
  </si>
  <si>
    <t>MAT23</t>
  </si>
  <si>
    <t>Hnojivo (granulované kombinované bezchloridové NPK  hnojivo s mikroprvky s fosforem ve formě polyf.</t>
  </si>
  <si>
    <t>19,5*30*0,001</t>
  </si>
  <si>
    <t>Přírodní zatravněné hlediště TR3 bez svahů - 5x ročně, (400-60)*5, Sportovní hřiště TR2- 5x ročně, 726*5, Zatravnění TR1 – 5x ročně, 2203*5, Zelená střecha - 2x ročně, 41*2, (400-60)*5+726*5+2203*5+41*2</t>
  </si>
  <si>
    <t>Znovuuvázání dřeviny jedním úvazkem ke stávající stojněVyvázání popínavé rostliny ke konstrukci vč</t>
  </si>
  <si>
    <t>Pro strom u Durbachitového pole, pro popínavé rostliny, 1+0,9</t>
  </si>
  <si>
    <t>185802113161</t>
  </si>
  <si>
    <t>Zálivka 6x ročně stromy, 5x ročně trvalky, zálivka stromů 100 l/ks - 14 ks, 6x ročně, zálivka trvalke 10l/ks - 135 ks, 5x ročně, zálivka popínavky 10l/ks - 11 ks, 5x ročně, (14*0,1*6)+(11*0,002*5)+(135*0,002*5)</t>
  </si>
  <si>
    <t>Hnojivo (granulované kombinované bezchloridové NPK  hnojivo s mikroprvky s fosforem ve formě polyfosf</t>
  </si>
  <si>
    <t>MAT265156</t>
  </si>
  <si>
    <t xml:space="preserve">Kůra mulčovací VL </t>
  </si>
  <si>
    <t>v tloušťce 0,10 m</t>
  </si>
  <si>
    <t>1,9*0,1</t>
  </si>
  <si>
    <t>MAT516151</t>
  </si>
  <si>
    <t>Přírodní zatravněné hlediště TR3 bez svahů - 5x ročně, (400-60)*5, Sportovní hřiště TR2- 5x ročně, 726*5, Zatravnění TR1 – 5x ročně, 2203*5, Zelená střecha - 2x ročně, 41*2., (400-60)*5+726*5+2203*5+41*2</t>
  </si>
  <si>
    <t>Ochrana dřevin nátěrem, v rovině nebo ve svahu do 1:5 listnatých, výšky přes 70 cm, opětovný nátěr</t>
  </si>
  <si>
    <t>184911111</t>
  </si>
  <si>
    <t>Vyvázání popínavé rostliny ke konstrukci vč. materiálu</t>
  </si>
  <si>
    <t xml:space="preserve">Hnojení umělým hnojivem v rovině </t>
  </si>
  <si>
    <t>Poplatek za uložení stavebního odpadu na skládce (skládkovné)</t>
  </si>
  <si>
    <t>1*0,05*0,2</t>
  </si>
  <si>
    <t>z rostlinných pletiv zatříděného do Katalogu odpadů pod kódem 02 01 03</t>
  </si>
  <si>
    <t>MAT+MAT</t>
  </si>
  <si>
    <t>Ochranný nátěr proti poškození kůry teplem  vč. Základního nátěru</t>
  </si>
  <si>
    <t>0,2*14</t>
  </si>
  <si>
    <t>MAT365</t>
  </si>
  <si>
    <t>SO03-2 NÁSLEDNÁ PÉČE ETAPA V.</t>
  </si>
  <si>
    <t>Pletí záhonu vytrháváním při středním zaplevelení,  v zemině</t>
  </si>
  <si>
    <t>obdělávatelné středně</t>
  </si>
  <si>
    <t>četnost 2x, 10 m2 trvalkový záhon</t>
  </si>
  <si>
    <t>183211422</t>
  </si>
  <si>
    <t>Dosadba květin hrnkovaných D květináče přes 80 do 120 mm</t>
  </si>
  <si>
    <t>5% odumřelých rostlin</t>
  </si>
  <si>
    <t>vč. materiálu a zálivky</t>
  </si>
  <si>
    <t>183211429</t>
  </si>
  <si>
    <t xml:space="preserve">Příplatek za dosadbu na skalky nebo do zídky </t>
  </si>
  <si>
    <t>185802</t>
  </si>
  <si>
    <t>Hnojení půdy nebo trávníku v rovině nebo na svahu do 1:5</t>
  </si>
  <si>
    <t>umělým hnojivem na široko, 30g/m2</t>
  </si>
  <si>
    <t>zálivka trvalek 2l/ks - 93 ks, 3x ročně (93*0,002*3)</t>
  </si>
  <si>
    <t>Přesun hmot pro sadovnické a krajinářské úpravy - ručně bez užití mechanizace</t>
  </si>
  <si>
    <t>ručně bez užití mechanizace vodorovná dopravní vzdálenost do 100 m (0,02 t/ks)</t>
  </si>
  <si>
    <t>MAT1</t>
  </si>
  <si>
    <t>MAT2</t>
  </si>
  <si>
    <t>Hnojivo (granulované kombinované bezchloridové NPK hnojivo s mikroprvky s fosforem</t>
  </si>
  <si>
    <t>Hnojivo (granulované kombinované bezchloridové NPK hnojivo s mikroprvky s fosforem ve formě polyfosfátu určené pro hnojení speciálních kultur např. , 30 g/m2</t>
  </si>
  <si>
    <t>zálivka trvalek 2l/ks - 93 ks, 3x ročně</t>
  </si>
  <si>
    <t>(0,02 t/ks)</t>
  </si>
  <si>
    <t>Hnojivo (granulované kombinované bezchloridové NPK hnojivo s mikroprvky</t>
  </si>
  <si>
    <t>s fosforem ve formě polyfosfátu určené pro hnojení speciálních kultur , 30 g/m2</t>
  </si>
  <si>
    <t>vodorovná dopravní vzdálenost do 100 m (0,02 t/ks)</t>
  </si>
  <si>
    <t>Hnojivo (granulované kombinované bezchloridové NPK hnojivo s mikroprvky s fosforem ve formě</t>
  </si>
  <si>
    <t>polyfosfátů určené pro hnojení speciálních kultur , 30 g/m2</t>
  </si>
  <si>
    <t>SO03-3 NÁSLEDNÁ PÉČE MASARYKOVA VYHLÍDKA</t>
  </si>
  <si>
    <t>2R001</t>
  </si>
  <si>
    <t xml:space="preserve"> patky z betonu C16/20 500x500x500 </t>
  </si>
  <si>
    <t xml:space="preserve">včetně vykopaní jamek pro patky a podsypu štěrkem fr. 16-32 tl. 150mm </t>
  </si>
  <si>
    <t>M-K2:3</t>
  </si>
  <si>
    <t>M-K:4</t>
  </si>
  <si>
    <t>2R003</t>
  </si>
  <si>
    <t xml:space="preserve"> patky z betonu C16/20 1100x350x500 </t>
  </si>
  <si>
    <t>včetně vykopaní jamek pro patky a podsypu štěrkem fr. 16-32 tl. 150mm</t>
  </si>
  <si>
    <t>M-L1B:2</t>
  </si>
  <si>
    <t>M-L1:7*2</t>
  </si>
  <si>
    <t>M-L1:1,6*3*7*1,1</t>
  </si>
  <si>
    <t>M-L1:1,6*3*7</t>
  </si>
  <si>
    <t>(3+3+1,6+1,6)*7</t>
  </si>
  <si>
    <t>93</t>
  </si>
  <si>
    <t>Dokončovací práce inženýrskách staveb</t>
  </si>
  <si>
    <t>93R001</t>
  </si>
  <si>
    <t>LAVIČKA M-L1 M+D</t>
  </si>
  <si>
    <t>KS</t>
  </si>
  <si>
    <t xml:space="preserve">CENA OBSAHUJE!!! </t>
  </si>
  <si>
    <t>-VEŠKERÉ PRÁCE SPOJENÉ S MONTÁŽÍ A DODÁVKOU</t>
  </si>
  <si>
    <t>Ocelový svařenec. Konstrukce se skládá z dvou bočnic z ohýbané pásoviny 50 × 8 mm a výpalků z plechu</t>
  </si>
  <si>
    <t>tl. 5 mm. Nosnou konstrukcí jsou neseny dřevěné latě připevněné ke konstrukci nerezovými vruty o</t>
  </si>
  <si>
    <t>následujících rozměrech: 2 latě obdélníkového průřezu (70 x 32 mm) a 17 latí obdélníkového průřezu (40 x</t>
  </si>
  <si>
    <t>32 mm).</t>
  </si>
  <si>
    <t>Rozměr 1800×969×732 mm</t>
  </si>
  <si>
    <t>Konstrukce</t>
  </si>
  <si>
    <t>Ocel tř. 11 masivní dřevo: tropické dřevo</t>
  </si>
  <si>
    <t>Povrchová úprava</t>
  </si>
  <si>
    <t>Ochranná vrstva zinku opatřená práškovou vypalovací barvou v jemné struktuře mat, v odstínu RAL 9003,</t>
  </si>
  <si>
    <t>tropické dřevo - napuštěno teakovým olejem</t>
  </si>
  <si>
    <t>Kotvení</t>
  </si>
  <si>
    <t>Chemickou kotvou pomocí 4 nerezových závitových tyčí M10 délky min. 200 mm a 4 kloboukových matic</t>
  </si>
  <si>
    <t>M10 s podložkou do předem vybetonovaných základů.</t>
  </si>
  <si>
    <t>93R002</t>
  </si>
  <si>
    <t>LAVIČKA M-L1B M+D</t>
  </si>
  <si>
    <t xml:space="preserve">-VEŠKERÉ PRÁCE SPOJENÉ S MONTÁŽÍ A DODÁVKOU </t>
  </si>
  <si>
    <t>Ocelový svařenec. Konstrukce se skládá z dvou bočnic z ohýbané pásoviny 50×8 mm a výpalků z plechu tl.</t>
  </si>
  <si>
    <t>5 mm. Nosnou konstrukcí jsou neseny dřevěné latě délky 1800 mm připevněné ke konstrukci nerezovými</t>
  </si>
  <si>
    <t>vruty o následujících rozměrech: 2 latě obdélníkového průřezu (70×32 mm) a 15 latí obdélníkového průřezu</t>
  </si>
  <si>
    <t>(40×32 mm).</t>
  </si>
  <si>
    <t>Rozměr 1800×676×864 mm</t>
  </si>
  <si>
    <t>Chemickou kotvou pomocí 4 nerezových závitových tyčí M10 délky min. 100 mm a 4 kloboukových matic</t>
  </si>
  <si>
    <t>93R005</t>
  </si>
  <si>
    <t>M-K ODPADKOVÝ KOŠ M+D</t>
  </si>
  <si>
    <t>Tělo koše tvoří svařenec z výpalků z plechu tl. 3 a 4 mm navařených na sloupku z ohýbaného U profilu</t>
  </si>
  <si>
    <t>80x40mm z oceli tř. 11, žárově zinkovaný a následně ošetřený práškovou vypalovací barvou. Opláštění je z</t>
  </si>
  <si>
    <t>lamel z masivního dřeva. Jedná se o 22 latí obdélníkového průřezu o rozměrech 21x26 mm a 1 lať</t>
  </si>
  <si>
    <t>obdélníkového průřezu o rozměru 21x68 mm. Odklápěcí víko koše má otvor o 128 mm pro vhoz odpadu.</t>
  </si>
  <si>
    <t>Uvnitř koše je vyjímatelná pozinkovaná nádoba tl. 0,8 mm o objemu 45 l.</t>
  </si>
  <si>
    <t>Rozměr</t>
  </si>
  <si>
    <t>o380×900 mm / 45 l</t>
  </si>
  <si>
    <t>Ochranná vrstva zinku opatřená práškovou vypalovací barvou v jemné struktuře mat, v odstínu RAL 9003 ,</t>
  </si>
  <si>
    <t>Čtyřmi nerezovými závitovými tyčemi M10 délky min. 100 mm a čtyřmi kloboukovými maticemi M10 s</t>
  </si>
  <si>
    <t>podložkou pomocí chemické kotvy do předem vybetonovaných základů.</t>
  </si>
  <si>
    <t>93R006</t>
  </si>
  <si>
    <t>M-K2 ODPADKOVÝ KOŠ - PES M+D</t>
  </si>
  <si>
    <t xml:space="preserve">ROZMĚRY: 180x180x1160mm 20KG </t>
  </si>
  <si>
    <t>ZINKVÁ OCELOVÁ KONTRUKCE OPATŘENÁ VYPALOVACÍM LAKEM RAL 9006</t>
  </si>
  <si>
    <t>SO04</t>
  </si>
  <si>
    <t>MOBILIÁŘ</t>
  </si>
  <si>
    <t>SO04 MOBILIÁŘ</t>
  </si>
  <si>
    <t>SO04-1 IV. ETAPA</t>
  </si>
  <si>
    <t>131201201R00</t>
  </si>
  <si>
    <t xml:space="preserve">Hloubení zapažených jam v hor.3 do 100 m3 </t>
  </si>
  <si>
    <t>M-L1:1,1*0,5*0,35*3</t>
  </si>
  <si>
    <t>M-L3:0,9*0,5*0,35*2</t>
  </si>
  <si>
    <t>M-L4 a M-L5:0,5*0,5*0,5*7</t>
  </si>
  <si>
    <t>M-K KOŠ:0,5*0,45*0,45*3</t>
  </si>
  <si>
    <t>M PÍTKO:0,8*0,8*0,5</t>
  </si>
  <si>
    <t>AKÁTOVÝ SLOUPEK:0,7*0,7*0,5*8</t>
  </si>
  <si>
    <t/>
  </si>
  <si>
    <t>M-G GRILL:1*1*0,5</t>
  </si>
  <si>
    <t>M-PK: 3*0,35*0,5*2</t>
  </si>
  <si>
    <t>7</t>
  </si>
  <si>
    <t>7*1,1*1,7</t>
  </si>
  <si>
    <t>50</t>
  </si>
  <si>
    <t>M-PK: 3*0,35*2</t>
  </si>
  <si>
    <t>M-L1:1,1*0,35*3</t>
  </si>
  <si>
    <t>M-L3:0,9*0,35*2</t>
  </si>
  <si>
    <t>M-L4 a M-L5:0,5*0,5*7</t>
  </si>
  <si>
    <t>M-K KOŠ:0,45*0,45*3</t>
  </si>
  <si>
    <t>M PÍTKO:0,8*0,8</t>
  </si>
  <si>
    <t>AKÁTOVÝ SLOUPEK:0,7*0,7*8</t>
  </si>
  <si>
    <t>M-G GRILL:1*1</t>
  </si>
  <si>
    <t>Svršek komunikace z upravené lomové výsivky 0-4mm tl. 100mm</t>
  </si>
  <si>
    <t>Osazení ležat. obrub. bet. s opěrou,lože z C 12/15 včetně obrubníku 10 100/10/25</t>
  </si>
  <si>
    <t>R001</t>
  </si>
  <si>
    <t xml:space="preserve">LAVIČKA ML-1 </t>
  </si>
  <si>
    <t>R002</t>
  </si>
  <si>
    <t xml:space="preserve">LAVIČKA ML-3 </t>
  </si>
  <si>
    <t>R003</t>
  </si>
  <si>
    <t xml:space="preserve">LAVIČKA ML-4 </t>
  </si>
  <si>
    <t>R004</t>
  </si>
  <si>
    <t xml:space="preserve">LAVIČKA ML-5 </t>
  </si>
  <si>
    <t>R005</t>
  </si>
  <si>
    <t xml:space="preserve">M-K ODPADKOVÝ KOŠ </t>
  </si>
  <si>
    <t>R006</t>
  </si>
  <si>
    <t xml:space="preserve">M-PÍTKO </t>
  </si>
  <si>
    <t>R007</t>
  </si>
  <si>
    <t xml:space="preserve">KOLOSTAV </t>
  </si>
  <si>
    <t>R008</t>
  </si>
  <si>
    <t xml:space="preserve">M-G GRILL </t>
  </si>
  <si>
    <t>R009</t>
  </si>
  <si>
    <t xml:space="preserve">PIKNIKOVÝ SET U GRILU </t>
  </si>
  <si>
    <t>SO04-2 V. ETAPA</t>
  </si>
  <si>
    <t>38</t>
  </si>
  <si>
    <t>Kompletní konstrukce</t>
  </si>
  <si>
    <t>3801</t>
  </si>
  <si>
    <t xml:space="preserve">Odpadkový koš dle specifikace PD, dodávka a montáž </t>
  </si>
  <si>
    <t>7601</t>
  </si>
  <si>
    <t xml:space="preserve">Montáž lavice - dřevěná a kovová část </t>
  </si>
  <si>
    <t>76601</t>
  </si>
  <si>
    <t>Dřevěná lavice z tvrdého dřeva z prkének mořených,  včetně kovové konstrukce</t>
  </si>
  <si>
    <t>SO04-3 MASARYKOVA VYHLÍDKA</t>
  </si>
  <si>
    <t>210100001</t>
  </si>
  <si>
    <t xml:space="preserve">trubka kanalizační PP 200x6,2x1000mm SN10 </t>
  </si>
  <si>
    <t>210100002</t>
  </si>
  <si>
    <t>Ukončení vodičů v rozváděči nebo na přístroji včetně zapojení průřezu žíly do 2,5 mm2</t>
  </si>
  <si>
    <t>210100003</t>
  </si>
  <si>
    <t>Ukončení vodičů v rozváděči nebo na přístroji včetně zapojení průřezu žíly do 6 mm2</t>
  </si>
  <si>
    <t>210101206</t>
  </si>
  <si>
    <t>Ukončení vodičů v rozváděči nebo na přístroji včetně zapojení průřezu žíly do 16 mm2</t>
  </si>
  <si>
    <t>210120310</t>
  </si>
  <si>
    <t>spojka kabelová s pryžovou izolací EMKJ0027 25-50 mm2 včetně lisovacích a smršťovacích trubiček</t>
  </si>
  <si>
    <t>210202013</t>
  </si>
  <si>
    <t>svodič přepětí na venkovní vedení - bleskojistka (varistor), 400 V</t>
  </si>
  <si>
    <t>210202013-D</t>
  </si>
  <si>
    <t>Demontáž stožárů osvětlení ocelových samostatně stojících délky do 12 m</t>
  </si>
  <si>
    <t>210204011</t>
  </si>
  <si>
    <t>svítidlo veřejného osvětlení LED, do 15 W, do 2500  K, min. 1300 lm, dle světelně tech. výpočtu splňu</t>
  </si>
  <si>
    <t>svítidlo veřejného osvětlení LED, do 15 W, do 2500 K, min. 1300 lm; dle světelně tech. výpočtu splňujcí normativní požadavky ČSN CEN TR 13201, záruka min. 5 let, uchycení na dřík stožáru VO, RAL 9003 Bílá, struktura hrubá, matná</t>
  </si>
  <si>
    <t>210204011.D0</t>
  </si>
  <si>
    <t>Demontáž rozváděče veřejného osvětlení včetně ekologické likvidace materiálů</t>
  </si>
  <si>
    <t>210204204</t>
  </si>
  <si>
    <t>stožár osvětlovací sadový atypický jm. výšky 4,5 m , žárově zinkovaný zevnitř i vně s termoplastovou</t>
  </si>
  <si>
    <t>210204205</t>
  </si>
  <si>
    <t>stožárová elektro-výzbroj pro vodiče do prům. 16 mm2</t>
  </si>
  <si>
    <t>stožárová elektro-výzbroj pro vodiče do prům. 16 mm2 - možnost současného připojení měděných a hliníkových vodičů, TN-C, s pojistkou</t>
  </si>
  <si>
    <t>210220001</t>
  </si>
  <si>
    <t>stožárová elektro-výzbroj pro vodiče do prům. 16 mm2 -</t>
  </si>
  <si>
    <t>stožárová elektro-výzbroj pro vodiče do prům. 16 mm2 - možnost současného připojení měděných a hliníkových vodičů, TN-S 230/400 V, s jističochráničem</t>
  </si>
  <si>
    <t>210220002</t>
  </si>
  <si>
    <t xml:space="preserve">páska zemnící 30 x 4 mm FeZn </t>
  </si>
  <si>
    <t>210810054</t>
  </si>
  <si>
    <t xml:space="preserve">kabel silový s Cu jádrem 1kV 5x1,5mm2 </t>
  </si>
  <si>
    <t>210812061</t>
  </si>
  <si>
    <t>svorka odbočovací a spojovací SR 3a pro spojování kruhových a páskových vodičů FeZn</t>
  </si>
  <si>
    <t>210812063</t>
  </si>
  <si>
    <t xml:space="preserve">kabel silový s Cu jádrem CYKY 4x16 mm2 </t>
  </si>
  <si>
    <t>210900621</t>
  </si>
  <si>
    <t xml:space="preserve">kabel silový s Cu jádrem 1kV 5x6mm2 </t>
  </si>
  <si>
    <t>210901054</t>
  </si>
  <si>
    <t xml:space="preserve">kabel silový s Al jádrem AYKY 4x16 mm2 </t>
  </si>
  <si>
    <t>210901055</t>
  </si>
  <si>
    <t xml:space="preserve">kabel silový s Al jádrem AYKY 4x25 mm2 </t>
  </si>
  <si>
    <t>220040001</t>
  </si>
  <si>
    <t xml:space="preserve">Měření zemnící síť délky pásku do 1000 m </t>
  </si>
  <si>
    <t xml:space="preserve">kabel silový s Al jádrem AYKY 4x35 mm2 </t>
  </si>
  <si>
    <t>220061701</t>
  </si>
  <si>
    <t>Izolátor kladkový, bílý - na ukončení vodičů síťových rozvodů a přípojek pro venkovní instalace</t>
  </si>
  <si>
    <t>220110186</t>
  </si>
  <si>
    <t>Zatažení kabelu do stávající kabel. chráničky do 9  kg/m</t>
  </si>
  <si>
    <t>Rozváděč RVO - Hrádek, termoplastový do zděného výklenku</t>
  </si>
  <si>
    <t>Rozváděč RVO - Hrádek, termoplastový do zděného výklenku ŠxVxH = 55 x 105 x 30 cm, sokl 35 cm, schváleného typu včetně vnitřní výzbroje (pojistkové odpojovače, pojistky, přípojnice, jističe, vypínače, stykače) dle specifikace PD</t>
  </si>
  <si>
    <t>226411270.R0</t>
  </si>
  <si>
    <t>Demontáž svítidel veřejného osvětlení na výložníku  včetně ekologické likvidace</t>
  </si>
  <si>
    <t>34561668.R01</t>
  </si>
  <si>
    <t xml:space="preserve">Proudová svorka hladká svorka, 16-95 Al // 16 </t>
  </si>
  <si>
    <t>460510203</t>
  </si>
  <si>
    <t>741321003</t>
  </si>
  <si>
    <t>trubka elektroinstalační tuhá z PVC D 36,6/40 mm, délka 3m</t>
  </si>
  <si>
    <t xml:space="preserve">Proudový chránič s jističem 6A-1N-030AC, 10kA </t>
  </si>
  <si>
    <t>741820014</t>
  </si>
  <si>
    <t>žlab s víkem - kabelový profilu cca 10 x 15 cm, délka 0,5 m</t>
  </si>
  <si>
    <t>945412112</t>
  </si>
  <si>
    <t xml:space="preserve">M+D tepelně smrštitelné trubičky zž pro uzemnění </t>
  </si>
  <si>
    <t>PVV</t>
  </si>
  <si>
    <t>10.074.573.M</t>
  </si>
  <si>
    <t>Montáž elektrovýzbroje stožárů osvětlení 5 okruhů</t>
  </si>
  <si>
    <t>28611200</t>
  </si>
  <si>
    <t>Teleskopická hydraulická montážní plošina v zdvihu</t>
  </si>
  <si>
    <t>den</t>
  </si>
  <si>
    <t>31674066</t>
  </si>
  <si>
    <t>Montáž stožárů osvětlení ocelových samostatně</t>
  </si>
  <si>
    <t>341110800</t>
  </si>
  <si>
    <t>Montáž měděných kabelů CYKY 750 V 4x16mm2</t>
  </si>
  <si>
    <t>Montáž kabel Cu plný kulatý do 1 kV 5x1,5 až 2,5</t>
  </si>
  <si>
    <t>34111100</t>
  </si>
  <si>
    <t>Montáž kabel Cu plný kulatý do 1 kV 5x4 až 6 mm2</t>
  </si>
  <si>
    <t>341123160</t>
  </si>
  <si>
    <t>Montáž vodičů Al izolovaných plných a laněných</t>
  </si>
  <si>
    <t>341123161</t>
  </si>
  <si>
    <t>Montáž hliníkových kabelů AYKY 750 V 4x25 mm2</t>
  </si>
  <si>
    <t>341123162</t>
  </si>
  <si>
    <t>Montáž hliníkových kabelů AYKY 750 V 4x35 mm2</t>
  </si>
  <si>
    <t>Montáž svorkovnice ve výšce nad 3 m, do výšky 10 m</t>
  </si>
  <si>
    <t>34571095</t>
  </si>
  <si>
    <t>Montáž trubka plastová tuhá D přes 35 mm uložená</t>
  </si>
  <si>
    <t>Položení ochranné trubky do kabelového lože</t>
  </si>
  <si>
    <t>34572324.R01</t>
  </si>
  <si>
    <t>Montáž vedení nadzemní dvoudrátové holé stožár</t>
  </si>
  <si>
    <t>348449220</t>
  </si>
  <si>
    <t>Montáž svítidel veřejného osvětlení na výložník</t>
  </si>
  <si>
    <t>354360090</t>
  </si>
  <si>
    <t>Montáž spojky kabelové na Al kabelu do průřezu 35</t>
  </si>
  <si>
    <t>354410730</t>
  </si>
  <si>
    <t>Montáž uzemňovacích vedení vodičů FeZn pomocí</t>
  </si>
  <si>
    <t>354418950</t>
  </si>
  <si>
    <t>drát průměr 10 mm FeZn</t>
  </si>
  <si>
    <t>354419860</t>
  </si>
  <si>
    <t>svorka připojovací SP1 k připojení kovových částí</t>
  </si>
  <si>
    <t>354419960</t>
  </si>
  <si>
    <t>svorka odbočovací a spojovací SR 2a pro pásek 30x4</t>
  </si>
  <si>
    <t>354420620</t>
  </si>
  <si>
    <t>Montáž uzemňovacího vedení vodičů FeZn pomocí</t>
  </si>
  <si>
    <t>Montáž štítku kabelového průběžného</t>
  </si>
  <si>
    <t>357117330.M0</t>
  </si>
  <si>
    <t>Montáž rozváděče veřejného osvětlení dle</t>
  </si>
  <si>
    <t>35889206</t>
  </si>
  <si>
    <t>Montáž proudových chráničů dvoupólových nn do 25 A</t>
  </si>
  <si>
    <t>35889521</t>
  </si>
  <si>
    <t>Montáž bleskojistek do 500 V se zapojením vodičů</t>
  </si>
  <si>
    <t>592131010</t>
  </si>
  <si>
    <t>Kanály do rýhy z prefabrikovaných betonových žlabů</t>
  </si>
  <si>
    <t>SO05</t>
  </si>
  <si>
    <t>VEŘEJNÉ OSVĚTLENÍ</t>
  </si>
  <si>
    <t>SO05 VEŘEJNÉ OSVĚTLENÍ</t>
  </si>
  <si>
    <t>SO05-1 IV. ETAPA</t>
  </si>
  <si>
    <t>113106123</t>
  </si>
  <si>
    <t>Rozebrání dlažeb nebo dílců komunikací pro pěší ze  zámkových dlaždic</t>
  </si>
  <si>
    <t>113107111</t>
  </si>
  <si>
    <t>Odstranění podkladu pl do 50 m2 z kameniva těženého tl 100 mm</t>
  </si>
  <si>
    <t>120001101</t>
  </si>
  <si>
    <t>Příplatek za ztížení vykopávky v blízkosti podzemního vedení</t>
  </si>
  <si>
    <t>171201201</t>
  </si>
  <si>
    <t xml:space="preserve">Uložení sypaniny na skládky </t>
  </si>
  <si>
    <t>181102302</t>
  </si>
  <si>
    <t xml:space="preserve">Úprava pláně v zářezech se zhutněním </t>
  </si>
  <si>
    <t>421958110.R0</t>
  </si>
  <si>
    <t>Lávka dřevěná  - přechodová lávka - přemostění výkopů provizorní</t>
  </si>
  <si>
    <t>596211111</t>
  </si>
  <si>
    <t>Kladení zámkové dlažby komunikací pro pěší tl 60 mm skupiny A pl do 100 m2</t>
  </si>
  <si>
    <t>592450400</t>
  </si>
  <si>
    <t>dlažba zámková přírodní - 10 % nový materiál</t>
  </si>
  <si>
    <t>215901101</t>
  </si>
  <si>
    <t>Zhutnění podloží z hornin soudržných do 100% PS nebo nesoudržných sypkých I(d) do 0,8</t>
  </si>
  <si>
    <t>564251111</t>
  </si>
  <si>
    <t xml:space="preserve">Podklad nebo podsyp ze štěrkopísku ŠP tl 150 mm </t>
  </si>
  <si>
    <t>564411121</t>
  </si>
  <si>
    <t>Podklad nebo podsyp z asfaltového recyklátu tl do 50 mm</t>
  </si>
  <si>
    <t>564751111</t>
  </si>
  <si>
    <t xml:space="preserve">Podklad ze štěrkodratě vel. 0-63 mm tl 150 mm </t>
  </si>
  <si>
    <t>577124111</t>
  </si>
  <si>
    <t>Asfaltový beton vrstva obrusná ACO 16 (ABS) tř. I tl 35 mm š do 3 m z nemodifikovaného asfaltu</t>
  </si>
  <si>
    <t>58343810</t>
  </si>
  <si>
    <t>kamenivo drcené hrubé frakce 4/8</t>
  </si>
  <si>
    <t>583441970</t>
  </si>
  <si>
    <t>štěrkodrť frakce 0-63</t>
  </si>
  <si>
    <t>587211000</t>
  </si>
  <si>
    <t>asfaltový recyklát</t>
  </si>
  <si>
    <t>58942431</t>
  </si>
  <si>
    <t>beton asfaltový vrstva obrusná ACO 8 pojivo asfalt</t>
  </si>
  <si>
    <t>58942503</t>
  </si>
  <si>
    <t>beton asfaltový vrstva obrusná ACO 16S PmB</t>
  </si>
  <si>
    <t>M46</t>
  </si>
  <si>
    <t>Zemní práce při montážích</t>
  </si>
  <si>
    <t>460010023</t>
  </si>
  <si>
    <t>Vytyčení trasy vedení kabelového podzemního v terénu volném</t>
  </si>
  <si>
    <t>460010024</t>
  </si>
  <si>
    <t>Vytyčení trasy vedení kabelového (podzemního) v zastavěném prostoru</t>
  </si>
  <si>
    <t>460010025</t>
  </si>
  <si>
    <t>Vytyčení trasy inženýrských sítí v zastavěném prostoru</t>
  </si>
  <si>
    <t>460050813</t>
  </si>
  <si>
    <t>Hloubení nezapažených jam pro stožáry strojně v hornině tř 3 - 4</t>
  </si>
  <si>
    <t>460070563</t>
  </si>
  <si>
    <t>Hloubení nezapažených jam pro základy rozváděčů pilířových v hornině tř 3</t>
  </si>
  <si>
    <t>460080014</t>
  </si>
  <si>
    <t>Základové konstrukce z monolitického betonu C 16/20 bez bednění pro stožáry SSZ a VO</t>
  </si>
  <si>
    <t>460080014.D0</t>
  </si>
  <si>
    <t>Demontáž základových konstrukcí z monolitického betonu pro stožáry VO</t>
  </si>
  <si>
    <t>460080042</t>
  </si>
  <si>
    <t>Výztuž základových konstrukcí betonářskou ocelí 10  505</t>
  </si>
  <si>
    <t>460150263</t>
  </si>
  <si>
    <t>Hloubení kabelových zapažených i nezapažených rýh ručně š 50 cm, hl 80 cm, v hornině tř 3</t>
  </si>
  <si>
    <t>460201604</t>
  </si>
  <si>
    <t>Hloubení kabelových nezapažených rýh jakýchkoli rozměrů strojně v hornině tř 3 - 4</t>
  </si>
  <si>
    <t>460201612</t>
  </si>
  <si>
    <t>Zarovnání kabelových rýh š do 80 cm po výkopu strojně</t>
  </si>
  <si>
    <t>460310101.R0</t>
  </si>
  <si>
    <t>Řízený zemní protlak strojně v hornině tř 1 až 4 hloubky do 6 m vnějšího průměru do 63 mm</t>
  </si>
  <si>
    <t>460310104.R0</t>
  </si>
  <si>
    <t>Řízený zemní protlak strojně v hornině tř 1 až 4 hloubky do 6 m vnějšího průměru do 125 mm</t>
  </si>
  <si>
    <t>460421282</t>
  </si>
  <si>
    <t>Lože kabelů z písku tl 10 cm nad kabel, kryté plastovou folií, š lože do 80 cm</t>
  </si>
  <si>
    <t>460490013</t>
  </si>
  <si>
    <t xml:space="preserve">Krytí kabelů výstražnou fólií šířky 33 cm </t>
  </si>
  <si>
    <t>460490051</t>
  </si>
  <si>
    <t>Krytí spojek, koncovek a odbočnic pro kabely do 6 kV cihlami s ložem a zásypem pískem</t>
  </si>
  <si>
    <t>460560263</t>
  </si>
  <si>
    <t>Zásyp rýh ručně šířky 50 cm, hloubky 80 cm, z horniny třídy 3</t>
  </si>
  <si>
    <t>460561901</t>
  </si>
  <si>
    <t xml:space="preserve">Zásyp rýh nebo jam strojně se zhutněním v zástavbě </t>
  </si>
  <si>
    <t>460600061</t>
  </si>
  <si>
    <t>Odvoz suti a vybouraných hmot do 5 km - demontované základy stožárů VO</t>
  </si>
  <si>
    <t>460600071</t>
  </si>
  <si>
    <t>Příplatek k odvozu suti a vybouraných hmot za každý další 1 km</t>
  </si>
  <si>
    <t>460620014</t>
  </si>
  <si>
    <t>Provizorní úprava terénu se zhutněním, v hornině tř 3-4</t>
  </si>
  <si>
    <t>693113110</t>
  </si>
  <si>
    <t>pás varovný červený plný PE šíře 33 cm s potiskem</t>
  </si>
  <si>
    <t>bm</t>
  </si>
  <si>
    <t>SO05-2 VO ZEMNÍ PRÁCE</t>
  </si>
  <si>
    <t>162301200</t>
  </si>
  <si>
    <t>Vodorovné přemístění výkopku z jakýchkoliv hornin na vzdálenost do 1000 m</t>
  </si>
  <si>
    <t>181301101</t>
  </si>
  <si>
    <t>Rozprostření ornice tl vrstvy do 100 mm pl do 500 m2 v rovině nebo ve svahu do 1:5</t>
  </si>
  <si>
    <t>210190008</t>
  </si>
  <si>
    <t>Montáž rozvodnic pro síť veřejného osvětlení - pilíř do 50 kg bez zapojení vodičů</t>
  </si>
  <si>
    <t>210190009</t>
  </si>
  <si>
    <t>Montáž rozvodnic pro síť veřejného osvětlení - na sloup nebo do výklenku do 10 kg</t>
  </si>
  <si>
    <t>Montáž svítidel veřejného osvětlení na dřík z žebříku do výšky 4,0 m</t>
  </si>
  <si>
    <t>210202024</t>
  </si>
  <si>
    <t>Montáž LED reflektorů do zděného výklenku - usazení, ukotvení, připojení a ukotvení ochranné</t>
  </si>
  <si>
    <t>Montáž LED reflektorů do zděného výklenku - usazení, ukotvení, připojení a ukotvení ochranné nerezové mříže</t>
  </si>
  <si>
    <t>210202025</t>
  </si>
  <si>
    <t>Montáž sloupkových svítidel architektonického osvětlení hmotnosti do 20 kg</t>
  </si>
  <si>
    <t>210204103</t>
  </si>
  <si>
    <t>Montáž výložníků osvětlení sloupových hmotnosti do  35 kg</t>
  </si>
  <si>
    <t>Montáž elektrovýzbroje stožárů osvětlení 4 okruhy - jedena pojistka pro svítidlo VO</t>
  </si>
  <si>
    <t>210204206</t>
  </si>
  <si>
    <t>Montáž elektrovýzbroje stožárů osvětlení 4 okruhy - dvě pojistky pro dvě svítidla</t>
  </si>
  <si>
    <t>Montáž uzemňovacího vedení vodičů FeZn pomocí svorek na povrchu páskou do 120 mm2</t>
  </si>
  <si>
    <t>210810045</t>
  </si>
  <si>
    <t xml:space="preserve">Uložení měděných vodičů CYKY 3x1,5 mm2 </t>
  </si>
  <si>
    <t>210810053</t>
  </si>
  <si>
    <t>Montáž měděných kabelů CYKY, CYKYD, CYKYDY, NYM, NYY, YSLY 750 V 4x16mm2 uložených pevně</t>
  </si>
  <si>
    <t>210810057</t>
  </si>
  <si>
    <t>Montáž měděných kabelů CYKY, CYKYD, CYKYDY, NYM, NYY, YSLY 750 V 5x4 mm2 uložených pevně</t>
  </si>
  <si>
    <t>210900053</t>
  </si>
  <si>
    <t xml:space="preserve">Uložení hliníkových kabelů AYKY 4x16 mm2 </t>
  </si>
  <si>
    <t>Zhutnění podloží z hornin soudržných do 92% PS nebo nesoudržných sypkých I(d) do 0,8</t>
  </si>
  <si>
    <t>Položení ochranné trubky do kabelového lože průměru 75 mm</t>
  </si>
  <si>
    <t>Montáž a dodáka tepelně smrštitelné trubičky zž pro uzemnění</t>
  </si>
  <si>
    <t>Hloubení nezapažených jam pro stožáry a pojistkové  skříně ručně v hornině tř 3 - 4</t>
  </si>
  <si>
    <t>460080033</t>
  </si>
  <si>
    <t xml:space="preserve">Základové konstrukce ze ŽB tř. C 16/20 </t>
  </si>
  <si>
    <t>460080034.R0</t>
  </si>
  <si>
    <t>M+D chemické kotvy a epoxidové malty pro osazení kotevní desky sloupkového svítidla</t>
  </si>
  <si>
    <t>M+D chemické kotvy a epoxidové malty pro osazení kotevní desky sloupkového svítidla - obsahuje provedení vrtacích prací do skalního masivu tř. tvrdosti 6, DN do 20 mm hl. dle specifikace výrobce svítidla pro závitovou tyč, závitová tyč 8 mm - 1,0 m</t>
  </si>
  <si>
    <t>M+D chemické kotvy - obsahuje provedení vrtacích prací do skály tř. tvrdosti 6, DN 20 mm hl. dle specifikace výrobce stožáru pro závitovou tyč přírubového stožáru VO</t>
  </si>
  <si>
    <t>460200063</t>
  </si>
  <si>
    <t>Hloubení kabelových nezapažených rýh ručně š 40 cm , hl 80 cm, v hornině tř 3 - 4</t>
  </si>
  <si>
    <t>460200065</t>
  </si>
  <si>
    <t>Hloubení kabelových nezapažených rýh ručně š 40 cm , hl 80 cm, v hornině tř 5</t>
  </si>
  <si>
    <t>460200066</t>
  </si>
  <si>
    <t>Hloubení kabelových nezapažených rýh ručně š 40 cm , hl 80 cm, v hornině tř 6</t>
  </si>
  <si>
    <t>460204785.R0</t>
  </si>
  <si>
    <t>Prostop kabelovou chráničkou DN 75 tarasem včetně jeho zapravení - uvedení do původního stavu</t>
  </si>
  <si>
    <t>460421101</t>
  </si>
  <si>
    <t>Lože kabelů z písku nebo štěrkopísku tl 10 cm nad kabel, bez zakrytí, šířky lože do 65 cm</t>
  </si>
  <si>
    <t xml:space="preserve">Krytí kabelů výstražnou fólií šířky 34 cm </t>
  </si>
  <si>
    <t>460560063</t>
  </si>
  <si>
    <t>Zásyp a hutnění rýh ručně šířky 40 cm, hloubky 80 cm, z horniny třídy 3 - 4</t>
  </si>
  <si>
    <t>742111300</t>
  </si>
  <si>
    <t>Pojistková skříň SVO-3 - pilíř, termoplast, IP44, 12x 160 A včetně vyzbrojení - pojistkové odpojovač</t>
  </si>
  <si>
    <t>742111301</t>
  </si>
  <si>
    <t>Pojistková skříň SVO-1, osazení na bet. stožár včetně kotvicího materiálu a vyzbrojení, termoplas</t>
  </si>
  <si>
    <t>Pojistková skříň SVO-1, osazení na bet. stožár včetně kotvicího materiálu a vyzbrojení, termoplast - dle přílohového schéma</t>
  </si>
  <si>
    <t>742111302</t>
  </si>
  <si>
    <t>Pojistková skříň SVO-2, osazení do výklenku - niky , včetně kotvicího materiálu a vyzbrojení, termopl</t>
  </si>
  <si>
    <t>Pojistková skříň SVO-2, osazení do výklenku - niky; včetně kotvicího materiálu a vyzbrojení, termoplast - dle přílohového schéma</t>
  </si>
  <si>
    <t>7421147856</t>
  </si>
  <si>
    <t xml:space="preserve">Bleskojistka na venkovní vedení VO </t>
  </si>
  <si>
    <t>Teleskopická hydraulická montážní plošina v zdvihu  do 21 m</t>
  </si>
  <si>
    <t>Stožárová elektro-výzbroj pro vodiče do prům. 16</t>
  </si>
  <si>
    <t>283234200</t>
  </si>
  <si>
    <t>fólie varovná PE šíře 33 cm</t>
  </si>
  <si>
    <t>286112440</t>
  </si>
  <si>
    <t>trubka  s hrdlem 200X4,9X1M SN4KOEX,PVC</t>
  </si>
  <si>
    <t>316740690</t>
  </si>
  <si>
    <t>Sklopný parkový stožár veřejného osvětlení,</t>
  </si>
  <si>
    <t>Sklopný parkový stožár veřejného osvětlení, jmenovitá výška 4,5 m - žárově zinkovaný s termoplastou ochranou spodní části, natřen určeným odstínem RAl dle investora stavby na dotaz</t>
  </si>
  <si>
    <t>316740691</t>
  </si>
  <si>
    <t>Sklopný parkový přírubový stožár veřejného</t>
  </si>
  <si>
    <t>Sklopný parkový přírubový stožár veřejného osvětlení včetně základového rámu, jmenovitá výška 4,5 m - žárově zinkovaný s termoplastou ochranou spodní části, natřen určeným odstínem RAl dle investora stavby na dotaz</t>
  </si>
  <si>
    <t>316740692</t>
  </si>
  <si>
    <t>Parkový stožár pro osazení dvojtého výložníku pro</t>
  </si>
  <si>
    <t>Parkový stožár pro osazení dvojtého výložníku pro 2 reflektory architektonického osvětlení, jmenovitá výška 3,5 m - žárově zinkovaný s termoplastou ochranou spodní části</t>
  </si>
  <si>
    <t>316770750</t>
  </si>
  <si>
    <t>výložník na parkový stožár, dvojtý pro 2 ks</t>
  </si>
  <si>
    <t>výložník na parkový stožár, dvojtý pro 2 ks reflektoru architektonického osvětlení, žárově zinkovaný, reflektory umístěné vedle sebe</t>
  </si>
  <si>
    <t>341110300</t>
  </si>
  <si>
    <t>kabel silový s Cu jádrem CYKY 3x1,5 mm2</t>
  </si>
  <si>
    <t>341110760</t>
  </si>
  <si>
    <t>kabel silový s Cu jádrem CYKY 4x16 mm2</t>
  </si>
  <si>
    <t>341110980</t>
  </si>
  <si>
    <t>kabel silový s Cu jádrem CYKY 5x4 mm2</t>
  </si>
  <si>
    <t>kabel silový s Al jádrem AYKY 4x16 mm2</t>
  </si>
  <si>
    <t>345121000</t>
  </si>
  <si>
    <t>Stožárová elektro výzbroj pro jištění 2 ks</t>
  </si>
  <si>
    <t>345713530</t>
  </si>
  <si>
    <t>trubka elektroinstalační ohebná Kopoflex,</t>
  </si>
  <si>
    <t>348121100</t>
  </si>
  <si>
    <t>svítidlo VO, LED, do 2500 K, do 15 W, vybaveno</t>
  </si>
  <si>
    <t>svítidlo VO, LED, do 2500 K, do 15 W, vybaveno funkcí AstroDIM pro nastavení autonomního řízení stmívání; kotvení na dřík parkového stožáru, schváleného typu shodného v parku Hrádek; záruka min. 5 let</t>
  </si>
  <si>
    <t>348121101</t>
  </si>
  <si>
    <t>Reflektor na výložník stožáru, LED, min. IK 08</t>
  </si>
  <si>
    <t>Reflektor na výložník stožáru, LED, min. IK 08 nebo lepší, 4000 K, IP67 nebo lepší, rozptyl paprsků 40° +/- 20° dle světelné zkoušky; záruka min. 5 let</t>
  </si>
  <si>
    <t>348121102</t>
  </si>
  <si>
    <t>Reflektor do výklenku, LED, min. IK 08, 4000 K,</t>
  </si>
  <si>
    <t>Reflektor do výklenku, LED, min. IK 08, 4000 K, IP67, rozptyl paprsků 60° +/- 20° dle světelné zkoušky, záruka min. 5 let</t>
  </si>
  <si>
    <t>348121102.R0</t>
  </si>
  <si>
    <t>Ochranná nerezová mřížka reflektoru v nice s</t>
  </si>
  <si>
    <t>Ochranná nerezová mřížka reflektoru v nice s nerezovým rámem, rozměrově přizpůsobená velikosti zvoleného reflektoru tak, aby se nezmenšoval světelný efekt; síla nerez.drátu 1,0 mm s velikostí ok 10 x 10 mm s tolerancí do +5 mm</t>
  </si>
  <si>
    <t>348743022</t>
  </si>
  <si>
    <t>Sloupkové svítidlo LED včetně kotevní desky pro</t>
  </si>
  <si>
    <t>Sloupkové svítidlo LED včetně kotevní desky pro osazení na skalní masiv, IK09, 3000 K, IP66 odsouhlaseno investorem stavby nebo dle navrženého designu v příloze této PD</t>
  </si>
  <si>
    <t>svorka odbočovací a spojovací SR 3a pro spojování</t>
  </si>
  <si>
    <t>páska zemnící 30 x 4 mm FeZn</t>
  </si>
  <si>
    <t>M22</t>
  </si>
  <si>
    <t>Montáž sdělovací a zabezp. techniky</t>
  </si>
  <si>
    <t>2201144852</t>
  </si>
  <si>
    <t>Montáž a dodávka tepelně smrštitelné kabelové spojky pro kabel 4x do průměru 35 mm2</t>
  </si>
  <si>
    <t>2201878548</t>
  </si>
  <si>
    <t>D+M elektroinstalační ochranná trubka dn 25 včetně  kotvícího materiálu k bet. stožáru - pásky</t>
  </si>
  <si>
    <t>SO05-3 MASRYKOVA VYHLÍDKA</t>
  </si>
  <si>
    <t>2023_13_PO REV. MĚSTSKÉHO PARKU MASARYKOVY SADY DOKONČENÍ</t>
  </si>
  <si>
    <t>Základ DPH 15 %</t>
  </si>
  <si>
    <t>Základ DPH 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</si>
</sst>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1" x14ac:knownFonts="1">
    <font>
      <sz val="10"/>
      <name val="Arial CE"/>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10"/>
      <name val="Arial CE"/>
      <family val="2"/>
      <charset val="238"/>
    </font>
    <font>
      <sz val="9"/>
      <name val="Arial CE"/>
      <family val="2"/>
      <charset val="238"/>
    </font>
    <font>
      <b/>
      <sz val="9"/>
      <name val="Arial CE"/>
      <family val="2"/>
      <charset val="238"/>
    </font>
    <font>
      <sz val="1"/>
      <name val="Arial"/>
      <family val="2"/>
      <charset val="238"/>
    </font>
    <font>
      <sz val="10"/>
      <name val="Arial"/>
      <family val="2"/>
      <charset val="238"/>
    </font>
    <font>
      <b/>
      <sz val="14"/>
      <name val="Arial"/>
      <family val="2"/>
      <charset val="238"/>
    </font>
    <font>
      <sz val="9"/>
      <name val="Arial"/>
      <family val="2"/>
      <charset val="238"/>
    </font>
    <font>
      <b/>
      <sz val="9"/>
      <name val="Arial"/>
      <family val="2"/>
      <charset val="238"/>
    </font>
    <font>
      <sz val="12"/>
      <name val="Arial"/>
      <family val="2"/>
      <charset val="238"/>
    </font>
    <font>
      <b/>
      <sz val="12"/>
      <name val="Arial"/>
      <family val="2"/>
      <charset val="238"/>
    </font>
    <font>
      <b/>
      <sz val="10"/>
      <name val="Arial"/>
      <family val="2"/>
      <charset val="238"/>
    </font>
    <font>
      <sz val="10"/>
      <color indexed="10"/>
      <name val="Arial"/>
      <family val="2"/>
      <charset val="238"/>
    </font>
    <font>
      <sz val="10"/>
      <name val="Arial CE"/>
    </font>
    <font>
      <b/>
      <u/>
      <sz val="10"/>
      <name val="Arial"/>
      <family val="2"/>
      <charset val="238"/>
    </font>
    <font>
      <u/>
      <sz val="10"/>
      <name val="Arial"/>
      <family val="2"/>
      <charset val="238"/>
    </font>
    <font>
      <b/>
      <i/>
      <sz val="10"/>
      <name val="Arial"/>
      <family val="2"/>
      <charset val="238"/>
    </font>
    <font>
      <b/>
      <sz val="4"/>
      <color indexed="22"/>
      <name val="Arial"/>
      <family val="2"/>
      <charset val="238"/>
    </font>
    <font>
      <sz val="10"/>
      <color indexed="9"/>
      <name val="Arial"/>
      <family val="2"/>
      <charset val="238"/>
    </font>
    <font>
      <sz val="8"/>
      <name val="Arial"/>
      <family val="2"/>
      <charset val="238"/>
    </font>
    <font>
      <b/>
      <sz val="8"/>
      <name val="Arial"/>
      <family val="2"/>
      <charset val="238"/>
    </font>
    <font>
      <sz val="8"/>
      <color indexed="9"/>
      <name val="Arial"/>
      <family val="2"/>
      <charset val="238"/>
    </font>
    <font>
      <sz val="8"/>
      <color indexed="12"/>
      <name val="Arial"/>
      <family val="2"/>
      <charset val="238"/>
    </font>
    <font>
      <sz val="4"/>
      <color indexed="9"/>
      <name val="Arial"/>
      <family val="2"/>
      <charset val="238"/>
    </font>
    <font>
      <sz val="4"/>
      <color indexed="22"/>
      <name val="Arial"/>
      <family val="2"/>
      <charset val="238"/>
    </font>
    <font>
      <i/>
      <sz val="8"/>
      <name val="Arial"/>
      <family val="2"/>
      <charset val="238"/>
    </font>
    <font>
      <i/>
      <sz val="9"/>
      <name val="Arial"/>
      <family val="2"/>
      <charset val="238"/>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9"/>
        <bgColor indexed="40"/>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s>
  <cellStyleXfs count="2">
    <xf numFmtId="0" fontId="0" fillId="0" borderId="0"/>
    <xf numFmtId="0" fontId="17" fillId="0" borderId="0"/>
  </cellStyleXfs>
  <cellXfs count="188">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4" fillId="2" borderId="1" xfId="0" applyFont="1" applyFill="1" applyBorder="1"/>
    <xf numFmtId="0" fontId="4" fillId="2" borderId="4" xfId="0" applyFont="1" applyFill="1" applyBorder="1"/>
    <xf numFmtId="0" fontId="4" fillId="2" borderId="10" xfId="0" applyFont="1" applyFill="1" applyBorder="1"/>
    <xf numFmtId="0" fontId="5" fillId="2" borderId="0" xfId="0" applyFont="1" applyFill="1"/>
    <xf numFmtId="0" fontId="8" fillId="0" borderId="0" xfId="0" applyFont="1"/>
    <xf numFmtId="0" fontId="9" fillId="0" borderId="0" xfId="0" applyFont="1"/>
    <xf numFmtId="0" fontId="10" fillId="0" borderId="0" xfId="0" applyFont="1"/>
    <xf numFmtId="0" fontId="10" fillId="0" borderId="0" xfId="0" applyFont="1" applyAlignment="1">
      <alignment horizontal="left"/>
    </xf>
    <xf numFmtId="0" fontId="10" fillId="0" borderId="0" xfId="0" applyFont="1" applyAlignment="1">
      <alignment horizontal="right"/>
    </xf>
    <xf numFmtId="0" fontId="11" fillId="0" borderId="0" xfId="0" applyFont="1" applyAlignment="1">
      <alignment horizontal="right"/>
    </xf>
    <xf numFmtId="14" fontId="11" fillId="0" borderId="0" xfId="0" applyNumberFormat="1" applyFont="1" applyAlignment="1">
      <alignment horizontal="left"/>
    </xf>
    <xf numFmtId="0" fontId="12" fillId="0" borderId="0" xfId="0" applyFont="1" applyAlignment="1">
      <alignment horizontal="right"/>
    </xf>
    <xf numFmtId="49" fontId="9" fillId="0" borderId="0" xfId="0" applyNumberFormat="1" applyFont="1"/>
    <xf numFmtId="0" fontId="13" fillId="0" borderId="0" xfId="0" applyFont="1" applyAlignment="1">
      <alignment horizontal="right"/>
    </xf>
    <xf numFmtId="49" fontId="14" fillId="0" borderId="0" xfId="0" applyNumberFormat="1" applyFont="1" applyAlignment="1" applyProtection="1">
      <alignment horizontal="left"/>
      <protection locked="0"/>
    </xf>
    <xf numFmtId="0" fontId="14" fillId="0" borderId="0" xfId="0" applyFont="1" applyAlignment="1">
      <alignment horizontal="left"/>
    </xf>
    <xf numFmtId="0" fontId="15" fillId="0" borderId="0" xfId="0" applyFont="1"/>
    <xf numFmtId="0" fontId="9" fillId="0" borderId="0" xfId="0" applyFont="1" applyAlignment="1">
      <alignment horizontal="right"/>
    </xf>
    <xf numFmtId="0" fontId="15" fillId="0" borderId="0" xfId="0" applyFont="1" applyAlignment="1">
      <alignment horizontal="right"/>
    </xf>
    <xf numFmtId="49" fontId="9" fillId="0" borderId="0" xfId="0" applyNumberFormat="1" applyFont="1" applyAlignment="1">
      <alignment horizontal="left"/>
    </xf>
    <xf numFmtId="0" fontId="9" fillId="0" borderId="0" xfId="0" applyFont="1" applyAlignment="1">
      <alignment horizontal="left"/>
    </xf>
    <xf numFmtId="0" fontId="12" fillId="4" borderId="7" xfId="0" applyFont="1" applyFill="1" applyBorder="1" applyAlignment="1">
      <alignment wrapText="1"/>
    </xf>
    <xf numFmtId="0" fontId="12" fillId="4" borderId="8" xfId="0" applyFont="1" applyFill="1" applyBorder="1" applyAlignment="1">
      <alignment wrapText="1"/>
    </xf>
    <xf numFmtId="0" fontId="12" fillId="4" borderId="13" xfId="0" applyFont="1" applyFill="1" applyBorder="1" applyAlignment="1">
      <alignment wrapText="1"/>
    </xf>
    <xf numFmtId="0" fontId="12" fillId="4" borderId="7" xfId="0" applyFont="1" applyFill="1" applyBorder="1" applyAlignment="1">
      <alignment horizontal="right" wrapText="1"/>
    </xf>
    <xf numFmtId="0" fontId="9" fillId="4" borderId="8" xfId="0" applyFont="1" applyFill="1" applyBorder="1"/>
    <xf numFmtId="0" fontId="12" fillId="4" borderId="8" xfId="0" applyFont="1" applyFill="1" applyBorder="1" applyAlignment="1">
      <alignment horizontal="right" wrapText="1"/>
    </xf>
    <xf numFmtId="0" fontId="12" fillId="4" borderId="13" xfId="0" applyFont="1" applyFill="1" applyBorder="1" applyAlignment="1">
      <alignment horizontal="right" vertical="center"/>
    </xf>
    <xf numFmtId="0" fontId="12" fillId="2" borderId="0" xfId="0" applyFont="1" applyFill="1" applyAlignment="1">
      <alignment horizontal="right" wrapText="1"/>
    </xf>
    <xf numFmtId="0" fontId="9" fillId="0" borderId="14" xfId="0"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9" fillId="0" borderId="15" xfId="0" applyFont="1" applyBorder="1" applyAlignment="1">
      <alignment vertical="center"/>
    </xf>
    <xf numFmtId="4" fontId="9" fillId="0" borderId="16" xfId="0" applyNumberFormat="1" applyFont="1" applyBorder="1" applyAlignment="1">
      <alignment horizontal="right" vertical="center"/>
    </xf>
    <xf numFmtId="4" fontId="9" fillId="0" borderId="17" xfId="0" applyNumberFormat="1" applyFont="1" applyBorder="1" applyAlignment="1">
      <alignment horizontal="right" vertical="center"/>
    </xf>
    <xf numFmtId="4" fontId="9" fillId="2" borderId="0" xfId="0" applyNumberFormat="1" applyFont="1" applyFill="1" applyAlignment="1">
      <alignment vertical="center"/>
    </xf>
    <xf numFmtId="4" fontId="9" fillId="0" borderId="14" xfId="0" applyNumberFormat="1" applyFont="1" applyBorder="1" applyAlignment="1">
      <alignment horizontal="right" vertical="center"/>
    </xf>
    <xf numFmtId="4" fontId="9" fillId="0" borderId="0" xfId="0" applyNumberFormat="1" applyFont="1" applyAlignment="1">
      <alignment horizontal="right" vertical="center"/>
    </xf>
    <xf numFmtId="0" fontId="9" fillId="3" borderId="0" xfId="0" applyFont="1" applyFill="1" applyAlignment="1" applyProtection="1">
      <alignment horizontal="right" vertical="center"/>
      <protection locked="0"/>
    </xf>
    <xf numFmtId="4" fontId="9" fillId="0" borderId="19" xfId="0" applyNumberFormat="1" applyFont="1" applyBorder="1" applyAlignment="1">
      <alignment horizontal="right" vertical="center"/>
    </xf>
    <xf numFmtId="4" fontId="9" fillId="0" borderId="20" xfId="0" applyNumberFormat="1" applyFont="1" applyBorder="1" applyAlignment="1">
      <alignment horizontal="right" vertical="center"/>
    </xf>
    <xf numFmtId="0" fontId="14" fillId="4" borderId="7" xfId="0" applyFont="1" applyFill="1" applyBorder="1" applyAlignment="1">
      <alignment vertical="center"/>
    </xf>
    <xf numFmtId="0" fontId="15" fillId="4" borderId="8" xfId="0" applyFont="1" applyFill="1" applyBorder="1" applyAlignment="1">
      <alignment vertical="center"/>
    </xf>
    <xf numFmtId="0" fontId="9" fillId="4" borderId="8" xfId="0" applyFont="1" applyFill="1" applyBorder="1" applyAlignment="1">
      <alignment vertical="center"/>
    </xf>
    <xf numFmtId="4" fontId="14" fillId="4" borderId="22" xfId="0" applyNumberFormat="1" applyFont="1" applyFill="1" applyBorder="1" applyAlignment="1">
      <alignment horizontal="right" vertical="center"/>
    </xf>
    <xf numFmtId="4" fontId="14" fillId="4" borderId="23" xfId="0" applyNumberFormat="1" applyFont="1" applyFill="1" applyBorder="1" applyAlignment="1">
      <alignment horizontal="right" vertical="center"/>
    </xf>
    <xf numFmtId="4" fontId="15" fillId="2" borderId="0" xfId="0" applyNumberFormat="1" applyFont="1" applyFill="1" applyAlignment="1">
      <alignment vertical="center"/>
    </xf>
    <xf numFmtId="0" fontId="10" fillId="0" borderId="0" xfId="0" applyFont="1" applyAlignment="1">
      <alignment horizontal="center"/>
    </xf>
    <xf numFmtId="4" fontId="9" fillId="0" borderId="0" xfId="0" applyNumberFormat="1" applyFont="1"/>
    <xf numFmtId="0" fontId="12" fillId="4" borderId="7" xfId="0" applyFont="1" applyFill="1" applyBorder="1" applyAlignment="1">
      <alignment vertical="center"/>
    </xf>
    <xf numFmtId="0" fontId="15" fillId="4" borderId="5" xfId="0" applyFont="1" applyFill="1" applyBorder="1" applyAlignment="1">
      <alignment vertical="center" wrapText="1"/>
    </xf>
    <xf numFmtId="0" fontId="15" fillId="4" borderId="7"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1" fillId="0" borderId="16" xfId="0" applyNumberFormat="1" applyFont="1" applyBorder="1" applyAlignment="1">
      <alignment horizontal="left"/>
    </xf>
    <xf numFmtId="164" fontId="11" fillId="0" borderId="26" xfId="0" applyNumberFormat="1" applyFont="1" applyBorder="1"/>
    <xf numFmtId="3" fontId="12" fillId="0" borderId="16" xfId="0" applyNumberFormat="1" applyFont="1" applyBorder="1" applyAlignment="1">
      <alignment horizontal="right"/>
    </xf>
    <xf numFmtId="3" fontId="11" fillId="0" borderId="27" xfId="0" applyNumberFormat="1" applyFont="1" applyBorder="1" applyAlignment="1">
      <alignment horizontal="right"/>
    </xf>
    <xf numFmtId="3" fontId="11" fillId="3" borderId="26" xfId="0" applyNumberFormat="1" applyFont="1" applyFill="1" applyBorder="1" applyAlignment="1" applyProtection="1">
      <alignment horizontal="right"/>
      <protection locked="0"/>
    </xf>
    <xf numFmtId="0" fontId="12" fillId="2" borderId="7" xfId="0" applyFont="1" applyFill="1" applyBorder="1" applyAlignment="1">
      <alignment vertical="center"/>
    </xf>
    <xf numFmtId="49" fontId="12" fillId="2" borderId="8" xfId="0" applyNumberFormat="1" applyFont="1" applyFill="1" applyBorder="1" applyAlignment="1">
      <alignment horizontal="left" vertical="center"/>
    </xf>
    <xf numFmtId="0" fontId="12" fillId="2" borderId="13" xfId="0" applyFont="1" applyFill="1" applyBorder="1" applyAlignment="1">
      <alignment vertical="center"/>
    </xf>
    <xf numFmtId="164" fontId="11" fillId="0" borderId="5" xfId="0" applyNumberFormat="1" applyFont="1" applyBorder="1"/>
    <xf numFmtId="3" fontId="12" fillId="2" borderId="28" xfId="0" applyNumberFormat="1" applyFont="1" applyFill="1" applyBorder="1" applyAlignment="1">
      <alignment horizontal="right" vertical="center"/>
    </xf>
    <xf numFmtId="3" fontId="12" fillId="2" borderId="25" xfId="0" applyNumberFormat="1" applyFont="1" applyFill="1" applyBorder="1" applyAlignment="1">
      <alignment horizontal="right" vertical="center"/>
    </xf>
    <xf numFmtId="3" fontId="12" fillId="2" borderId="7" xfId="0" applyNumberFormat="1" applyFont="1" applyFill="1" applyBorder="1" applyAlignment="1">
      <alignment horizontal="right" vertical="center"/>
    </xf>
    <xf numFmtId="3" fontId="12" fillId="2" borderId="5" xfId="0" applyNumberFormat="1" applyFont="1" applyFill="1" applyBorder="1" applyAlignment="1">
      <alignment horizontal="right" vertical="center"/>
    </xf>
    <xf numFmtId="0" fontId="9" fillId="0" borderId="0" xfId="0" applyFont="1" applyAlignment="1">
      <alignment horizontal="left" vertical="top" wrapText="1"/>
    </xf>
    <xf numFmtId="0" fontId="15" fillId="0" borderId="0" xfId="0" applyFont="1" applyAlignment="1">
      <alignment horizontal="left" vertical="top"/>
    </xf>
    <xf numFmtId="0" fontId="9" fillId="0" borderId="0" xfId="0" applyFont="1" applyAlignment="1">
      <alignment horizontal="center"/>
    </xf>
    <xf numFmtId="0" fontId="9" fillId="0" borderId="0" xfId="1" applyFont="1"/>
    <xf numFmtId="0" fontId="18" fillId="0" borderId="0" xfId="1" applyFont="1" applyAlignment="1">
      <alignment horizontal="centerContinuous"/>
    </xf>
    <xf numFmtId="0" fontId="19" fillId="0" borderId="0" xfId="1" applyFont="1" applyAlignment="1">
      <alignment horizontal="centerContinuous"/>
    </xf>
    <xf numFmtId="0" fontId="19" fillId="0" borderId="0" xfId="1" applyFont="1" applyAlignment="1">
      <alignment horizontal="right"/>
    </xf>
    <xf numFmtId="0" fontId="9" fillId="2" borderId="29" xfId="1" applyFont="1" applyFill="1" applyBorder="1" applyAlignment="1">
      <alignment horizontal="left"/>
    </xf>
    <xf numFmtId="0" fontId="9" fillId="2" borderId="30" xfId="1" applyFont="1" applyFill="1" applyBorder="1" applyAlignment="1">
      <alignment horizontal="center"/>
    </xf>
    <xf numFmtId="0" fontId="20" fillId="2" borderId="30" xfId="1" applyFont="1" applyFill="1" applyBorder="1"/>
    <xf numFmtId="49" fontId="9" fillId="2" borderId="31" xfId="1" applyNumberFormat="1" applyFont="1" applyFill="1" applyBorder="1"/>
    <xf numFmtId="0" fontId="9" fillId="2" borderId="30" xfId="1" applyFont="1" applyFill="1" applyBorder="1" applyAlignment="1">
      <alignment horizontal="right"/>
    </xf>
    <xf numFmtId="0" fontId="9" fillId="2" borderId="30" xfId="1" applyFont="1" applyFill="1" applyBorder="1"/>
    <xf numFmtId="0" fontId="9" fillId="2" borderId="32" xfId="1" applyFont="1" applyFill="1" applyBorder="1"/>
    <xf numFmtId="49" fontId="9" fillId="2" borderId="33" xfId="1" applyNumberFormat="1" applyFont="1" applyFill="1" applyBorder="1" applyAlignment="1">
      <alignment horizontal="left"/>
    </xf>
    <xf numFmtId="0" fontId="9" fillId="2" borderId="34" xfId="1" applyFont="1" applyFill="1" applyBorder="1" applyAlignment="1">
      <alignment horizontal="center"/>
    </xf>
    <xf numFmtId="0" fontId="20" fillId="2" borderId="34" xfId="1" applyFont="1" applyFill="1" applyBorder="1"/>
    <xf numFmtId="49" fontId="9" fillId="2" borderId="35" xfId="1" applyNumberFormat="1" applyFont="1" applyFill="1" applyBorder="1"/>
    <xf numFmtId="0" fontId="9" fillId="2" borderId="34" xfId="1" applyFont="1" applyFill="1" applyBorder="1" applyAlignment="1">
      <alignment horizontal="right"/>
    </xf>
    <xf numFmtId="0" fontId="9" fillId="2" borderId="34" xfId="1" applyFont="1" applyFill="1" applyBorder="1"/>
    <xf numFmtId="0" fontId="9" fillId="2" borderId="36" xfId="1" applyFont="1" applyFill="1" applyBorder="1"/>
    <xf numFmtId="0" fontId="11" fillId="0" borderId="0" xfId="1" applyFont="1"/>
    <xf numFmtId="0" fontId="9" fillId="0" borderId="0" xfId="1" applyFont="1" applyAlignment="1">
      <alignment horizontal="right"/>
    </xf>
    <xf numFmtId="49" fontId="11" fillId="2" borderId="5" xfId="1" applyNumberFormat="1" applyFont="1" applyFill="1" applyBorder="1" applyAlignment="1">
      <alignment wrapText="1"/>
    </xf>
    <xf numFmtId="0" fontId="11" fillId="2" borderId="13" xfId="1" applyFont="1" applyFill="1" applyBorder="1" applyAlignment="1">
      <alignment horizontal="center" wrapText="1"/>
    </xf>
    <xf numFmtId="0" fontId="11" fillId="2" borderId="5" xfId="1" applyFont="1" applyFill="1" applyBorder="1" applyAlignment="1">
      <alignment horizontal="center" wrapText="1"/>
    </xf>
    <xf numFmtId="0" fontId="9" fillId="2" borderId="5" xfId="1" applyFont="1" applyFill="1" applyBorder="1" applyAlignment="1">
      <alignment wrapText="1" shrinkToFit="1"/>
    </xf>
    <xf numFmtId="0" fontId="9" fillId="0" borderId="0" xfId="1" applyFont="1" applyAlignment="1">
      <alignment wrapText="1"/>
    </xf>
    <xf numFmtId="0" fontId="21" fillId="4" borderId="14" xfId="1" applyFont="1" applyFill="1" applyBorder="1" applyAlignment="1">
      <alignment horizontal="center"/>
    </xf>
    <xf numFmtId="49" fontId="15" fillId="4" borderId="17" xfId="1" applyNumberFormat="1" applyFont="1" applyFill="1" applyBorder="1" applyAlignment="1">
      <alignment horizontal="left"/>
    </xf>
    <xf numFmtId="0" fontId="15" fillId="4" borderId="17" xfId="1" applyFont="1" applyFill="1" applyBorder="1"/>
    <xf numFmtId="0" fontId="9" fillId="4" borderId="17" xfId="1" applyFont="1" applyFill="1" applyBorder="1" applyAlignment="1">
      <alignment horizontal="center"/>
    </xf>
    <xf numFmtId="0" fontId="9" fillId="4" borderId="17" xfId="1" applyFont="1" applyFill="1" applyBorder="1" applyAlignment="1">
      <alignment horizontal="right"/>
    </xf>
    <xf numFmtId="0" fontId="9" fillId="4" borderId="15" xfId="1" applyFont="1" applyFill="1" applyBorder="1"/>
    <xf numFmtId="0" fontId="9" fillId="4" borderId="16" xfId="1" applyFont="1" applyFill="1" applyBorder="1"/>
    <xf numFmtId="0" fontId="9" fillId="4" borderId="18" xfId="1" applyFont="1" applyFill="1" applyBorder="1"/>
    <xf numFmtId="0" fontId="22" fillId="0" borderId="0" xfId="1" applyFont="1"/>
    <xf numFmtId="0" fontId="23" fillId="0" borderId="37" xfId="1" applyFont="1" applyBorder="1" applyAlignment="1">
      <alignment horizontal="center" vertical="top"/>
    </xf>
    <xf numFmtId="49" fontId="24" fillId="0" borderId="37" xfId="1" applyNumberFormat="1" applyFont="1" applyBorder="1" applyAlignment="1">
      <alignment horizontal="left" vertical="top" shrinkToFit="1"/>
    </xf>
    <xf numFmtId="0" fontId="24" fillId="0" borderId="37" xfId="1" applyFont="1" applyBorder="1" applyAlignment="1">
      <alignment vertical="top" wrapText="1"/>
    </xf>
    <xf numFmtId="49" fontId="23" fillId="0" borderId="37" xfId="1" applyNumberFormat="1" applyFont="1" applyBorder="1" applyAlignment="1">
      <alignment horizontal="center" shrinkToFit="1"/>
    </xf>
    <xf numFmtId="4" fontId="24" fillId="0" borderId="37" xfId="1" applyNumberFormat="1" applyFont="1" applyBorder="1" applyAlignment="1">
      <alignment horizontal="right" shrinkToFit="1"/>
    </xf>
    <xf numFmtId="4" fontId="23" fillId="3" borderId="37" xfId="1" applyNumberFormat="1" applyFont="1" applyFill="1" applyBorder="1" applyAlignment="1" applyProtection="1">
      <alignment horizontal="right"/>
      <protection locked="0"/>
    </xf>
    <xf numFmtId="4" fontId="23" fillId="0" borderId="37" xfId="1" applyNumberFormat="1" applyFont="1" applyBorder="1"/>
    <xf numFmtId="165" fontId="23" fillId="0" borderId="37" xfId="1" applyNumberFormat="1" applyFont="1" applyBorder="1"/>
    <xf numFmtId="4" fontId="23" fillId="0" borderId="15" xfId="1" applyNumberFormat="1" applyFont="1" applyBorder="1"/>
    <xf numFmtId="4" fontId="22" fillId="0" borderId="0" xfId="1" applyNumberFormat="1" applyFont="1"/>
    <xf numFmtId="0" fontId="11" fillId="0" borderId="37" xfId="1" applyFont="1" applyBorder="1" applyAlignment="1">
      <alignment horizontal="center"/>
    </xf>
    <xf numFmtId="49" fontId="11" fillId="0" borderId="37" xfId="1" applyNumberFormat="1" applyFont="1" applyBorder="1" applyAlignment="1">
      <alignment horizontal="left"/>
    </xf>
    <xf numFmtId="4" fontId="9" fillId="0" borderId="15" xfId="1" applyNumberFormat="1" applyFont="1" applyBorder="1"/>
    <xf numFmtId="0" fontId="25" fillId="0" borderId="0" xfId="1" applyFont="1" applyAlignment="1">
      <alignment wrapText="1"/>
    </xf>
    <xf numFmtId="4" fontId="23" fillId="5" borderId="37" xfId="1" applyNumberFormat="1" applyFont="1" applyFill="1" applyBorder="1" applyAlignment="1">
      <alignment horizontal="right" wrapText="1"/>
    </xf>
    <xf numFmtId="0" fontId="26" fillId="5" borderId="14" xfId="1" applyFont="1" applyFill="1" applyBorder="1" applyAlignment="1">
      <alignment horizontal="left" wrapText="1"/>
    </xf>
    <xf numFmtId="0" fontId="26" fillId="0" borderId="15" xfId="0" applyFont="1" applyBorder="1" applyAlignment="1">
      <alignment horizontal="right"/>
    </xf>
    <xf numFmtId="0" fontId="9" fillId="0" borderId="14" xfId="1" applyFont="1" applyBorder="1"/>
    <xf numFmtId="0" fontId="22" fillId="0" borderId="0" xfId="1" applyFont="1" applyAlignment="1">
      <alignment wrapText="1"/>
    </xf>
    <xf numFmtId="0" fontId="27" fillId="2" borderId="7" xfId="1" applyFont="1" applyFill="1" applyBorder="1" applyAlignment="1">
      <alignment horizontal="center"/>
    </xf>
    <xf numFmtId="49" fontId="20" fillId="2" borderId="8" xfId="1" applyNumberFormat="1" applyFont="1" applyFill="1" applyBorder="1" applyAlignment="1">
      <alignment horizontal="left"/>
    </xf>
    <xf numFmtId="0" fontId="20" fillId="2" borderId="8" xfId="1" applyFont="1" applyFill="1" applyBorder="1" applyAlignment="1">
      <alignment horizontal="left"/>
    </xf>
    <xf numFmtId="0" fontId="9" fillId="2" borderId="8" xfId="1" applyFont="1" applyFill="1" applyBorder="1" applyAlignment="1">
      <alignment horizontal="center"/>
    </xf>
    <xf numFmtId="4" fontId="9" fillId="2" borderId="8" xfId="1" applyNumberFormat="1" applyFont="1" applyFill="1" applyBorder="1" applyAlignment="1">
      <alignment horizontal="right"/>
    </xf>
    <xf numFmtId="4" fontId="15" fillId="2" borderId="13" xfId="1" applyNumberFormat="1" applyFont="1" applyFill="1" applyBorder="1"/>
    <xf numFmtId="0" fontId="9" fillId="2" borderId="7" xfId="1" applyFont="1" applyFill="1" applyBorder="1"/>
    <xf numFmtId="0" fontId="9" fillId="2" borderId="8" xfId="1" applyFont="1" applyFill="1" applyBorder="1"/>
    <xf numFmtId="4" fontId="9" fillId="0" borderId="0" xfId="1" applyNumberFormat="1" applyFont="1"/>
    <xf numFmtId="3" fontId="22" fillId="0" borderId="0" xfId="1" applyNumberFormat="1" applyFont="1"/>
    <xf numFmtId="0" fontId="28" fillId="4" borderId="7" xfId="1" applyFont="1" applyFill="1" applyBorder="1" applyAlignment="1">
      <alignment horizontal="center"/>
    </xf>
    <xf numFmtId="49" fontId="20" fillId="4" borderId="8" xfId="1" applyNumberFormat="1" applyFont="1" applyFill="1" applyBorder="1" applyAlignment="1">
      <alignment horizontal="left"/>
    </xf>
    <xf numFmtId="0" fontId="20" fillId="4" borderId="8" xfId="1" applyFont="1" applyFill="1" applyBorder="1"/>
    <xf numFmtId="0" fontId="9" fillId="4" borderId="8" xfId="1" applyFont="1" applyFill="1" applyBorder="1" applyAlignment="1">
      <alignment horizontal="center"/>
    </xf>
    <xf numFmtId="4" fontId="9" fillId="4" borderId="8" xfId="1" applyNumberFormat="1" applyFont="1" applyFill="1" applyBorder="1" applyAlignment="1">
      <alignment horizontal="right"/>
    </xf>
    <xf numFmtId="4" fontId="15" fillId="4" borderId="13" xfId="1" applyNumberFormat="1" applyFont="1" applyFill="1" applyBorder="1"/>
    <xf numFmtId="0" fontId="9" fillId="4" borderId="8" xfId="1" applyFont="1" applyFill="1" applyBorder="1"/>
    <xf numFmtId="3" fontId="9" fillId="0" borderId="0" xfId="1" applyNumberFormat="1" applyFont="1"/>
    <xf numFmtId="0" fontId="15" fillId="0" borderId="0" xfId="1" applyFont="1"/>
    <xf numFmtId="0" fontId="29" fillId="0" borderId="0" xfId="1" applyFont="1"/>
    <xf numFmtId="0" fontId="30" fillId="0" borderId="0" xfId="1" applyFont="1"/>
    <xf numFmtId="3" fontId="30" fillId="0" borderId="0" xfId="1" applyNumberFormat="1" applyFont="1" applyAlignment="1">
      <alignment horizontal="right"/>
    </xf>
    <xf numFmtId="4" fontId="30" fillId="0" borderId="0" xfId="1" applyNumberFormat="1" applyFont="1"/>
    <xf numFmtId="9" fontId="25" fillId="0" borderId="0" xfId="1" applyNumberFormat="1" applyFont="1" applyAlignment="1">
      <alignment wrapText="1"/>
    </xf>
    <xf numFmtId="0" fontId="0" fillId="3" borderId="5"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6" fillId="2" borderId="0" xfId="0" applyFont="1" applyFill="1" applyAlignment="1">
      <alignment horizontal="left" wrapText="1"/>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16" fillId="3" borderId="7" xfId="0" applyFont="1" applyFill="1" applyBorder="1" applyAlignment="1" applyProtection="1">
      <alignment vertical="top" wrapText="1"/>
      <protection locked="0"/>
    </xf>
    <xf numFmtId="0" fontId="16" fillId="3" borderId="8" xfId="0" applyFont="1" applyFill="1" applyBorder="1" applyAlignment="1" applyProtection="1">
      <alignment vertical="top" wrapText="1"/>
      <protection locked="0"/>
    </xf>
    <xf numFmtId="0" fontId="16" fillId="3" borderId="13" xfId="0" applyFont="1" applyFill="1" applyBorder="1" applyAlignment="1" applyProtection="1">
      <alignment vertical="top" wrapText="1"/>
      <protection locked="0"/>
    </xf>
    <xf numFmtId="0" fontId="11" fillId="0" borderId="8" xfId="0" applyFont="1" applyBorder="1" applyAlignment="1">
      <alignment horizontal="left" shrinkToFit="1"/>
    </xf>
    <xf numFmtId="0" fontId="11" fillId="0" borderId="13" xfId="0" applyFont="1" applyBorder="1" applyAlignment="1">
      <alignment horizontal="left" shrinkToFit="1"/>
    </xf>
    <xf numFmtId="4" fontId="14" fillId="4" borderId="23" xfId="0" applyNumberFormat="1" applyFont="1" applyFill="1" applyBorder="1" applyAlignment="1">
      <alignment horizontal="right" vertical="center"/>
    </xf>
    <xf numFmtId="0" fontId="9" fillId="4" borderId="24" xfId="0" applyFont="1" applyFill="1" applyBorder="1" applyAlignment="1">
      <alignment horizontal="right" vertical="center"/>
    </xf>
    <xf numFmtId="4" fontId="9" fillId="0" borderId="17" xfId="0" applyNumberFormat="1" applyFont="1" applyBorder="1" applyAlignment="1">
      <alignment horizontal="right" vertical="center"/>
    </xf>
    <xf numFmtId="4" fontId="9" fillId="0" borderId="18" xfId="0" applyNumberFormat="1" applyFont="1" applyBorder="1" applyAlignment="1">
      <alignment horizontal="right" vertical="center"/>
    </xf>
    <xf numFmtId="4" fontId="9" fillId="0" borderId="0" xfId="0" applyNumberFormat="1" applyFont="1" applyAlignment="1">
      <alignment horizontal="right" vertical="center"/>
    </xf>
    <xf numFmtId="4" fontId="9" fillId="0" borderId="15" xfId="0" applyNumberFormat="1" applyFont="1" applyBorder="1" applyAlignment="1">
      <alignment horizontal="right" vertical="center"/>
    </xf>
    <xf numFmtId="0" fontId="9" fillId="0" borderId="15" xfId="0" applyFont="1" applyBorder="1" applyAlignment="1">
      <alignment horizontal="right" vertical="center"/>
    </xf>
    <xf numFmtId="4" fontId="9" fillId="0" borderId="20" xfId="0" applyNumberFormat="1" applyFont="1" applyBorder="1" applyAlignment="1">
      <alignment horizontal="right" vertical="center"/>
    </xf>
    <xf numFmtId="0" fontId="9" fillId="0" borderId="21" xfId="0" applyFont="1" applyBorder="1" applyAlignment="1">
      <alignment horizontal="right" vertical="center"/>
    </xf>
    <xf numFmtId="0" fontId="23" fillId="5" borderId="14" xfId="1" applyFont="1" applyFill="1" applyBorder="1" applyAlignment="1">
      <alignment horizontal="left" wrapText="1" indent="1"/>
    </xf>
    <xf numFmtId="0" fontId="9" fillId="0" borderId="0" xfId="0" applyFont="1" applyAlignment="1">
      <alignment wrapText="1"/>
    </xf>
    <xf numFmtId="0" fontId="9" fillId="0" borderId="15" xfId="0" applyFont="1" applyBorder="1" applyAlignment="1">
      <alignment wrapText="1"/>
    </xf>
    <xf numFmtId="0" fontId="14" fillId="0" borderId="0" xfId="1" applyFont="1" applyAlignment="1">
      <alignment horizontal="left"/>
    </xf>
    <xf numFmtId="0" fontId="16" fillId="3" borderId="7" xfId="1" applyFont="1" applyFill="1" applyBorder="1" applyAlignment="1" applyProtection="1">
      <alignment vertical="top" wrapText="1"/>
      <protection locked="0"/>
    </xf>
    <xf numFmtId="0" fontId="16" fillId="3" borderId="8" xfId="1" applyFont="1" applyFill="1" applyBorder="1" applyAlignment="1" applyProtection="1">
      <alignment vertical="top" wrapText="1"/>
      <protection locked="0"/>
    </xf>
    <xf numFmtId="0" fontId="16" fillId="3" borderId="13" xfId="1" applyFont="1" applyFill="1" applyBorder="1" applyAlignment="1" applyProtection="1">
      <alignment vertical="top" wrapText="1"/>
      <protection locked="0"/>
    </xf>
    <xf numFmtId="49" fontId="23" fillId="5" borderId="14" xfId="1" applyNumberFormat="1" applyFont="1" applyFill="1" applyBorder="1" applyAlignment="1">
      <alignment horizontal="left" wrapText="1"/>
    </xf>
    <xf numFmtId="49" fontId="9" fillId="0" borderId="0" xfId="0" applyNumberFormat="1" applyFont="1" applyAlignment="1">
      <alignment horizontal="left" wrapText="1"/>
    </xf>
    <xf numFmtId="9" fontId="23" fillId="5" borderId="14" xfId="1" applyNumberFormat="1" applyFont="1" applyFill="1" applyBorder="1" applyAlignment="1">
      <alignment horizontal="left" wrapText="1" indent="1"/>
    </xf>
  </cellXfs>
  <cellStyles count="2">
    <cellStyle name="Normální" xfId="0" builtinId="0"/>
    <cellStyle name="normální_POL.XL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TS/BUILDpower/MSOffice/RKPOP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hazeč"/>
      <sheetName val="Stavba"/>
      <sheetName val="Rekapitulace"/>
      <sheetName val="Objekt"/>
    </sheetNames>
    <sheetDataSet>
      <sheetData sheetId="0" refreshError="1"/>
      <sheetData sheetId="1">
        <row r="94">
          <cell r="F94">
            <v>0</v>
          </cell>
        </row>
      </sheetData>
      <sheetData sheetId="2" refreshError="1"/>
      <sheetData sheetId="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4"/>
  <dimension ref="A1:P134"/>
  <sheetViews>
    <sheetView workbookViewId="0">
      <selection activeCell="B5" sqref="B5:G5"/>
    </sheetView>
  </sheetViews>
  <sheetFormatPr defaultRowHeight="12.75" x14ac:dyDescent="0.2"/>
  <cols>
    <col min="1" max="1" width="23.140625" customWidth="1"/>
  </cols>
  <sheetData>
    <row r="1" spans="1:16" x14ac:dyDescent="0.2">
      <c r="A1" s="1"/>
      <c r="B1" s="1"/>
      <c r="C1" s="1"/>
      <c r="D1" s="1"/>
      <c r="E1" s="1"/>
      <c r="F1" s="1"/>
      <c r="G1" s="1"/>
      <c r="H1" s="1"/>
      <c r="I1" s="1"/>
      <c r="J1" s="1"/>
      <c r="K1" s="1"/>
      <c r="L1" s="1"/>
      <c r="M1" s="1"/>
      <c r="N1" s="1"/>
      <c r="O1" s="1"/>
      <c r="P1" s="1"/>
    </row>
    <row r="2" spans="1:16" ht="15.75" x14ac:dyDescent="0.25">
      <c r="A2" s="2" t="s">
        <v>0</v>
      </c>
      <c r="B2" s="3"/>
      <c r="C2" s="1"/>
      <c r="D2" s="1"/>
      <c r="E2" s="1"/>
      <c r="F2" s="1"/>
      <c r="G2" s="1"/>
      <c r="H2" s="1"/>
      <c r="I2" s="1"/>
      <c r="J2" s="1"/>
      <c r="K2" s="1"/>
      <c r="L2" s="1"/>
      <c r="M2" s="1"/>
      <c r="N2" s="1"/>
      <c r="O2" s="1"/>
      <c r="P2" s="1"/>
    </row>
    <row r="3" spans="1:16" ht="4.5" customHeight="1" x14ac:dyDescent="0.25">
      <c r="A3" s="2"/>
      <c r="B3" s="3"/>
      <c r="C3" s="1"/>
      <c r="D3" s="1"/>
      <c r="E3" s="1"/>
      <c r="F3" s="1"/>
      <c r="G3" s="1"/>
      <c r="H3" s="1"/>
      <c r="I3" s="1"/>
      <c r="J3" s="1"/>
      <c r="K3" s="1"/>
      <c r="L3" s="1"/>
      <c r="M3" s="1"/>
      <c r="N3" s="1"/>
      <c r="O3" s="1"/>
      <c r="P3" s="1"/>
    </row>
    <row r="4" spans="1:16" ht="7.5" customHeight="1" thickBot="1" x14ac:dyDescent="0.25">
      <c r="A4" s="4"/>
      <c r="B4" s="3"/>
      <c r="C4" s="1"/>
      <c r="D4" s="1"/>
      <c r="E4" s="1"/>
      <c r="F4" s="1"/>
      <c r="G4" s="1"/>
      <c r="H4" s="1"/>
      <c r="I4" s="1"/>
      <c r="J4" s="1"/>
      <c r="K4" s="1"/>
      <c r="L4" s="1"/>
      <c r="M4" s="1"/>
      <c r="N4" s="1"/>
      <c r="O4" s="1"/>
      <c r="P4" s="1"/>
    </row>
    <row r="5" spans="1:16" x14ac:dyDescent="0.2">
      <c r="A5" s="5" t="s">
        <v>1</v>
      </c>
      <c r="B5" s="160" t="s">
        <v>2</v>
      </c>
      <c r="C5" s="160"/>
      <c r="D5" s="160"/>
      <c r="E5" s="160"/>
      <c r="F5" s="160"/>
      <c r="G5" s="161"/>
      <c r="H5" s="1"/>
      <c r="I5" s="1"/>
      <c r="J5" s="1"/>
      <c r="K5" s="1"/>
      <c r="L5" s="1"/>
      <c r="M5" s="1"/>
      <c r="N5" s="1"/>
      <c r="O5" s="1"/>
      <c r="P5" s="1"/>
    </row>
    <row r="6" spans="1:16" x14ac:dyDescent="0.2">
      <c r="A6" s="6" t="s">
        <v>3</v>
      </c>
      <c r="B6" s="162"/>
      <c r="C6" s="162"/>
      <c r="D6" s="162"/>
      <c r="E6" s="162"/>
      <c r="F6" s="162"/>
      <c r="G6" s="163"/>
      <c r="H6" s="1"/>
      <c r="I6" s="1"/>
      <c r="J6" s="1"/>
      <c r="K6" s="1"/>
      <c r="L6" s="1"/>
      <c r="M6" s="1"/>
      <c r="N6" s="1"/>
      <c r="O6" s="1"/>
      <c r="P6" s="1"/>
    </row>
    <row r="7" spans="1:16" x14ac:dyDescent="0.2">
      <c r="A7" s="6" t="s">
        <v>4</v>
      </c>
      <c r="B7" s="162"/>
      <c r="C7" s="162"/>
      <c r="D7" s="162"/>
      <c r="E7" s="162"/>
      <c r="F7" s="162"/>
      <c r="G7" s="163"/>
      <c r="H7" s="1"/>
      <c r="I7" s="1"/>
      <c r="J7" s="1"/>
      <c r="K7" s="1"/>
      <c r="L7" s="1"/>
      <c r="M7" s="1"/>
      <c r="N7" s="1"/>
      <c r="O7" s="1"/>
      <c r="P7" s="1"/>
    </row>
    <row r="8" spans="1:16" x14ac:dyDescent="0.2">
      <c r="A8" s="6" t="s">
        <v>5</v>
      </c>
      <c r="B8" s="162"/>
      <c r="C8" s="162"/>
      <c r="D8" s="162"/>
      <c r="E8" s="162"/>
      <c r="F8" s="162"/>
      <c r="G8" s="163"/>
      <c r="H8" s="1"/>
      <c r="I8" s="1"/>
      <c r="J8" s="1"/>
      <c r="K8" s="1"/>
      <c r="L8" s="1"/>
      <c r="M8" s="1"/>
      <c r="N8" s="1"/>
      <c r="O8" s="1"/>
      <c r="P8" s="1"/>
    </row>
    <row r="9" spans="1:16" x14ac:dyDescent="0.2">
      <c r="A9" s="6" t="s">
        <v>6</v>
      </c>
      <c r="B9" s="162"/>
      <c r="C9" s="162"/>
      <c r="D9" s="162"/>
      <c r="E9" s="162"/>
      <c r="F9" s="162"/>
      <c r="G9" s="163"/>
      <c r="H9" s="1"/>
      <c r="I9" s="1"/>
      <c r="J9" s="1"/>
      <c r="K9" s="1"/>
      <c r="L9" s="1"/>
      <c r="M9" s="1"/>
      <c r="N9" s="1"/>
      <c r="O9" s="1"/>
      <c r="P9" s="1"/>
    </row>
    <row r="10" spans="1:16" x14ac:dyDescent="0.2">
      <c r="A10" s="6" t="s">
        <v>7</v>
      </c>
      <c r="B10" s="162"/>
      <c r="C10" s="162"/>
      <c r="D10" s="162"/>
      <c r="E10" s="162"/>
      <c r="F10" s="162"/>
      <c r="G10" s="163"/>
      <c r="H10" s="1"/>
      <c r="I10" s="1"/>
      <c r="J10" s="1"/>
      <c r="K10" s="1"/>
      <c r="L10" s="1"/>
      <c r="M10" s="1"/>
      <c r="N10" s="1"/>
      <c r="O10" s="1"/>
      <c r="P10" s="1"/>
    </row>
    <row r="11" spans="1:16" x14ac:dyDescent="0.2">
      <c r="A11" s="6" t="s">
        <v>8</v>
      </c>
      <c r="B11" s="152"/>
      <c r="C11" s="152"/>
      <c r="D11" s="152"/>
      <c r="E11" s="152"/>
      <c r="F11" s="152"/>
      <c r="G11" s="153"/>
      <c r="H11" s="1"/>
      <c r="I11" s="1"/>
      <c r="J11" s="1"/>
      <c r="K11" s="1"/>
      <c r="L11" s="1"/>
      <c r="M11" s="1"/>
      <c r="N11" s="1"/>
      <c r="O11" s="1"/>
      <c r="P11" s="1"/>
    </row>
    <row r="12" spans="1:16" x14ac:dyDescent="0.2">
      <c r="A12" s="6" t="s">
        <v>9</v>
      </c>
      <c r="B12" s="154"/>
      <c r="C12" s="155"/>
      <c r="D12" s="155"/>
      <c r="E12" s="155"/>
      <c r="F12" s="155"/>
      <c r="G12" s="156"/>
      <c r="H12" s="1"/>
      <c r="I12" s="1"/>
      <c r="J12" s="1"/>
      <c r="K12" s="1"/>
      <c r="L12" s="1"/>
      <c r="M12" s="1"/>
      <c r="N12" s="1"/>
      <c r="O12" s="1"/>
      <c r="P12" s="1"/>
    </row>
    <row r="13" spans="1:16" ht="13.5" thickBot="1" x14ac:dyDescent="0.25">
      <c r="A13" s="7" t="s">
        <v>10</v>
      </c>
      <c r="B13" s="157"/>
      <c r="C13" s="157"/>
      <c r="D13" s="157"/>
      <c r="E13" s="157"/>
      <c r="F13" s="157"/>
      <c r="G13" s="158"/>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x14ac:dyDescent="0.2">
      <c r="A16" s="8" t="s">
        <v>11</v>
      </c>
      <c r="B16" s="1"/>
      <c r="C16" s="1"/>
      <c r="D16" s="1"/>
      <c r="E16" s="1"/>
      <c r="F16" s="1"/>
      <c r="G16" s="1"/>
      <c r="H16" s="1"/>
      <c r="I16" s="1"/>
      <c r="J16" s="1"/>
      <c r="K16" s="1"/>
      <c r="L16" s="1"/>
      <c r="M16" s="1"/>
      <c r="N16" s="1"/>
      <c r="O16" s="1"/>
      <c r="P16" s="1"/>
    </row>
    <row r="17" spans="1:16" ht="72.75" customHeight="1" x14ac:dyDescent="0.2">
      <c r="A17" s="159" t="s">
        <v>12</v>
      </c>
      <c r="B17" s="159"/>
      <c r="C17" s="159"/>
      <c r="D17" s="159"/>
      <c r="E17" s="159"/>
      <c r="F17" s="159"/>
      <c r="G17" s="159"/>
      <c r="H17" s="1"/>
      <c r="I17" s="1"/>
      <c r="J17" s="1"/>
      <c r="K17" s="1"/>
      <c r="L17" s="1"/>
      <c r="M17" s="1"/>
      <c r="N17" s="1"/>
      <c r="O17" s="1"/>
      <c r="P17" s="1"/>
    </row>
    <row r="18" spans="1:16" ht="28.5" customHeight="1" x14ac:dyDescent="0.2">
      <c r="A18" s="159" t="s">
        <v>13</v>
      </c>
      <c r="B18" s="159"/>
      <c r="C18" s="159"/>
      <c r="D18" s="159"/>
      <c r="E18" s="159"/>
      <c r="F18" s="159"/>
      <c r="G18" s="159"/>
      <c r="H18" s="1"/>
      <c r="I18" s="1"/>
      <c r="J18" s="1"/>
      <c r="K18" s="1"/>
      <c r="L18" s="1"/>
      <c r="M18" s="1"/>
      <c r="N18" s="1"/>
      <c r="O18" s="1"/>
      <c r="P18" s="1"/>
    </row>
    <row r="19" spans="1:16" x14ac:dyDescent="0.2">
      <c r="A19" s="1"/>
      <c r="B19" s="1"/>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x14ac:dyDescent="0.2">
      <c r="A21" s="1"/>
      <c r="B21" s="1"/>
      <c r="C21" s="1"/>
      <c r="D21" s="1"/>
      <c r="E21" s="1"/>
      <c r="F21" s="1"/>
      <c r="G21" s="1"/>
      <c r="H21" s="1"/>
      <c r="I21" s="1"/>
      <c r="J21" s="1"/>
      <c r="K21" s="1"/>
      <c r="L21" s="1"/>
      <c r="M21" s="1"/>
      <c r="N21" s="1"/>
      <c r="O21" s="1"/>
      <c r="P21" s="1"/>
    </row>
    <row r="22" spans="1:16" x14ac:dyDescent="0.2">
      <c r="A22" s="1"/>
      <c r="B22" s="1"/>
      <c r="C22" s="1"/>
      <c r="D22" s="1"/>
      <c r="E22" s="1"/>
      <c r="F22" s="1"/>
      <c r="G22" s="1"/>
      <c r="H22" s="1"/>
      <c r="I22" s="1"/>
      <c r="J22" s="1"/>
      <c r="K22" s="1"/>
      <c r="L22" s="1"/>
      <c r="M22" s="1"/>
      <c r="N22" s="1"/>
      <c r="O22" s="1"/>
      <c r="P22" s="1"/>
    </row>
    <row r="23" spans="1:16" x14ac:dyDescent="0.2">
      <c r="A23" s="1"/>
      <c r="B23" s="1"/>
      <c r="C23" s="1"/>
      <c r="D23" s="1"/>
      <c r="E23" s="1"/>
      <c r="F23" s="1"/>
      <c r="G23" s="1"/>
      <c r="H23" s="1"/>
      <c r="I23" s="1"/>
      <c r="J23" s="1"/>
      <c r="K23" s="1"/>
      <c r="L23" s="1"/>
      <c r="M23" s="1"/>
      <c r="N23" s="1"/>
      <c r="O23" s="1"/>
      <c r="P23" s="1"/>
    </row>
    <row r="24" spans="1:16" x14ac:dyDescent="0.2">
      <c r="A24" s="1"/>
      <c r="B24" s="1"/>
      <c r="C24" s="1"/>
      <c r="D24" s="1"/>
      <c r="E24" s="1"/>
      <c r="F24" s="1"/>
      <c r="G24" s="1"/>
      <c r="H24" s="1"/>
      <c r="I24" s="1"/>
      <c r="J24" s="1"/>
      <c r="K24" s="1"/>
      <c r="L24" s="1"/>
      <c r="M24" s="1"/>
      <c r="N24" s="1"/>
      <c r="O24" s="1"/>
      <c r="P24" s="1"/>
    </row>
    <row r="25" spans="1:16" x14ac:dyDescent="0.2">
      <c r="A25" s="1"/>
      <c r="B25" s="1"/>
      <c r="C25" s="1"/>
      <c r="D25" s="1"/>
      <c r="E25" s="1"/>
      <c r="F25" s="1"/>
      <c r="G25" s="1"/>
      <c r="H25" s="1"/>
      <c r="I25" s="1"/>
      <c r="J25" s="1"/>
      <c r="K25" s="1"/>
      <c r="L25" s="1"/>
      <c r="M25" s="1"/>
      <c r="N25" s="1"/>
      <c r="O25" s="1"/>
      <c r="P25" s="1"/>
    </row>
    <row r="26" spans="1:16" x14ac:dyDescent="0.2">
      <c r="A26" s="1"/>
      <c r="B26" s="1"/>
      <c r="C26" s="1"/>
      <c r="D26" s="1"/>
      <c r="E26" s="1"/>
      <c r="F26" s="1"/>
      <c r="G26" s="1"/>
      <c r="H26" s="1"/>
      <c r="I26" s="1"/>
      <c r="J26" s="1"/>
      <c r="K26" s="1"/>
      <c r="L26" s="1"/>
      <c r="M26" s="1"/>
      <c r="N26" s="1"/>
      <c r="O26" s="1"/>
      <c r="P26" s="1"/>
    </row>
    <row r="27" spans="1:16" x14ac:dyDescent="0.2">
      <c r="A27" s="1"/>
      <c r="B27" s="1"/>
      <c r="C27" s="1"/>
      <c r="D27" s="1"/>
      <c r="E27" s="1"/>
      <c r="F27" s="1"/>
      <c r="G27" s="1"/>
      <c r="H27" s="1"/>
      <c r="I27" s="1"/>
      <c r="J27" s="1"/>
      <c r="K27" s="1"/>
      <c r="L27" s="1"/>
      <c r="M27" s="1"/>
      <c r="N27" s="1"/>
      <c r="O27" s="1"/>
      <c r="P27" s="1"/>
    </row>
    <row r="28" spans="1:16" x14ac:dyDescent="0.2">
      <c r="A28" s="1"/>
      <c r="B28" s="1"/>
      <c r="C28" s="1"/>
      <c r="D28" s="1"/>
      <c r="E28" s="1"/>
      <c r="F28" s="1"/>
      <c r="G28" s="1"/>
      <c r="H28" s="1"/>
      <c r="I28" s="1"/>
      <c r="J28" s="1"/>
      <c r="K28" s="1"/>
      <c r="L28" s="1"/>
      <c r="M28" s="1"/>
      <c r="N28" s="1"/>
      <c r="O28" s="1"/>
      <c r="P28" s="1"/>
    </row>
    <row r="29" spans="1:16" x14ac:dyDescent="0.2">
      <c r="A29" s="1"/>
      <c r="B29" s="1"/>
      <c r="C29" s="1"/>
      <c r="D29" s="1"/>
      <c r="E29" s="1"/>
      <c r="F29" s="1"/>
      <c r="G29" s="1"/>
      <c r="H29" s="1"/>
      <c r="I29" s="1"/>
      <c r="J29" s="1"/>
      <c r="K29" s="1"/>
      <c r="L29" s="1"/>
      <c r="M29" s="1"/>
      <c r="N29" s="1"/>
      <c r="O29" s="1"/>
      <c r="P29" s="1"/>
    </row>
    <row r="30" spans="1:16" x14ac:dyDescent="0.2">
      <c r="A30" s="1"/>
      <c r="B30" s="1"/>
      <c r="C30" s="1"/>
      <c r="D30" s="1"/>
      <c r="E30" s="1"/>
      <c r="F30" s="1"/>
      <c r="G30" s="1"/>
      <c r="H30" s="1"/>
      <c r="I30" s="1"/>
      <c r="J30" s="1"/>
      <c r="K30" s="1"/>
      <c r="L30" s="1"/>
      <c r="M30" s="1"/>
      <c r="N30" s="1"/>
      <c r="O30" s="1"/>
      <c r="P30" s="1"/>
    </row>
    <row r="31" spans="1:16" x14ac:dyDescent="0.2">
      <c r="A31" s="1"/>
      <c r="B31" s="1"/>
      <c r="C31" s="1"/>
      <c r="D31" s="1"/>
      <c r="E31" s="1"/>
      <c r="F31" s="1"/>
      <c r="G31" s="1"/>
      <c r="H31" s="1"/>
      <c r="I31" s="1"/>
      <c r="J31" s="1"/>
      <c r="K31" s="1"/>
      <c r="L31" s="1"/>
      <c r="M31" s="1"/>
      <c r="N31" s="1"/>
      <c r="O31" s="1"/>
      <c r="P31" s="1"/>
    </row>
    <row r="32" spans="1:16" x14ac:dyDescent="0.2">
      <c r="A32" s="1"/>
      <c r="B32" s="1"/>
      <c r="C32" s="1"/>
      <c r="D32" s="1"/>
      <c r="E32" s="1"/>
      <c r="F32" s="1"/>
      <c r="G32" s="1"/>
      <c r="H32" s="1"/>
      <c r="I32" s="1"/>
      <c r="J32" s="1"/>
      <c r="K32" s="1"/>
      <c r="L32" s="1"/>
      <c r="M32" s="1"/>
      <c r="N32" s="1"/>
      <c r="O32" s="1"/>
      <c r="P32" s="1"/>
    </row>
    <row r="33" spans="1:16" x14ac:dyDescent="0.2">
      <c r="A33" s="1"/>
      <c r="B33" s="1"/>
      <c r="C33" s="1"/>
      <c r="D33" s="1"/>
      <c r="E33" s="1"/>
      <c r="F33" s="1"/>
      <c r="G33" s="1"/>
      <c r="H33" s="1"/>
      <c r="I33" s="1"/>
      <c r="J33" s="1"/>
      <c r="K33" s="1"/>
      <c r="L33" s="1"/>
      <c r="M33" s="1"/>
      <c r="N33" s="1"/>
      <c r="O33" s="1"/>
      <c r="P33" s="1"/>
    </row>
    <row r="34" spans="1:16" x14ac:dyDescent="0.2">
      <c r="A34" s="1"/>
      <c r="B34" s="1"/>
      <c r="C34" s="1"/>
      <c r="D34" s="1"/>
      <c r="E34" s="1"/>
      <c r="F34" s="1"/>
      <c r="G34" s="1"/>
      <c r="H34" s="1"/>
      <c r="I34" s="1"/>
      <c r="J34" s="1"/>
      <c r="K34" s="1"/>
      <c r="L34" s="1"/>
      <c r="M34" s="1"/>
      <c r="N34" s="1"/>
      <c r="O34" s="1"/>
      <c r="P34" s="1"/>
    </row>
    <row r="35" spans="1:16" x14ac:dyDescent="0.2">
      <c r="A35" s="1"/>
      <c r="B35" s="1"/>
      <c r="C35" s="1"/>
      <c r="D35" s="1"/>
      <c r="E35" s="1"/>
      <c r="F35" s="1"/>
      <c r="G35" s="1"/>
      <c r="H35" s="1"/>
      <c r="I35" s="1"/>
      <c r="J35" s="1"/>
      <c r="K35" s="1"/>
      <c r="L35" s="1"/>
      <c r="M35" s="1"/>
      <c r="N35" s="1"/>
      <c r="O35" s="1"/>
      <c r="P35" s="1"/>
    </row>
    <row r="36" spans="1:16" x14ac:dyDescent="0.2">
      <c r="A36" s="1"/>
      <c r="B36" s="1"/>
      <c r="C36" s="1"/>
      <c r="D36" s="1"/>
      <c r="E36" s="1"/>
      <c r="F36" s="1"/>
      <c r="G36" s="1"/>
      <c r="H36" s="1"/>
      <c r="I36" s="1"/>
      <c r="J36" s="1"/>
      <c r="K36" s="1"/>
      <c r="L36" s="1"/>
      <c r="M36" s="1"/>
      <c r="N36" s="1"/>
      <c r="O36" s="1"/>
      <c r="P36" s="1"/>
    </row>
    <row r="37" spans="1:16" x14ac:dyDescent="0.2">
      <c r="A37" s="1"/>
      <c r="B37" s="1"/>
      <c r="C37" s="1"/>
      <c r="D37" s="1"/>
      <c r="E37" s="1"/>
      <c r="F37" s="1"/>
      <c r="G37" s="1"/>
      <c r="H37" s="1"/>
      <c r="I37" s="1"/>
      <c r="J37" s="1"/>
      <c r="K37" s="1"/>
      <c r="L37" s="1"/>
      <c r="M37" s="1"/>
      <c r="N37" s="1"/>
      <c r="O37" s="1"/>
      <c r="P37" s="1"/>
    </row>
    <row r="38" spans="1:16" x14ac:dyDescent="0.2">
      <c r="A38" s="1"/>
      <c r="B38" s="1"/>
      <c r="C38" s="1"/>
      <c r="D38" s="1"/>
      <c r="E38" s="1"/>
      <c r="F38" s="1"/>
      <c r="G38" s="1"/>
      <c r="H38" s="1"/>
      <c r="I38" s="1"/>
      <c r="J38" s="1"/>
      <c r="K38" s="1"/>
      <c r="L38" s="1"/>
      <c r="M38" s="1"/>
      <c r="N38" s="1"/>
      <c r="O38" s="1"/>
      <c r="P38" s="1"/>
    </row>
    <row r="39" spans="1:16" x14ac:dyDescent="0.2">
      <c r="A39" s="1"/>
      <c r="B39" s="1"/>
      <c r="C39" s="1"/>
      <c r="D39" s="1"/>
      <c r="E39" s="1"/>
      <c r="F39" s="1"/>
      <c r="G39" s="1"/>
      <c r="H39" s="1"/>
      <c r="I39" s="1"/>
      <c r="J39" s="1"/>
      <c r="K39" s="1"/>
      <c r="L39" s="1"/>
      <c r="M39" s="1"/>
      <c r="N39" s="1"/>
      <c r="O39" s="1"/>
      <c r="P39" s="1"/>
    </row>
    <row r="40" spans="1:16" x14ac:dyDescent="0.2">
      <c r="A40" s="1"/>
      <c r="B40" s="1"/>
      <c r="C40" s="1"/>
      <c r="D40" s="1"/>
      <c r="E40" s="1"/>
      <c r="F40" s="1"/>
      <c r="G40" s="1"/>
      <c r="H40" s="1"/>
      <c r="I40" s="1"/>
      <c r="J40" s="1"/>
      <c r="K40" s="1"/>
      <c r="L40" s="1"/>
      <c r="M40" s="1"/>
      <c r="N40" s="1"/>
      <c r="O40" s="1"/>
      <c r="P40" s="1"/>
    </row>
    <row r="41" spans="1:16" x14ac:dyDescent="0.2">
      <c r="A41" s="1"/>
      <c r="B41" s="1"/>
      <c r="C41" s="1"/>
      <c r="D41" s="1"/>
      <c r="E41" s="1"/>
      <c r="F41" s="1"/>
      <c r="G41" s="1"/>
      <c r="H41" s="1"/>
      <c r="I41" s="1"/>
      <c r="J41" s="1"/>
      <c r="K41" s="1"/>
      <c r="L41" s="1"/>
      <c r="M41" s="1"/>
      <c r="N41" s="1"/>
      <c r="O41" s="1"/>
      <c r="P41" s="1"/>
    </row>
    <row r="42" spans="1:16" x14ac:dyDescent="0.2">
      <c r="A42" s="1"/>
      <c r="B42" s="1"/>
      <c r="C42" s="1"/>
      <c r="D42" s="1"/>
      <c r="E42" s="1"/>
      <c r="F42" s="1"/>
      <c r="G42" s="1"/>
      <c r="H42" s="1"/>
      <c r="I42" s="1"/>
      <c r="J42" s="1"/>
      <c r="K42" s="1"/>
      <c r="L42" s="1"/>
      <c r="M42" s="1"/>
      <c r="N42" s="1"/>
      <c r="O42" s="1"/>
      <c r="P42" s="1"/>
    </row>
    <row r="43" spans="1:16" x14ac:dyDescent="0.2">
      <c r="A43" s="1"/>
      <c r="B43" s="1"/>
      <c r="C43" s="1"/>
      <c r="D43" s="1"/>
      <c r="E43" s="1"/>
      <c r="F43" s="1"/>
      <c r="G43" s="1"/>
      <c r="H43" s="1"/>
      <c r="I43" s="1"/>
      <c r="J43" s="1"/>
      <c r="K43" s="1"/>
      <c r="L43" s="1"/>
      <c r="M43" s="1"/>
      <c r="N43" s="1"/>
      <c r="O43" s="1"/>
      <c r="P43" s="1"/>
    </row>
    <row r="44" spans="1:16" x14ac:dyDescent="0.2">
      <c r="A44" s="1"/>
      <c r="B44" s="1"/>
      <c r="C44" s="1"/>
      <c r="D44" s="1"/>
      <c r="E44" s="1"/>
      <c r="F44" s="1"/>
      <c r="G44" s="1"/>
      <c r="H44" s="1"/>
      <c r="I44" s="1"/>
      <c r="J44" s="1"/>
      <c r="K44" s="1"/>
      <c r="L44" s="1"/>
      <c r="M44" s="1"/>
      <c r="N44" s="1"/>
      <c r="O44" s="1"/>
      <c r="P44" s="1"/>
    </row>
    <row r="45" spans="1:16" x14ac:dyDescent="0.2">
      <c r="A45" s="1"/>
      <c r="B45" s="1"/>
      <c r="C45" s="1"/>
      <c r="D45" s="1"/>
      <c r="E45" s="1"/>
      <c r="F45" s="1"/>
      <c r="G45" s="1"/>
      <c r="H45" s="1"/>
      <c r="I45" s="1"/>
      <c r="J45" s="1"/>
      <c r="K45" s="1"/>
      <c r="L45" s="1"/>
      <c r="M45" s="1"/>
      <c r="N45" s="1"/>
      <c r="O45" s="1"/>
      <c r="P45" s="1"/>
    </row>
    <row r="46" spans="1:16" x14ac:dyDescent="0.2">
      <c r="A46" s="1"/>
      <c r="B46" s="1"/>
      <c r="C46" s="1"/>
      <c r="D46" s="1"/>
      <c r="E46" s="1"/>
      <c r="F46" s="1"/>
      <c r="G46" s="1"/>
      <c r="H46" s="1"/>
      <c r="I46" s="1"/>
      <c r="J46" s="1"/>
      <c r="K46" s="1"/>
      <c r="L46" s="1"/>
      <c r="M46" s="1"/>
      <c r="N46" s="1"/>
      <c r="O46" s="1"/>
      <c r="P46" s="1"/>
    </row>
    <row r="47" spans="1:16" x14ac:dyDescent="0.2">
      <c r="A47" s="1"/>
      <c r="B47" s="1"/>
      <c r="C47" s="1"/>
      <c r="D47" s="1"/>
      <c r="E47" s="1"/>
      <c r="F47" s="1"/>
      <c r="G47" s="1"/>
      <c r="H47" s="1"/>
      <c r="I47" s="1"/>
      <c r="J47" s="1"/>
      <c r="K47" s="1"/>
      <c r="L47" s="1"/>
      <c r="M47" s="1"/>
      <c r="N47" s="1"/>
      <c r="O47" s="1"/>
      <c r="P47" s="1"/>
    </row>
    <row r="48" spans="1:16" x14ac:dyDescent="0.2">
      <c r="A48" s="1"/>
      <c r="B48" s="1"/>
      <c r="C48" s="1"/>
      <c r="D48" s="1"/>
      <c r="E48" s="1"/>
      <c r="F48" s="1"/>
      <c r="G48" s="1"/>
      <c r="H48" s="1"/>
      <c r="I48" s="1"/>
      <c r="J48" s="1"/>
      <c r="K48" s="1"/>
      <c r="L48" s="1"/>
      <c r="M48" s="1"/>
      <c r="N48" s="1"/>
      <c r="O48" s="1"/>
      <c r="P48" s="1"/>
    </row>
    <row r="49" spans="1:16" x14ac:dyDescent="0.2">
      <c r="A49" s="1"/>
      <c r="B49" s="1"/>
      <c r="C49" s="1"/>
      <c r="D49" s="1"/>
      <c r="E49" s="1"/>
      <c r="F49" s="1"/>
      <c r="G49" s="1"/>
      <c r="H49" s="1"/>
      <c r="I49" s="1"/>
      <c r="J49" s="1"/>
      <c r="K49" s="1"/>
      <c r="L49" s="1"/>
      <c r="M49" s="1"/>
      <c r="N49" s="1"/>
      <c r="O49" s="1"/>
      <c r="P49" s="1"/>
    </row>
    <row r="50" spans="1:16" x14ac:dyDescent="0.2">
      <c r="A50" s="1"/>
      <c r="B50" s="1"/>
      <c r="C50" s="1"/>
      <c r="D50" s="1"/>
      <c r="E50" s="1"/>
      <c r="F50" s="1"/>
      <c r="G50" s="1"/>
      <c r="H50" s="1"/>
      <c r="I50" s="1"/>
      <c r="J50" s="1"/>
      <c r="K50" s="1"/>
      <c r="L50" s="1"/>
      <c r="M50" s="1"/>
      <c r="N50" s="1"/>
      <c r="O50" s="1"/>
      <c r="P50" s="1"/>
    </row>
    <row r="51" spans="1:16" x14ac:dyDescent="0.2">
      <c r="A51" s="1"/>
      <c r="B51" s="1"/>
      <c r="C51" s="1"/>
      <c r="D51" s="1"/>
      <c r="E51" s="1"/>
      <c r="F51" s="1"/>
      <c r="G51" s="1"/>
      <c r="H51" s="1"/>
      <c r="I51" s="1"/>
      <c r="J51" s="1"/>
      <c r="K51" s="1"/>
      <c r="L51" s="1"/>
      <c r="M51" s="1"/>
      <c r="N51" s="1"/>
      <c r="O51" s="1"/>
      <c r="P51" s="1"/>
    </row>
    <row r="52" spans="1:16" x14ac:dyDescent="0.2">
      <c r="A52" s="1"/>
      <c r="B52" s="1"/>
      <c r="C52" s="1"/>
      <c r="D52" s="1"/>
      <c r="E52" s="1"/>
      <c r="F52" s="1"/>
      <c r="G52" s="1"/>
      <c r="H52" s="1"/>
      <c r="I52" s="1"/>
      <c r="J52" s="1"/>
      <c r="K52" s="1"/>
      <c r="L52" s="1"/>
      <c r="M52" s="1"/>
      <c r="N52" s="1"/>
      <c r="O52" s="1"/>
      <c r="P52" s="1"/>
    </row>
    <row r="53" spans="1:16" x14ac:dyDescent="0.2">
      <c r="A53" s="1"/>
      <c r="B53" s="1"/>
      <c r="C53" s="1"/>
      <c r="D53" s="1"/>
      <c r="E53" s="1"/>
      <c r="F53" s="1"/>
      <c r="G53" s="1"/>
      <c r="H53" s="1"/>
      <c r="I53" s="1"/>
      <c r="J53" s="1"/>
      <c r="K53" s="1"/>
      <c r="L53" s="1"/>
      <c r="M53" s="1"/>
      <c r="N53" s="1"/>
      <c r="O53" s="1"/>
      <c r="P53" s="1"/>
    </row>
    <row r="54" spans="1:16" x14ac:dyDescent="0.2">
      <c r="A54" s="1"/>
      <c r="B54" s="1"/>
      <c r="C54" s="1"/>
      <c r="D54" s="1"/>
      <c r="E54" s="1"/>
      <c r="F54" s="1"/>
      <c r="G54" s="1"/>
      <c r="H54" s="1"/>
      <c r="I54" s="1"/>
      <c r="J54" s="1"/>
      <c r="K54" s="1"/>
      <c r="L54" s="1"/>
      <c r="M54" s="1"/>
      <c r="N54" s="1"/>
      <c r="O54" s="1"/>
      <c r="P54" s="1"/>
    </row>
    <row r="55" spans="1:16" x14ac:dyDescent="0.2">
      <c r="A55" s="1"/>
      <c r="B55" s="1"/>
      <c r="C55" s="1"/>
      <c r="D55" s="1"/>
      <c r="E55" s="1"/>
      <c r="F55" s="1"/>
      <c r="G55" s="1"/>
      <c r="H55" s="1"/>
      <c r="I55" s="1"/>
      <c r="J55" s="1"/>
      <c r="K55" s="1"/>
      <c r="L55" s="1"/>
      <c r="M55" s="1"/>
      <c r="N55" s="1"/>
      <c r="O55" s="1"/>
      <c r="P55" s="1"/>
    </row>
    <row r="56" spans="1:16" x14ac:dyDescent="0.2">
      <c r="A56" s="1"/>
      <c r="B56" s="1"/>
      <c r="C56" s="1"/>
      <c r="D56" s="1"/>
      <c r="E56" s="1"/>
      <c r="F56" s="1"/>
      <c r="G56" s="1"/>
      <c r="H56" s="1"/>
      <c r="I56" s="1"/>
      <c r="J56" s="1"/>
      <c r="K56" s="1"/>
      <c r="L56" s="1"/>
      <c r="M56" s="1"/>
      <c r="N56" s="1"/>
      <c r="O56" s="1"/>
      <c r="P56" s="1"/>
    </row>
    <row r="57" spans="1:16" x14ac:dyDescent="0.2">
      <c r="A57" s="1"/>
      <c r="B57" s="1"/>
      <c r="C57" s="1"/>
      <c r="D57" s="1"/>
      <c r="E57" s="1"/>
      <c r="F57" s="1"/>
      <c r="G57" s="1"/>
      <c r="H57" s="1"/>
      <c r="I57" s="1"/>
      <c r="J57" s="1"/>
      <c r="K57" s="1"/>
      <c r="L57" s="1"/>
      <c r="M57" s="1"/>
      <c r="N57" s="1"/>
      <c r="O57" s="1"/>
      <c r="P57" s="1"/>
    </row>
    <row r="58" spans="1:16" x14ac:dyDescent="0.2">
      <c r="A58" s="1"/>
      <c r="B58" s="1"/>
      <c r="C58" s="1"/>
      <c r="D58" s="1"/>
      <c r="E58" s="1"/>
      <c r="F58" s="1"/>
      <c r="G58" s="1"/>
      <c r="H58" s="1"/>
      <c r="I58" s="1"/>
      <c r="J58" s="1"/>
      <c r="K58" s="1"/>
      <c r="L58" s="1"/>
      <c r="M58" s="1"/>
      <c r="N58" s="1"/>
      <c r="O58" s="1"/>
      <c r="P58" s="1"/>
    </row>
    <row r="59" spans="1:16" x14ac:dyDescent="0.2">
      <c r="A59" s="1"/>
      <c r="B59" s="1"/>
      <c r="C59" s="1"/>
      <c r="D59" s="1"/>
      <c r="E59" s="1"/>
      <c r="F59" s="1"/>
      <c r="G59" s="1"/>
      <c r="H59" s="1"/>
      <c r="I59" s="1"/>
      <c r="J59" s="1"/>
      <c r="K59" s="1"/>
      <c r="L59" s="1"/>
      <c r="M59" s="1"/>
      <c r="N59" s="1"/>
      <c r="O59" s="1"/>
      <c r="P59" s="1"/>
    </row>
    <row r="60" spans="1:16" x14ac:dyDescent="0.2">
      <c r="A60" s="1"/>
      <c r="B60" s="1"/>
      <c r="C60" s="1"/>
      <c r="D60" s="1"/>
      <c r="E60" s="1"/>
      <c r="F60" s="1"/>
      <c r="G60" s="1"/>
      <c r="H60" s="1"/>
      <c r="I60" s="1"/>
      <c r="J60" s="1"/>
      <c r="K60" s="1"/>
      <c r="L60" s="1"/>
      <c r="M60" s="1"/>
      <c r="N60" s="1"/>
      <c r="O60" s="1"/>
      <c r="P60" s="1"/>
    </row>
    <row r="61" spans="1:16" x14ac:dyDescent="0.2">
      <c r="A61" s="1"/>
      <c r="B61" s="1"/>
      <c r="C61" s="1"/>
      <c r="D61" s="1"/>
      <c r="E61" s="1"/>
      <c r="F61" s="1"/>
      <c r="G61" s="1"/>
      <c r="H61" s="1"/>
      <c r="I61" s="1"/>
      <c r="J61" s="1"/>
      <c r="K61" s="1"/>
      <c r="L61" s="1"/>
      <c r="M61" s="1"/>
      <c r="N61" s="1"/>
      <c r="O61" s="1"/>
      <c r="P61" s="1"/>
    </row>
    <row r="62" spans="1:16" x14ac:dyDescent="0.2">
      <c r="A62" s="1"/>
      <c r="B62" s="1"/>
      <c r="C62" s="1"/>
      <c r="D62" s="1"/>
      <c r="E62" s="1"/>
      <c r="F62" s="1"/>
      <c r="G62" s="1"/>
      <c r="H62" s="1"/>
      <c r="I62" s="1"/>
      <c r="J62" s="1"/>
      <c r="K62" s="1"/>
      <c r="L62" s="1"/>
      <c r="M62" s="1"/>
      <c r="N62" s="1"/>
      <c r="O62" s="1"/>
      <c r="P62" s="1"/>
    </row>
    <row r="63" spans="1:16" x14ac:dyDescent="0.2">
      <c r="A63" s="1"/>
      <c r="B63" s="1"/>
      <c r="C63" s="1"/>
      <c r="D63" s="1"/>
      <c r="E63" s="1"/>
      <c r="F63" s="1"/>
      <c r="G63" s="1"/>
      <c r="H63" s="1"/>
      <c r="I63" s="1"/>
      <c r="J63" s="1"/>
      <c r="K63" s="1"/>
      <c r="L63" s="1"/>
      <c r="M63" s="1"/>
      <c r="N63" s="1"/>
      <c r="O63" s="1"/>
      <c r="P63" s="1"/>
    </row>
    <row r="64" spans="1:16" x14ac:dyDescent="0.2">
      <c r="A64" s="1"/>
      <c r="B64" s="1"/>
      <c r="C64" s="1"/>
      <c r="D64" s="1"/>
      <c r="E64" s="1"/>
      <c r="F64" s="1"/>
      <c r="G64" s="1"/>
      <c r="H64" s="1"/>
      <c r="I64" s="1"/>
      <c r="J64" s="1"/>
      <c r="K64" s="1"/>
      <c r="L64" s="1"/>
      <c r="M64" s="1"/>
      <c r="N64" s="1"/>
      <c r="O64" s="1"/>
      <c r="P64" s="1"/>
    </row>
    <row r="65" spans="1:16" x14ac:dyDescent="0.2">
      <c r="A65" s="1"/>
      <c r="B65" s="1"/>
      <c r="C65" s="1"/>
      <c r="D65" s="1"/>
      <c r="E65" s="1"/>
      <c r="F65" s="1"/>
      <c r="G65" s="1"/>
      <c r="H65" s="1"/>
      <c r="I65" s="1"/>
      <c r="J65" s="1"/>
      <c r="K65" s="1"/>
      <c r="L65" s="1"/>
      <c r="M65" s="1"/>
      <c r="N65" s="1"/>
      <c r="O65" s="1"/>
      <c r="P65" s="1"/>
    </row>
    <row r="66" spans="1:16" x14ac:dyDescent="0.2">
      <c r="A66" s="1"/>
      <c r="B66" s="1"/>
      <c r="C66" s="1"/>
      <c r="D66" s="1"/>
      <c r="E66" s="1"/>
      <c r="F66" s="1"/>
      <c r="G66" s="1"/>
      <c r="H66" s="1"/>
      <c r="I66" s="1"/>
      <c r="J66" s="1"/>
      <c r="K66" s="1"/>
      <c r="L66" s="1"/>
      <c r="M66" s="1"/>
      <c r="N66" s="1"/>
      <c r="O66" s="1"/>
      <c r="P66" s="1"/>
    </row>
    <row r="67" spans="1:16" x14ac:dyDescent="0.2">
      <c r="A67" s="1"/>
      <c r="B67" s="1"/>
      <c r="C67" s="1"/>
      <c r="D67" s="1"/>
      <c r="E67" s="1"/>
      <c r="F67" s="1"/>
      <c r="G67" s="1"/>
      <c r="H67" s="1"/>
      <c r="I67" s="1"/>
      <c r="J67" s="1"/>
      <c r="K67" s="1"/>
      <c r="L67" s="1"/>
      <c r="M67" s="1"/>
      <c r="N67" s="1"/>
      <c r="O67" s="1"/>
      <c r="P67" s="1"/>
    </row>
    <row r="68" spans="1:16" x14ac:dyDescent="0.2">
      <c r="A68" s="1"/>
      <c r="B68" s="1"/>
      <c r="C68" s="1"/>
      <c r="D68" s="1"/>
      <c r="E68" s="1"/>
      <c r="F68" s="1"/>
      <c r="G68" s="1"/>
      <c r="H68" s="1"/>
      <c r="I68" s="1"/>
      <c r="J68" s="1"/>
      <c r="K68" s="1"/>
      <c r="L68" s="1"/>
      <c r="M68" s="1"/>
      <c r="N68" s="1"/>
      <c r="O68" s="1"/>
      <c r="P68" s="1"/>
    </row>
    <row r="69" spans="1:16" x14ac:dyDescent="0.2">
      <c r="A69" s="1"/>
      <c r="B69" s="1"/>
      <c r="C69" s="1"/>
      <c r="D69" s="1"/>
      <c r="E69" s="1"/>
      <c r="F69" s="1"/>
      <c r="G69" s="1"/>
      <c r="H69" s="1"/>
      <c r="I69" s="1"/>
      <c r="J69" s="1"/>
      <c r="K69" s="1"/>
      <c r="L69" s="1"/>
      <c r="M69" s="1"/>
      <c r="N69" s="1"/>
      <c r="O69" s="1"/>
      <c r="P69" s="1"/>
    </row>
    <row r="70" spans="1:16" x14ac:dyDescent="0.2">
      <c r="A70" s="1"/>
      <c r="B70" s="1"/>
      <c r="C70" s="1"/>
      <c r="D70" s="1"/>
      <c r="E70" s="1"/>
      <c r="F70" s="1"/>
      <c r="G70" s="1"/>
      <c r="H70" s="1"/>
      <c r="I70" s="1"/>
      <c r="J70" s="1"/>
      <c r="K70" s="1"/>
      <c r="L70" s="1"/>
      <c r="M70" s="1"/>
      <c r="N70" s="1"/>
      <c r="O70" s="1"/>
      <c r="P70" s="1"/>
    </row>
    <row r="71" spans="1:16" x14ac:dyDescent="0.2">
      <c r="A71" s="1"/>
      <c r="B71" s="1"/>
      <c r="C71" s="1"/>
      <c r="D71" s="1"/>
      <c r="E71" s="1"/>
      <c r="F71" s="1"/>
      <c r="G71" s="1"/>
      <c r="H71" s="1"/>
      <c r="I71" s="1"/>
      <c r="J71" s="1"/>
      <c r="K71" s="1"/>
      <c r="L71" s="1"/>
      <c r="M71" s="1"/>
      <c r="N71" s="1"/>
      <c r="O71" s="1"/>
      <c r="P71" s="1"/>
    </row>
    <row r="72" spans="1:16" x14ac:dyDescent="0.2">
      <c r="A72" s="1"/>
      <c r="B72" s="1"/>
      <c r="C72" s="1"/>
      <c r="D72" s="1"/>
      <c r="E72" s="1"/>
      <c r="F72" s="1"/>
      <c r="G72" s="1"/>
      <c r="H72" s="1"/>
      <c r="I72" s="1"/>
      <c r="J72" s="1"/>
      <c r="K72" s="1"/>
      <c r="L72" s="1"/>
      <c r="M72" s="1"/>
      <c r="N72" s="1"/>
      <c r="O72" s="1"/>
      <c r="P72" s="1"/>
    </row>
    <row r="73" spans="1:16" x14ac:dyDescent="0.2">
      <c r="A73" s="1"/>
      <c r="B73" s="1"/>
      <c r="C73" s="1"/>
      <c r="D73" s="1"/>
      <c r="E73" s="1"/>
      <c r="F73" s="1"/>
      <c r="G73" s="1"/>
      <c r="H73" s="1"/>
      <c r="I73" s="1"/>
      <c r="J73" s="1"/>
      <c r="K73" s="1"/>
      <c r="L73" s="1"/>
      <c r="M73" s="1"/>
      <c r="N73" s="1"/>
      <c r="O73" s="1"/>
      <c r="P73" s="1"/>
    </row>
    <row r="74" spans="1:16" x14ac:dyDescent="0.2">
      <c r="A74" s="1"/>
      <c r="B74" s="1"/>
      <c r="C74" s="1"/>
      <c r="D74" s="1"/>
      <c r="E74" s="1"/>
      <c r="F74" s="1"/>
      <c r="G74" s="1"/>
      <c r="H74" s="1"/>
      <c r="I74" s="1"/>
      <c r="J74" s="1"/>
      <c r="K74" s="1"/>
      <c r="L74" s="1"/>
      <c r="M74" s="1"/>
      <c r="N74" s="1"/>
      <c r="O74" s="1"/>
      <c r="P74" s="1"/>
    </row>
    <row r="75" spans="1:16" x14ac:dyDescent="0.2">
      <c r="A75" s="1"/>
      <c r="B75" s="1"/>
      <c r="C75" s="1"/>
      <c r="D75" s="1"/>
      <c r="E75" s="1"/>
      <c r="F75" s="1"/>
      <c r="G75" s="1"/>
      <c r="H75" s="1"/>
      <c r="I75" s="1"/>
      <c r="J75" s="1"/>
      <c r="K75" s="1"/>
      <c r="L75" s="1"/>
      <c r="M75" s="1"/>
      <c r="N75" s="1"/>
      <c r="O75" s="1"/>
      <c r="P75" s="1"/>
    </row>
    <row r="76" spans="1:16" x14ac:dyDescent="0.2">
      <c r="A76" s="1"/>
      <c r="B76" s="1"/>
      <c r="C76" s="1"/>
      <c r="D76" s="1"/>
      <c r="E76" s="1"/>
      <c r="F76" s="1"/>
      <c r="G76" s="1"/>
      <c r="H76" s="1"/>
      <c r="I76" s="1"/>
      <c r="J76" s="1"/>
      <c r="K76" s="1"/>
      <c r="L76" s="1"/>
      <c r="M76" s="1"/>
      <c r="N76" s="1"/>
      <c r="O76" s="1"/>
      <c r="P76" s="1"/>
    </row>
    <row r="77" spans="1:16" x14ac:dyDescent="0.2">
      <c r="A77" s="1"/>
      <c r="B77" s="1"/>
      <c r="C77" s="1"/>
      <c r="D77" s="1"/>
      <c r="E77" s="1"/>
      <c r="F77" s="1"/>
      <c r="G77" s="1"/>
      <c r="H77" s="1"/>
      <c r="I77" s="1"/>
      <c r="J77" s="1"/>
      <c r="K77" s="1"/>
      <c r="L77" s="1"/>
      <c r="M77" s="1"/>
      <c r="N77" s="1"/>
      <c r="O77" s="1"/>
      <c r="P77" s="1"/>
    </row>
    <row r="78" spans="1:16" x14ac:dyDescent="0.2">
      <c r="A78" s="1"/>
      <c r="B78" s="1"/>
      <c r="C78" s="1"/>
      <c r="D78" s="1"/>
      <c r="E78" s="1"/>
      <c r="F78" s="1"/>
      <c r="G78" s="1"/>
      <c r="H78" s="1"/>
      <c r="I78" s="1"/>
      <c r="J78" s="1"/>
      <c r="K78" s="1"/>
      <c r="L78" s="1"/>
      <c r="M78" s="1"/>
      <c r="N78" s="1"/>
      <c r="O78" s="1"/>
      <c r="P78" s="1"/>
    </row>
    <row r="79" spans="1:16" x14ac:dyDescent="0.2">
      <c r="A79" s="1"/>
      <c r="B79" s="1"/>
      <c r="C79" s="1"/>
      <c r="D79" s="1"/>
      <c r="E79" s="1"/>
      <c r="F79" s="1"/>
      <c r="G79" s="1"/>
      <c r="H79" s="1"/>
      <c r="I79" s="1"/>
      <c r="J79" s="1"/>
      <c r="K79" s="1"/>
      <c r="L79" s="1"/>
      <c r="M79" s="1"/>
      <c r="N79" s="1"/>
      <c r="O79" s="1"/>
      <c r="P79" s="1"/>
    </row>
    <row r="80" spans="1:16" x14ac:dyDescent="0.2">
      <c r="A80" s="1"/>
      <c r="B80" s="1"/>
      <c r="C80" s="1"/>
      <c r="D80" s="1"/>
      <c r="E80" s="1"/>
      <c r="F80" s="1"/>
      <c r="G80" s="1"/>
      <c r="H80" s="1"/>
      <c r="I80" s="1"/>
      <c r="J80" s="1"/>
      <c r="K80" s="1"/>
      <c r="L80" s="1"/>
      <c r="M80" s="1"/>
      <c r="N80" s="1"/>
      <c r="O80" s="1"/>
      <c r="P80" s="1"/>
    </row>
    <row r="81" spans="1:16" x14ac:dyDescent="0.2">
      <c r="A81" s="1"/>
      <c r="B81" s="1"/>
      <c r="C81" s="1"/>
      <c r="D81" s="1"/>
      <c r="E81" s="1"/>
      <c r="F81" s="1"/>
      <c r="G81" s="1"/>
      <c r="H81" s="1"/>
      <c r="I81" s="1"/>
      <c r="J81" s="1"/>
      <c r="K81" s="1"/>
      <c r="L81" s="1"/>
      <c r="M81" s="1"/>
      <c r="N81" s="1"/>
      <c r="O81" s="1"/>
      <c r="P81" s="1"/>
    </row>
    <row r="82" spans="1:16" x14ac:dyDescent="0.2">
      <c r="A82" s="1"/>
      <c r="B82" s="1"/>
      <c r="C82" s="1"/>
      <c r="D82" s="1"/>
      <c r="E82" s="1"/>
      <c r="F82" s="1"/>
      <c r="G82" s="1"/>
      <c r="H82" s="1"/>
      <c r="I82" s="1"/>
      <c r="J82" s="1"/>
      <c r="K82" s="1"/>
      <c r="L82" s="1"/>
      <c r="M82" s="1"/>
      <c r="N82" s="1"/>
      <c r="O82" s="1"/>
      <c r="P82" s="1"/>
    </row>
    <row r="83" spans="1:16" x14ac:dyDescent="0.2">
      <c r="A83" s="1"/>
      <c r="B83" s="1"/>
      <c r="C83" s="1"/>
      <c r="D83" s="1"/>
      <c r="E83" s="1"/>
      <c r="F83" s="1"/>
      <c r="G83" s="1"/>
      <c r="H83" s="1"/>
      <c r="I83" s="1"/>
      <c r="J83" s="1"/>
      <c r="K83" s="1"/>
      <c r="L83" s="1"/>
      <c r="M83" s="1"/>
      <c r="N83" s="1"/>
      <c r="O83" s="1"/>
      <c r="P83" s="1"/>
    </row>
    <row r="84" spans="1:16" x14ac:dyDescent="0.2">
      <c r="A84" s="1"/>
      <c r="B84" s="1"/>
      <c r="C84" s="1"/>
      <c r="D84" s="1"/>
      <c r="E84" s="1"/>
      <c r="F84" s="1"/>
      <c r="G84" s="1"/>
      <c r="H84" s="1"/>
      <c r="I84" s="1"/>
      <c r="J84" s="1"/>
      <c r="K84" s="1"/>
      <c r="L84" s="1"/>
      <c r="M84" s="1"/>
      <c r="N84" s="1"/>
      <c r="O84" s="1"/>
      <c r="P84" s="1"/>
    </row>
    <row r="85" spans="1:16" x14ac:dyDescent="0.2">
      <c r="A85" s="1"/>
      <c r="B85" s="1"/>
      <c r="C85" s="1"/>
      <c r="D85" s="1"/>
      <c r="E85" s="1"/>
      <c r="F85" s="1"/>
      <c r="G85" s="1"/>
      <c r="H85" s="1"/>
      <c r="I85" s="1"/>
      <c r="J85" s="1"/>
      <c r="K85" s="1"/>
      <c r="L85" s="1"/>
      <c r="M85" s="1"/>
      <c r="N85" s="1"/>
      <c r="O85" s="1"/>
      <c r="P85" s="1"/>
    </row>
    <row r="86" spans="1:16" x14ac:dyDescent="0.2">
      <c r="A86" s="1"/>
      <c r="B86" s="1"/>
      <c r="C86" s="1"/>
      <c r="D86" s="1"/>
      <c r="E86" s="1"/>
      <c r="F86" s="1"/>
      <c r="G86" s="1"/>
      <c r="H86" s="1"/>
      <c r="I86" s="1"/>
      <c r="J86" s="1"/>
      <c r="K86" s="1"/>
      <c r="L86" s="1"/>
      <c r="M86" s="1"/>
      <c r="N86" s="1"/>
      <c r="O86" s="1"/>
      <c r="P86" s="1"/>
    </row>
    <row r="87" spans="1:16" x14ac:dyDescent="0.2">
      <c r="A87" s="1"/>
      <c r="B87" s="1"/>
      <c r="C87" s="1"/>
      <c r="D87" s="1"/>
      <c r="E87" s="1"/>
      <c r="F87" s="1"/>
      <c r="G87" s="1"/>
      <c r="H87" s="1"/>
      <c r="I87" s="1"/>
      <c r="J87" s="1"/>
      <c r="K87" s="1"/>
      <c r="L87" s="1"/>
      <c r="M87" s="1"/>
      <c r="N87" s="1"/>
      <c r="O87" s="1"/>
      <c r="P87" s="1"/>
    </row>
    <row r="88" spans="1:16" x14ac:dyDescent="0.2">
      <c r="A88" s="1"/>
      <c r="B88" s="1"/>
      <c r="C88" s="1"/>
      <c r="D88" s="1"/>
      <c r="E88" s="1"/>
      <c r="F88" s="1"/>
      <c r="G88" s="1"/>
      <c r="H88" s="1"/>
      <c r="I88" s="1"/>
      <c r="J88" s="1"/>
      <c r="K88" s="1"/>
      <c r="L88" s="1"/>
      <c r="M88" s="1"/>
      <c r="N88" s="1"/>
      <c r="O88" s="1"/>
      <c r="P88" s="1"/>
    </row>
    <row r="89" spans="1:16" x14ac:dyDescent="0.2">
      <c r="A89" s="1"/>
      <c r="B89" s="1"/>
      <c r="C89" s="1"/>
      <c r="D89" s="1"/>
      <c r="E89" s="1"/>
      <c r="F89" s="1"/>
      <c r="G89" s="1"/>
      <c r="H89" s="1"/>
      <c r="I89" s="1"/>
      <c r="J89" s="1"/>
      <c r="K89" s="1"/>
      <c r="L89" s="1"/>
      <c r="M89" s="1"/>
      <c r="N89" s="1"/>
      <c r="O89" s="1"/>
      <c r="P89" s="1"/>
    </row>
    <row r="90" spans="1:16" x14ac:dyDescent="0.2">
      <c r="A90" s="1"/>
      <c r="B90" s="1"/>
      <c r="C90" s="1"/>
      <c r="D90" s="1"/>
      <c r="E90" s="1"/>
      <c r="F90" s="1"/>
      <c r="G90" s="1"/>
      <c r="H90" s="1"/>
      <c r="I90" s="1"/>
      <c r="J90" s="1"/>
      <c r="K90" s="1"/>
      <c r="L90" s="1"/>
      <c r="M90" s="1"/>
      <c r="N90" s="1"/>
      <c r="O90" s="1"/>
      <c r="P90" s="1"/>
    </row>
    <row r="91" spans="1:16" x14ac:dyDescent="0.2">
      <c r="A91" s="1"/>
      <c r="B91" s="1"/>
      <c r="C91" s="1"/>
      <c r="D91" s="1"/>
      <c r="E91" s="1"/>
      <c r="F91" s="1"/>
      <c r="G91" s="1"/>
      <c r="H91" s="1"/>
      <c r="I91" s="1"/>
      <c r="J91" s="1"/>
      <c r="K91" s="1"/>
      <c r="L91" s="1"/>
      <c r="M91" s="1"/>
      <c r="N91" s="1"/>
      <c r="O91" s="1"/>
      <c r="P91" s="1"/>
    </row>
    <row r="92" spans="1:16" x14ac:dyDescent="0.2">
      <c r="A92" s="1"/>
      <c r="B92" s="1"/>
      <c r="C92" s="1"/>
      <c r="D92" s="1"/>
      <c r="E92" s="1"/>
      <c r="F92" s="1"/>
      <c r="G92" s="1"/>
      <c r="H92" s="1"/>
      <c r="I92" s="1"/>
      <c r="J92" s="1"/>
      <c r="K92" s="1"/>
      <c r="L92" s="1"/>
      <c r="M92" s="1"/>
      <c r="N92" s="1"/>
      <c r="O92" s="1"/>
      <c r="P92" s="1"/>
    </row>
    <row r="93" spans="1:16" x14ac:dyDescent="0.2">
      <c r="A93" s="1"/>
      <c r="B93" s="1"/>
      <c r="C93" s="1"/>
      <c r="D93" s="1"/>
      <c r="E93" s="1"/>
      <c r="F93" s="1"/>
      <c r="G93" s="1"/>
      <c r="H93" s="1"/>
      <c r="I93" s="1"/>
      <c r="J93" s="1"/>
      <c r="K93" s="1"/>
      <c r="L93" s="1"/>
      <c r="M93" s="1"/>
      <c r="N93" s="1"/>
      <c r="O93" s="1"/>
      <c r="P93" s="1"/>
    </row>
    <row r="94" spans="1:16" x14ac:dyDescent="0.2">
      <c r="A94" s="1"/>
      <c r="B94" s="1"/>
      <c r="C94" s="1"/>
      <c r="D94" s="1"/>
      <c r="E94" s="1"/>
      <c r="F94" s="1"/>
      <c r="G94" s="1"/>
      <c r="H94" s="1"/>
      <c r="I94" s="1"/>
      <c r="J94" s="1"/>
      <c r="K94" s="1"/>
      <c r="L94" s="1"/>
      <c r="M94" s="1"/>
      <c r="N94" s="1"/>
      <c r="O94" s="1"/>
      <c r="P94" s="1"/>
    </row>
    <row r="95" spans="1:16" x14ac:dyDescent="0.2">
      <c r="A95" s="1"/>
      <c r="B95" s="1"/>
      <c r="C95" s="1"/>
      <c r="D95" s="1"/>
      <c r="E95" s="1"/>
      <c r="F95" s="1"/>
      <c r="G95" s="1"/>
      <c r="H95" s="1"/>
      <c r="I95" s="1"/>
      <c r="J95" s="1"/>
      <c r="K95" s="1"/>
      <c r="L95" s="1"/>
      <c r="M95" s="1"/>
      <c r="N95" s="1"/>
      <c r="O95" s="1"/>
      <c r="P95" s="1"/>
    </row>
    <row r="96" spans="1:16" x14ac:dyDescent="0.2">
      <c r="A96" s="1"/>
      <c r="B96" s="1"/>
      <c r="C96" s="1"/>
      <c r="D96" s="1"/>
      <c r="E96" s="1"/>
      <c r="F96" s="1"/>
      <c r="G96" s="1"/>
      <c r="H96" s="1"/>
      <c r="I96" s="1"/>
      <c r="J96" s="1"/>
      <c r="K96" s="1"/>
      <c r="L96" s="1"/>
      <c r="M96" s="1"/>
      <c r="N96" s="1"/>
      <c r="O96" s="1"/>
      <c r="P96" s="1"/>
    </row>
    <row r="97" spans="1:16" x14ac:dyDescent="0.2">
      <c r="A97" s="1"/>
      <c r="B97" s="1"/>
      <c r="C97" s="1"/>
      <c r="D97" s="1"/>
      <c r="E97" s="1"/>
      <c r="F97" s="1"/>
      <c r="G97" s="1"/>
      <c r="H97" s="1"/>
      <c r="I97" s="1"/>
      <c r="J97" s="1"/>
      <c r="K97" s="1"/>
      <c r="L97" s="1"/>
      <c r="M97" s="1"/>
      <c r="N97" s="1"/>
      <c r="O97" s="1"/>
      <c r="P97" s="1"/>
    </row>
    <row r="98" spans="1:16" x14ac:dyDescent="0.2">
      <c r="A98" s="1"/>
      <c r="B98" s="1"/>
      <c r="C98" s="1"/>
      <c r="D98" s="1"/>
      <c r="E98" s="1"/>
      <c r="F98" s="1"/>
      <c r="G98" s="1"/>
      <c r="H98" s="1"/>
      <c r="I98" s="1"/>
      <c r="J98" s="1"/>
      <c r="K98" s="1"/>
      <c r="L98" s="1"/>
      <c r="M98" s="1"/>
      <c r="N98" s="1"/>
      <c r="O98" s="1"/>
      <c r="P98" s="1"/>
    </row>
    <row r="99" spans="1:16" x14ac:dyDescent="0.2">
      <c r="A99" s="1"/>
      <c r="B99" s="1"/>
      <c r="C99" s="1"/>
      <c r="D99" s="1"/>
      <c r="E99" s="1"/>
      <c r="F99" s="1"/>
      <c r="G99" s="1"/>
      <c r="H99" s="1"/>
      <c r="I99" s="1"/>
      <c r="J99" s="1"/>
      <c r="K99" s="1"/>
      <c r="L99" s="1"/>
      <c r="M99" s="1"/>
      <c r="N99" s="1"/>
      <c r="O99" s="1"/>
      <c r="P99" s="1"/>
    </row>
    <row r="100" spans="1:16" x14ac:dyDescent="0.2">
      <c r="A100" s="1"/>
      <c r="B100" s="1"/>
      <c r="C100" s="1"/>
      <c r="D100" s="1"/>
      <c r="E100" s="1"/>
      <c r="F100" s="1"/>
      <c r="G100" s="1"/>
      <c r="H100" s="1"/>
      <c r="I100" s="1"/>
      <c r="J100" s="1"/>
      <c r="K100" s="1"/>
      <c r="L100" s="1"/>
      <c r="M100" s="1"/>
      <c r="N100" s="1"/>
      <c r="O100" s="1"/>
      <c r="P100" s="1"/>
    </row>
    <row r="101" spans="1:16" x14ac:dyDescent="0.2">
      <c r="A101" s="1"/>
      <c r="B101" s="1"/>
      <c r="C101" s="1"/>
      <c r="D101" s="1"/>
      <c r="E101" s="1"/>
      <c r="F101" s="1"/>
      <c r="G101" s="1"/>
      <c r="H101" s="1"/>
      <c r="I101" s="1"/>
      <c r="J101" s="1"/>
      <c r="K101" s="1"/>
      <c r="L101" s="1"/>
      <c r="M101" s="1"/>
      <c r="N101" s="1"/>
      <c r="O101" s="1"/>
      <c r="P101" s="1"/>
    </row>
    <row r="102" spans="1:16" x14ac:dyDescent="0.2">
      <c r="A102" s="1"/>
      <c r="B102" s="1"/>
      <c r="C102" s="1"/>
      <c r="D102" s="1"/>
      <c r="E102" s="1"/>
      <c r="F102" s="1"/>
      <c r="G102" s="1"/>
      <c r="H102" s="1"/>
      <c r="I102" s="1"/>
      <c r="J102" s="1"/>
      <c r="K102" s="1"/>
      <c r="L102" s="1"/>
      <c r="M102" s="1"/>
      <c r="N102" s="1"/>
      <c r="O102" s="1"/>
      <c r="P102" s="1"/>
    </row>
    <row r="103" spans="1:16" x14ac:dyDescent="0.2">
      <c r="A103" s="1"/>
      <c r="B103" s="1"/>
      <c r="C103" s="1"/>
      <c r="D103" s="1"/>
      <c r="E103" s="1"/>
      <c r="F103" s="1"/>
      <c r="G103" s="1"/>
      <c r="H103" s="1"/>
      <c r="I103" s="1"/>
      <c r="J103" s="1"/>
      <c r="K103" s="1"/>
      <c r="L103" s="1"/>
      <c r="M103" s="1"/>
      <c r="N103" s="1"/>
      <c r="O103" s="1"/>
      <c r="P103" s="1"/>
    </row>
    <row r="104" spans="1:16" x14ac:dyDescent="0.2">
      <c r="A104" s="1"/>
      <c r="B104" s="1"/>
      <c r="C104" s="1"/>
      <c r="D104" s="1"/>
      <c r="E104" s="1"/>
      <c r="F104" s="1"/>
      <c r="G104" s="1"/>
      <c r="H104" s="1"/>
      <c r="I104" s="1"/>
      <c r="J104" s="1"/>
      <c r="K104" s="1"/>
      <c r="L104" s="1"/>
      <c r="M104" s="1"/>
      <c r="N104" s="1"/>
      <c r="O104" s="1"/>
      <c r="P104" s="1"/>
    </row>
    <row r="105" spans="1:16" x14ac:dyDescent="0.2">
      <c r="A105" s="1"/>
      <c r="B105" s="1"/>
      <c r="C105" s="1"/>
      <c r="D105" s="1"/>
      <c r="E105" s="1"/>
      <c r="F105" s="1"/>
      <c r="G105" s="1"/>
      <c r="H105" s="1"/>
      <c r="I105" s="1"/>
      <c r="J105" s="1"/>
      <c r="K105" s="1"/>
      <c r="L105" s="1"/>
      <c r="M105" s="1"/>
      <c r="N105" s="1"/>
      <c r="O105" s="1"/>
      <c r="P105" s="1"/>
    </row>
    <row r="106" spans="1:16" x14ac:dyDescent="0.2">
      <c r="A106" s="1"/>
      <c r="B106" s="1"/>
      <c r="C106" s="1"/>
      <c r="D106" s="1"/>
      <c r="E106" s="1"/>
      <c r="F106" s="1"/>
      <c r="G106" s="1"/>
      <c r="H106" s="1"/>
      <c r="I106" s="1"/>
      <c r="J106" s="1"/>
      <c r="K106" s="1"/>
      <c r="L106" s="1"/>
      <c r="M106" s="1"/>
      <c r="N106" s="1"/>
      <c r="O106" s="1"/>
      <c r="P106" s="1"/>
    </row>
    <row r="107" spans="1:16" x14ac:dyDescent="0.2">
      <c r="A107" s="1"/>
      <c r="B107" s="1"/>
      <c r="C107" s="1"/>
      <c r="D107" s="1"/>
      <c r="E107" s="1"/>
      <c r="F107" s="1"/>
      <c r="G107" s="1"/>
      <c r="H107" s="1"/>
      <c r="I107" s="1"/>
      <c r="J107" s="1"/>
      <c r="K107" s="1"/>
      <c r="L107" s="1"/>
      <c r="M107" s="1"/>
      <c r="N107" s="1"/>
      <c r="O107" s="1"/>
      <c r="P107" s="1"/>
    </row>
    <row r="108" spans="1:16" x14ac:dyDescent="0.2">
      <c r="A108" s="1"/>
      <c r="B108" s="1"/>
      <c r="C108" s="1"/>
      <c r="D108" s="1"/>
      <c r="E108" s="1"/>
      <c r="F108" s="1"/>
      <c r="G108" s="1"/>
      <c r="H108" s="1"/>
      <c r="I108" s="1"/>
      <c r="J108" s="1"/>
      <c r="K108" s="1"/>
      <c r="L108" s="1"/>
      <c r="M108" s="1"/>
      <c r="N108" s="1"/>
      <c r="O108" s="1"/>
      <c r="P108" s="1"/>
    </row>
    <row r="109" spans="1:16" x14ac:dyDescent="0.2">
      <c r="A109" s="1"/>
      <c r="B109" s="1"/>
      <c r="C109" s="1"/>
      <c r="D109" s="1"/>
      <c r="E109" s="1"/>
      <c r="F109" s="1"/>
      <c r="G109" s="1"/>
      <c r="H109" s="1"/>
      <c r="I109" s="1"/>
      <c r="J109" s="1"/>
      <c r="K109" s="1"/>
      <c r="L109" s="1"/>
      <c r="M109" s="1"/>
      <c r="N109" s="1"/>
      <c r="O109" s="1"/>
      <c r="P109" s="1"/>
    </row>
    <row r="110" spans="1:16" x14ac:dyDescent="0.2">
      <c r="A110" s="1"/>
      <c r="B110" s="1"/>
      <c r="C110" s="1"/>
      <c r="D110" s="1"/>
      <c r="E110" s="1"/>
      <c r="F110" s="1"/>
      <c r="G110" s="1"/>
      <c r="H110" s="1"/>
      <c r="I110" s="1"/>
      <c r="J110" s="1"/>
      <c r="K110" s="1"/>
      <c r="L110" s="1"/>
      <c r="M110" s="1"/>
      <c r="N110" s="1"/>
      <c r="O110" s="1"/>
      <c r="P110" s="1"/>
    </row>
    <row r="111" spans="1:16" x14ac:dyDescent="0.2">
      <c r="A111" s="1"/>
      <c r="B111" s="1"/>
      <c r="C111" s="1"/>
      <c r="D111" s="1"/>
      <c r="E111" s="1"/>
      <c r="F111" s="1"/>
      <c r="G111" s="1"/>
      <c r="H111" s="1"/>
      <c r="I111" s="1"/>
      <c r="J111" s="1"/>
      <c r="K111" s="1"/>
      <c r="L111" s="1"/>
      <c r="M111" s="1"/>
      <c r="N111" s="1"/>
      <c r="O111" s="1"/>
      <c r="P111" s="1"/>
    </row>
    <row r="112" spans="1:16" x14ac:dyDescent="0.2">
      <c r="A112" s="1"/>
      <c r="B112" s="1"/>
      <c r="C112" s="1"/>
      <c r="D112" s="1"/>
      <c r="E112" s="1"/>
      <c r="F112" s="1"/>
      <c r="G112" s="1"/>
      <c r="H112" s="1"/>
      <c r="I112" s="1"/>
      <c r="J112" s="1"/>
      <c r="K112" s="1"/>
      <c r="L112" s="1"/>
      <c r="M112" s="1"/>
      <c r="N112" s="1"/>
      <c r="O112" s="1"/>
      <c r="P112" s="1"/>
    </row>
    <row r="113" spans="1:16" x14ac:dyDescent="0.2">
      <c r="A113" s="1"/>
      <c r="B113" s="1"/>
      <c r="C113" s="1"/>
      <c r="D113" s="1"/>
      <c r="E113" s="1"/>
      <c r="F113" s="1"/>
      <c r="G113" s="1"/>
      <c r="H113" s="1"/>
      <c r="I113" s="1"/>
      <c r="J113" s="1"/>
      <c r="K113" s="1"/>
      <c r="L113" s="1"/>
      <c r="M113" s="1"/>
      <c r="N113" s="1"/>
      <c r="O113" s="1"/>
      <c r="P113" s="1"/>
    </row>
    <row r="114" spans="1:16" x14ac:dyDescent="0.2">
      <c r="A114" s="1"/>
      <c r="B114" s="1"/>
      <c r="C114" s="1"/>
      <c r="D114" s="1"/>
      <c r="E114" s="1"/>
      <c r="F114" s="1"/>
      <c r="G114" s="1"/>
      <c r="H114" s="1"/>
      <c r="I114" s="1"/>
      <c r="J114" s="1"/>
      <c r="K114" s="1"/>
      <c r="L114" s="1"/>
      <c r="M114" s="1"/>
      <c r="N114" s="1"/>
      <c r="O114" s="1"/>
      <c r="P114" s="1"/>
    </row>
    <row r="115" spans="1:16" x14ac:dyDescent="0.2">
      <c r="A115" s="1"/>
      <c r="B115" s="1"/>
      <c r="C115" s="1"/>
      <c r="D115" s="1"/>
      <c r="E115" s="1"/>
      <c r="F115" s="1"/>
      <c r="G115" s="1"/>
      <c r="H115" s="1"/>
      <c r="I115" s="1"/>
      <c r="J115" s="1"/>
      <c r="K115" s="1"/>
      <c r="L115" s="1"/>
      <c r="M115" s="1"/>
      <c r="N115" s="1"/>
      <c r="O115" s="1"/>
      <c r="P115" s="1"/>
    </row>
    <row r="116" spans="1:16" x14ac:dyDescent="0.2">
      <c r="A116" s="1"/>
      <c r="B116" s="1"/>
      <c r="C116" s="1"/>
      <c r="D116" s="1"/>
      <c r="E116" s="1"/>
      <c r="F116" s="1"/>
      <c r="G116" s="1"/>
      <c r="H116" s="1"/>
      <c r="I116" s="1"/>
      <c r="J116" s="1"/>
      <c r="K116" s="1"/>
      <c r="L116" s="1"/>
      <c r="M116" s="1"/>
      <c r="N116" s="1"/>
      <c r="O116" s="1"/>
      <c r="P116" s="1"/>
    </row>
    <row r="117" spans="1:16" x14ac:dyDescent="0.2">
      <c r="A117" s="1"/>
      <c r="B117" s="1"/>
      <c r="C117" s="1"/>
      <c r="D117" s="1"/>
      <c r="E117" s="1"/>
      <c r="F117" s="1"/>
      <c r="G117" s="1"/>
      <c r="H117" s="1"/>
      <c r="I117" s="1"/>
      <c r="J117" s="1"/>
      <c r="K117" s="1"/>
      <c r="L117" s="1"/>
      <c r="M117" s="1"/>
      <c r="N117" s="1"/>
      <c r="O117" s="1"/>
      <c r="P117" s="1"/>
    </row>
    <row r="118" spans="1:16" x14ac:dyDescent="0.2">
      <c r="A118" s="1"/>
      <c r="B118" s="1"/>
      <c r="C118" s="1"/>
      <c r="D118" s="1"/>
      <c r="E118" s="1"/>
      <c r="F118" s="1"/>
      <c r="G118" s="1"/>
      <c r="H118" s="1"/>
      <c r="I118" s="1"/>
      <c r="J118" s="1"/>
      <c r="K118" s="1"/>
      <c r="L118" s="1"/>
      <c r="M118" s="1"/>
      <c r="N118" s="1"/>
      <c r="O118" s="1"/>
      <c r="P118" s="1"/>
    </row>
    <row r="119" spans="1:16" x14ac:dyDescent="0.2">
      <c r="A119" s="1"/>
      <c r="B119" s="1"/>
      <c r="C119" s="1"/>
      <c r="D119" s="1"/>
      <c r="E119" s="1"/>
      <c r="F119" s="1"/>
      <c r="G119" s="1"/>
      <c r="H119" s="1"/>
      <c r="I119" s="1"/>
      <c r="J119" s="1"/>
      <c r="K119" s="1"/>
      <c r="L119" s="1"/>
      <c r="M119" s="1"/>
      <c r="N119" s="1"/>
      <c r="O119" s="1"/>
      <c r="P119" s="1"/>
    </row>
    <row r="120" spans="1:16" x14ac:dyDescent="0.2">
      <c r="A120" s="1"/>
      <c r="B120" s="1"/>
      <c r="C120" s="1"/>
      <c r="D120" s="1"/>
      <c r="E120" s="1"/>
      <c r="F120" s="1"/>
      <c r="G120" s="1"/>
      <c r="H120" s="1"/>
      <c r="I120" s="1"/>
      <c r="J120" s="1"/>
      <c r="K120" s="1"/>
      <c r="L120" s="1"/>
      <c r="M120" s="1"/>
      <c r="N120" s="1"/>
      <c r="O120" s="1"/>
      <c r="P120" s="1"/>
    </row>
    <row r="121" spans="1:16" x14ac:dyDescent="0.2">
      <c r="A121" s="1"/>
      <c r="B121" s="1"/>
      <c r="C121" s="1"/>
      <c r="D121" s="1"/>
      <c r="E121" s="1"/>
      <c r="F121" s="1"/>
      <c r="G121" s="1"/>
      <c r="H121" s="1"/>
      <c r="I121" s="1"/>
      <c r="J121" s="1"/>
      <c r="K121" s="1"/>
      <c r="L121" s="1"/>
      <c r="M121" s="1"/>
      <c r="N121" s="1"/>
      <c r="O121" s="1"/>
      <c r="P121" s="1"/>
    </row>
    <row r="122" spans="1:16" x14ac:dyDescent="0.2">
      <c r="A122" s="1"/>
      <c r="B122" s="1"/>
      <c r="C122" s="1"/>
      <c r="D122" s="1"/>
      <c r="E122" s="1"/>
      <c r="F122" s="1"/>
      <c r="G122" s="1"/>
      <c r="H122" s="1"/>
      <c r="I122" s="1"/>
      <c r="J122" s="1"/>
      <c r="K122" s="1"/>
      <c r="L122" s="1"/>
      <c r="M122" s="1"/>
      <c r="N122" s="1"/>
      <c r="O122" s="1"/>
      <c r="P122" s="1"/>
    </row>
    <row r="123" spans="1:16" x14ac:dyDescent="0.2">
      <c r="A123" s="1"/>
      <c r="B123" s="1"/>
      <c r="C123" s="1"/>
      <c r="D123" s="1"/>
      <c r="E123" s="1"/>
      <c r="F123" s="1"/>
      <c r="G123" s="1"/>
      <c r="H123" s="1"/>
      <c r="I123" s="1"/>
      <c r="J123" s="1"/>
      <c r="K123" s="1"/>
      <c r="L123" s="1"/>
      <c r="M123" s="1"/>
      <c r="N123" s="1"/>
      <c r="O123" s="1"/>
      <c r="P123" s="1"/>
    </row>
    <row r="124" spans="1:16" x14ac:dyDescent="0.2">
      <c r="A124" s="1"/>
      <c r="B124" s="1"/>
      <c r="C124" s="1"/>
      <c r="D124" s="1"/>
      <c r="E124" s="1"/>
      <c r="F124" s="1"/>
      <c r="G124" s="1"/>
      <c r="H124" s="1"/>
      <c r="I124" s="1"/>
      <c r="J124" s="1"/>
      <c r="K124" s="1"/>
      <c r="L124" s="1"/>
      <c r="M124" s="1"/>
      <c r="N124" s="1"/>
      <c r="O124" s="1"/>
      <c r="P124" s="1"/>
    </row>
    <row r="125" spans="1:16" x14ac:dyDescent="0.2">
      <c r="A125" s="1"/>
      <c r="B125" s="1"/>
      <c r="C125" s="1"/>
      <c r="D125" s="1"/>
      <c r="E125" s="1"/>
      <c r="F125" s="1"/>
      <c r="G125" s="1"/>
      <c r="H125" s="1"/>
      <c r="I125" s="1"/>
      <c r="J125" s="1"/>
      <c r="K125" s="1"/>
      <c r="L125" s="1"/>
      <c r="M125" s="1"/>
      <c r="N125" s="1"/>
      <c r="O125" s="1"/>
      <c r="P125" s="1"/>
    </row>
    <row r="126" spans="1:16" x14ac:dyDescent="0.2">
      <c r="A126" s="1"/>
      <c r="B126" s="1"/>
      <c r="C126" s="1"/>
      <c r="D126" s="1"/>
      <c r="E126" s="1"/>
      <c r="F126" s="1"/>
      <c r="G126" s="1"/>
      <c r="H126" s="1"/>
      <c r="I126" s="1"/>
      <c r="J126" s="1"/>
      <c r="K126" s="1"/>
      <c r="L126" s="1"/>
      <c r="M126" s="1"/>
      <c r="N126" s="1"/>
      <c r="O126" s="1"/>
      <c r="P126" s="1"/>
    </row>
    <row r="127" spans="1:16" x14ac:dyDescent="0.2">
      <c r="A127" s="1"/>
      <c r="B127" s="1"/>
      <c r="C127" s="1"/>
      <c r="D127" s="1"/>
      <c r="E127" s="1"/>
      <c r="F127" s="1"/>
      <c r="G127" s="1"/>
      <c r="H127" s="1"/>
      <c r="I127" s="1"/>
      <c r="J127" s="1"/>
      <c r="K127" s="1"/>
      <c r="L127" s="1"/>
      <c r="M127" s="1"/>
      <c r="N127" s="1"/>
      <c r="O127" s="1"/>
      <c r="P127" s="1"/>
    </row>
    <row r="128" spans="1:16" x14ac:dyDescent="0.2">
      <c r="A128" s="1"/>
      <c r="B128" s="1"/>
      <c r="C128" s="1"/>
      <c r="D128" s="1"/>
      <c r="E128" s="1"/>
      <c r="F128" s="1"/>
      <c r="G128" s="1"/>
      <c r="H128" s="1"/>
      <c r="I128" s="1"/>
      <c r="J128" s="1"/>
      <c r="K128" s="1"/>
      <c r="L128" s="1"/>
      <c r="M128" s="1"/>
      <c r="N128" s="1"/>
      <c r="O128" s="1"/>
      <c r="P128" s="1"/>
    </row>
    <row r="129" spans="1:16" x14ac:dyDescent="0.2">
      <c r="A129" s="1"/>
      <c r="B129" s="1"/>
      <c r="C129" s="1"/>
      <c r="D129" s="1"/>
      <c r="E129" s="1"/>
      <c r="F129" s="1"/>
      <c r="G129" s="1"/>
      <c r="H129" s="1"/>
      <c r="I129" s="1"/>
      <c r="J129" s="1"/>
      <c r="K129" s="1"/>
      <c r="L129" s="1"/>
      <c r="M129" s="1"/>
      <c r="N129" s="1"/>
      <c r="O129" s="1"/>
      <c r="P129" s="1"/>
    </row>
    <row r="130" spans="1:16" x14ac:dyDescent="0.2">
      <c r="A130" s="1"/>
      <c r="B130" s="1"/>
      <c r="C130" s="1"/>
      <c r="D130" s="1"/>
      <c r="E130" s="1"/>
      <c r="F130" s="1"/>
      <c r="G130" s="1"/>
      <c r="H130" s="1"/>
      <c r="I130" s="1"/>
      <c r="J130" s="1"/>
      <c r="K130" s="1"/>
      <c r="L130" s="1"/>
      <c r="M130" s="1"/>
      <c r="N130" s="1"/>
      <c r="O130" s="1"/>
      <c r="P130" s="1"/>
    </row>
    <row r="131" spans="1:16" x14ac:dyDescent="0.2">
      <c r="A131" s="1"/>
      <c r="B131" s="1"/>
      <c r="C131" s="1"/>
      <c r="D131" s="1"/>
      <c r="E131" s="1"/>
      <c r="F131" s="1"/>
      <c r="G131" s="1"/>
      <c r="H131" s="1"/>
      <c r="I131" s="1"/>
      <c r="J131" s="1"/>
      <c r="K131" s="1"/>
      <c r="L131" s="1"/>
      <c r="M131" s="1"/>
      <c r="N131" s="1"/>
      <c r="O131" s="1"/>
      <c r="P131" s="1"/>
    </row>
    <row r="132" spans="1:16" x14ac:dyDescent="0.2">
      <c r="A132" s="1"/>
      <c r="B132" s="1"/>
      <c r="C132" s="1"/>
      <c r="D132" s="1"/>
      <c r="E132" s="1"/>
      <c r="F132" s="1"/>
      <c r="G132" s="1"/>
      <c r="H132" s="1"/>
      <c r="I132" s="1"/>
      <c r="J132" s="1"/>
      <c r="K132" s="1"/>
      <c r="L132" s="1"/>
      <c r="M132" s="1"/>
      <c r="N132" s="1"/>
      <c r="O132" s="1"/>
      <c r="P132" s="1"/>
    </row>
    <row r="133" spans="1:16" x14ac:dyDescent="0.2">
      <c r="A133" s="1"/>
      <c r="B133" s="1"/>
      <c r="C133" s="1"/>
      <c r="D133" s="1"/>
      <c r="E133" s="1"/>
      <c r="F133" s="1"/>
      <c r="G133" s="1"/>
      <c r="H133" s="1"/>
      <c r="I133" s="1"/>
      <c r="J133" s="1"/>
      <c r="K133" s="1"/>
      <c r="L133" s="1"/>
      <c r="M133" s="1"/>
      <c r="N133" s="1"/>
      <c r="O133" s="1"/>
      <c r="P133" s="1"/>
    </row>
    <row r="134" spans="1:16" x14ac:dyDescent="0.2">
      <c r="A134" s="1"/>
      <c r="B134" s="1"/>
      <c r="C134" s="1"/>
      <c r="D134" s="1"/>
      <c r="E134" s="1"/>
      <c r="F134" s="1"/>
      <c r="G134" s="1"/>
      <c r="H134" s="1"/>
      <c r="I134" s="1"/>
      <c r="J134" s="1"/>
      <c r="K134" s="1"/>
      <c r="L134" s="1"/>
      <c r="M134" s="1"/>
      <c r="N134" s="1"/>
      <c r="O134" s="1"/>
      <c r="P134" s="1"/>
    </row>
  </sheetData>
  <sheetProtection password="C7B2" sheet="1"/>
  <mergeCells count="11">
    <mergeCell ref="B10:G10"/>
    <mergeCell ref="B5:G5"/>
    <mergeCell ref="B6:G6"/>
    <mergeCell ref="B7:G7"/>
    <mergeCell ref="B8:G8"/>
    <mergeCell ref="B9:G9"/>
    <mergeCell ref="B11:G11"/>
    <mergeCell ref="B12:G12"/>
    <mergeCell ref="B13:G13"/>
    <mergeCell ref="A17:G17"/>
    <mergeCell ref="A18:G18"/>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1"/>
  <dimension ref="A1:N46"/>
  <sheetViews>
    <sheetView showGridLines="0" zoomScale="75" zoomScaleNormal="75" zoomScaleSheetLayoutView="75" workbookViewId="0">
      <selection activeCell="L36" sqref="L36"/>
    </sheetView>
  </sheetViews>
  <sheetFormatPr defaultRowHeight="12.75" x14ac:dyDescent="0.2"/>
  <cols>
    <col min="1" max="1" width="0.5703125" style="10" customWidth="1"/>
    <col min="2" max="2" width="7.140625" style="10" customWidth="1"/>
    <col min="3" max="3" width="9.140625" style="10"/>
    <col min="4" max="4" width="19.7109375" style="10" customWidth="1"/>
    <col min="5" max="5" width="7" style="10" customWidth="1"/>
    <col min="6" max="6" width="12.7109375" style="10" customWidth="1"/>
    <col min="7" max="7" width="12.5703125" style="10" customWidth="1"/>
    <col min="8" max="14" width="10.7109375" style="10" customWidth="1"/>
    <col min="15" max="16384" width="9.140625" style="10"/>
  </cols>
  <sheetData>
    <row r="1" spans="1:14" ht="12" customHeight="1" x14ac:dyDescent="0.2">
      <c r="A1" s="9" t="s">
        <v>14</v>
      </c>
    </row>
    <row r="2" spans="1:14" ht="17.25" customHeight="1" x14ac:dyDescent="0.25">
      <c r="B2" s="11"/>
      <c r="C2" s="12" t="s">
        <v>15</v>
      </c>
      <c r="E2" s="13"/>
      <c r="F2" s="12"/>
      <c r="G2" s="11"/>
      <c r="H2" s="14"/>
      <c r="I2" s="15"/>
      <c r="J2" s="11"/>
    </row>
    <row r="3" spans="1:14" ht="6" customHeight="1" x14ac:dyDescent="0.2">
      <c r="C3" s="16"/>
      <c r="D3" s="17" t="s">
        <v>2</v>
      </c>
    </row>
    <row r="4" spans="1:14" ht="4.5" customHeight="1" x14ac:dyDescent="0.2"/>
    <row r="5" spans="1:14" ht="13.5" customHeight="1" x14ac:dyDescent="0.25">
      <c r="C5" s="18" t="s">
        <v>16</v>
      </c>
      <c r="D5" s="19" t="s">
        <v>2755</v>
      </c>
      <c r="E5" s="20"/>
      <c r="F5" s="21"/>
      <c r="G5" s="21"/>
      <c r="N5" s="15"/>
    </row>
    <row r="7" spans="1:14" x14ac:dyDescent="0.2">
      <c r="I7" s="22"/>
    </row>
    <row r="8" spans="1:14" x14ac:dyDescent="0.2">
      <c r="C8" s="23" t="s">
        <v>17</v>
      </c>
      <c r="D8" s="24"/>
      <c r="H8" s="22" t="s">
        <v>18</v>
      </c>
      <c r="I8" s="24"/>
      <c r="J8" s="25"/>
    </row>
    <row r="9" spans="1:14" x14ac:dyDescent="0.2">
      <c r="D9" s="24"/>
      <c r="H9" s="22" t="s">
        <v>19</v>
      </c>
      <c r="I9" s="24"/>
      <c r="J9" s="25"/>
    </row>
    <row r="10" spans="1:14" ht="12.75" customHeight="1" x14ac:dyDescent="0.2">
      <c r="C10" s="22"/>
      <c r="D10" s="24"/>
      <c r="I10" s="22"/>
    </row>
    <row r="11" spans="1:14" ht="0.75" hidden="1" customHeight="1" x14ac:dyDescent="0.2">
      <c r="I11" s="22"/>
    </row>
    <row r="12" spans="1:14" ht="4.5" customHeight="1" x14ac:dyDescent="0.2">
      <c r="I12" s="22"/>
    </row>
    <row r="13" spans="1:14" ht="4.5" customHeight="1" x14ac:dyDescent="0.2"/>
    <row r="14" spans="1:14" ht="3.75" customHeight="1" x14ac:dyDescent="0.2"/>
    <row r="15" spans="1:14" ht="13.5" customHeight="1" x14ac:dyDescent="0.2">
      <c r="B15" s="26"/>
      <c r="C15" s="27"/>
      <c r="D15" s="27"/>
      <c r="E15" s="28"/>
      <c r="F15" s="29"/>
      <c r="G15" s="30"/>
      <c r="H15" s="31"/>
      <c r="I15" s="32" t="s">
        <v>20</v>
      </c>
      <c r="J15" s="33"/>
    </row>
    <row r="16" spans="1:14" ht="15" customHeight="1" x14ac:dyDescent="0.2">
      <c r="B16" s="34" t="s">
        <v>21</v>
      </c>
      <c r="C16" s="35"/>
      <c r="D16" s="36">
        <v>0</v>
      </c>
      <c r="E16" s="37" t="s">
        <v>22</v>
      </c>
      <c r="F16" s="38"/>
      <c r="G16" s="39"/>
      <c r="H16" s="171">
        <f>ROUND(G36,1)</f>
        <v>0</v>
      </c>
      <c r="I16" s="172"/>
      <c r="J16" s="40"/>
    </row>
    <row r="17" spans="2:11" x14ac:dyDescent="0.2">
      <c r="B17" s="34" t="s">
        <v>23</v>
      </c>
      <c r="C17" s="35"/>
      <c r="D17" s="36">
        <v>0</v>
      </c>
      <c r="E17" s="37" t="s">
        <v>22</v>
      </c>
      <c r="F17" s="41"/>
      <c r="G17" s="42"/>
      <c r="H17" s="173">
        <f>ROUND(H16*D17/100,0)</f>
        <v>0</v>
      </c>
      <c r="I17" s="174"/>
      <c r="J17" s="40"/>
    </row>
    <row r="18" spans="2:11" ht="15" customHeight="1" x14ac:dyDescent="0.2">
      <c r="B18" s="34" t="s">
        <v>21</v>
      </c>
      <c r="C18" s="35"/>
      <c r="D18" s="43">
        <v>15</v>
      </c>
      <c r="E18" s="37" t="s">
        <v>22</v>
      </c>
      <c r="F18" s="41"/>
      <c r="G18" s="42"/>
      <c r="H18" s="173">
        <f>ROUND(H36,1)</f>
        <v>0</v>
      </c>
      <c r="I18" s="174"/>
      <c r="J18" s="40"/>
    </row>
    <row r="19" spans="2:11" x14ac:dyDescent="0.2">
      <c r="B19" s="34" t="s">
        <v>23</v>
      </c>
      <c r="C19" s="35"/>
      <c r="D19" s="43">
        <f>D18</f>
        <v>15</v>
      </c>
      <c r="E19" s="37" t="s">
        <v>22</v>
      </c>
      <c r="F19" s="41"/>
      <c r="G19" s="42"/>
      <c r="H19" s="173">
        <f>ROUND(H18*D19/100,0)</f>
        <v>0</v>
      </c>
      <c r="I19" s="174"/>
      <c r="J19" s="40"/>
    </row>
    <row r="20" spans="2:11" x14ac:dyDescent="0.2">
      <c r="B20" s="34" t="s">
        <v>21</v>
      </c>
      <c r="C20" s="35"/>
      <c r="D20" s="43">
        <v>21</v>
      </c>
      <c r="E20" s="37" t="s">
        <v>22</v>
      </c>
      <c r="F20" s="41"/>
      <c r="G20" s="42"/>
      <c r="H20" s="173">
        <f>ROUND(I36,1)</f>
        <v>0</v>
      </c>
      <c r="I20" s="175"/>
      <c r="J20" s="40"/>
    </row>
    <row r="21" spans="2:11" ht="13.5" thickBot="1" x14ac:dyDescent="0.25">
      <c r="B21" s="34" t="s">
        <v>23</v>
      </c>
      <c r="C21" s="35"/>
      <c r="D21" s="43">
        <f>D20</f>
        <v>21</v>
      </c>
      <c r="E21" s="37" t="s">
        <v>22</v>
      </c>
      <c r="F21" s="44"/>
      <c r="G21" s="45"/>
      <c r="H21" s="176">
        <f>ROUND(H20*D20/100,0)</f>
        <v>0</v>
      </c>
      <c r="I21" s="177"/>
      <c r="J21" s="40"/>
    </row>
    <row r="22" spans="2:11" ht="16.5" thickBot="1" x14ac:dyDescent="0.25">
      <c r="B22" s="46" t="s">
        <v>24</v>
      </c>
      <c r="C22" s="47"/>
      <c r="D22" s="47"/>
      <c r="E22" s="48"/>
      <c r="F22" s="49"/>
      <c r="G22" s="50"/>
      <c r="H22" s="169">
        <f>SUM(H16:H21)</f>
        <v>0</v>
      </c>
      <c r="I22" s="170"/>
      <c r="J22" s="51"/>
    </row>
    <row r="25" spans="2:11" ht="1.5" customHeight="1" x14ac:dyDescent="0.2"/>
    <row r="26" spans="2:11" ht="15.75" customHeight="1" x14ac:dyDescent="0.25">
      <c r="B26" s="20" t="s">
        <v>25</v>
      </c>
      <c r="C26" s="52"/>
      <c r="D26" s="52"/>
      <c r="E26" s="52"/>
      <c r="F26" s="52"/>
      <c r="G26" s="52"/>
      <c r="H26" s="52"/>
      <c r="I26" s="52"/>
      <c r="J26" s="52"/>
      <c r="K26" s="53"/>
    </row>
    <row r="27" spans="2:11" ht="5.25" customHeight="1" x14ac:dyDescent="0.2">
      <c r="K27" s="53"/>
    </row>
    <row r="28" spans="2:11" ht="27" customHeight="1" x14ac:dyDescent="0.2">
      <c r="B28" s="54" t="s">
        <v>26</v>
      </c>
      <c r="C28" s="47"/>
      <c r="D28" s="47"/>
      <c r="E28" s="55"/>
      <c r="F28" s="56" t="s">
        <v>27</v>
      </c>
      <c r="G28" s="57" t="s">
        <v>28</v>
      </c>
      <c r="H28" s="58" t="s">
        <v>2756</v>
      </c>
      <c r="I28" s="58" t="s">
        <v>2757</v>
      </c>
    </row>
    <row r="29" spans="2:11" x14ac:dyDescent="0.2">
      <c r="B29" s="59" t="s">
        <v>53</v>
      </c>
      <c r="C29" s="167" t="s">
        <v>100</v>
      </c>
      <c r="D29" s="168"/>
      <c r="E29" s="60" t="str">
        <f>IF(StavbaCelkem=0," ",F29/StavbaCelkem)</f>
        <v xml:space="preserve"> </v>
      </c>
      <c r="F29" s="61">
        <f>+ '01 01 '!G43</f>
        <v>0</v>
      </c>
      <c r="G29" s="62">
        <f t="shared" ref="G29:G35" si="0">0+F29-H29-I29</f>
        <v>0</v>
      </c>
      <c r="H29" s="63">
        <v>0</v>
      </c>
      <c r="I29" s="63">
        <f>F29</f>
        <v>0</v>
      </c>
    </row>
    <row r="30" spans="2:11" x14ac:dyDescent="0.2">
      <c r="B30" s="59" t="s">
        <v>431</v>
      </c>
      <c r="C30" s="167" t="s">
        <v>432</v>
      </c>
      <c r="D30" s="168"/>
      <c r="E30" s="60" t="str">
        <f t="shared" ref="E30:E36" si="1">IF(StavbaCelkem=0," ",F30/StavbaCelkem)</f>
        <v xml:space="preserve"> </v>
      </c>
      <c r="F30" s="61">
        <f>+ 'SO01 01 '!G277+ 'SO01 02 '!G170+ 'SO01 03 '!G50+ 'SO01 04 '!G260+ 'SO01 05 '!G71+ 'SO01 06 '!G194</f>
        <v>0</v>
      </c>
      <c r="G30" s="62">
        <f t="shared" si="0"/>
        <v>0</v>
      </c>
      <c r="H30" s="63">
        <v>0</v>
      </c>
      <c r="I30" s="63">
        <f t="shared" ref="I30:I35" si="2">F30</f>
        <v>0</v>
      </c>
    </row>
    <row r="31" spans="2:11" x14ac:dyDescent="0.2">
      <c r="B31" s="59" t="s">
        <v>1448</v>
      </c>
      <c r="C31" s="167" t="s">
        <v>1449</v>
      </c>
      <c r="D31" s="168"/>
      <c r="E31" s="60" t="str">
        <f t="shared" si="1"/>
        <v xml:space="preserve"> </v>
      </c>
      <c r="F31" s="61">
        <f>+ 'SO02 SO02-1 '!G79+ 'SO02 SO02-2 '!G159+ 'SO02 SO02-3 '!G76+ 'SO02 SO02-4 '!G75</f>
        <v>0</v>
      </c>
      <c r="G31" s="62">
        <f t="shared" si="0"/>
        <v>0</v>
      </c>
      <c r="H31" s="63">
        <v>0</v>
      </c>
      <c r="I31" s="63">
        <f t="shared" si="2"/>
        <v>0</v>
      </c>
    </row>
    <row r="32" spans="2:11" x14ac:dyDescent="0.2">
      <c r="B32" s="59" t="s">
        <v>1864</v>
      </c>
      <c r="C32" s="167" t="s">
        <v>1865</v>
      </c>
      <c r="D32" s="168"/>
      <c r="E32" s="60" t="str">
        <f t="shared" si="1"/>
        <v xml:space="preserve"> </v>
      </c>
      <c r="F32" s="61">
        <f>+ 'SO03 SO03-01 '!G271+ 'SO03 SO03-02 '!G330+ 'SO03 SO03-03 '!G70</f>
        <v>0</v>
      </c>
      <c r="G32" s="62">
        <f t="shared" si="0"/>
        <v>0</v>
      </c>
      <c r="H32" s="63">
        <v>0</v>
      </c>
      <c r="I32" s="63">
        <f t="shared" si="2"/>
        <v>0</v>
      </c>
    </row>
    <row r="33" spans="1:10" x14ac:dyDescent="0.2">
      <c r="B33" s="59" t="s">
        <v>2247</v>
      </c>
      <c r="C33" s="167" t="s">
        <v>2248</v>
      </c>
      <c r="D33" s="168"/>
      <c r="E33" s="60" t="str">
        <f t="shared" si="1"/>
        <v xml:space="preserve"> </v>
      </c>
      <c r="F33" s="61">
        <f>+ 'SO03-2 SO03-1 '!G55+ 'SO03-2 SO03-2 '!G89+ 'SO03-2 SO03-3 '!G78</f>
        <v>0</v>
      </c>
      <c r="G33" s="62">
        <f t="shared" si="0"/>
        <v>0</v>
      </c>
      <c r="H33" s="63">
        <v>0</v>
      </c>
      <c r="I33" s="63">
        <f t="shared" si="2"/>
        <v>0</v>
      </c>
    </row>
    <row r="34" spans="1:10" x14ac:dyDescent="0.2">
      <c r="B34" s="59" t="s">
        <v>2387</v>
      </c>
      <c r="C34" s="167" t="s">
        <v>2388</v>
      </c>
      <c r="D34" s="168"/>
      <c r="E34" s="60" t="str">
        <f t="shared" si="1"/>
        <v xml:space="preserve"> </v>
      </c>
      <c r="F34" s="61">
        <f>+ 'SO04 SO04-1 '!G87+ 'SO04 SO04-2 '!G91+ 'SO04 SO04-3 '!G14</f>
        <v>0</v>
      </c>
      <c r="G34" s="62">
        <f t="shared" si="0"/>
        <v>0</v>
      </c>
      <c r="H34" s="63">
        <v>0</v>
      </c>
      <c r="I34" s="63">
        <f t="shared" si="2"/>
        <v>0</v>
      </c>
    </row>
    <row r="35" spans="1:10" x14ac:dyDescent="0.2">
      <c r="B35" s="59" t="s">
        <v>2553</v>
      </c>
      <c r="C35" s="167" t="s">
        <v>2554</v>
      </c>
      <c r="D35" s="168"/>
      <c r="E35" s="60" t="str">
        <f t="shared" si="1"/>
        <v xml:space="preserve"> </v>
      </c>
      <c r="F35" s="61">
        <f>+ 'SO05 SO05-1 '!G77+ 'SO05 SO05-2 '!G56+ 'SO05 SO05-3 '!G100</f>
        <v>0</v>
      </c>
      <c r="G35" s="62">
        <f t="shared" si="0"/>
        <v>0</v>
      </c>
      <c r="H35" s="63">
        <v>0</v>
      </c>
      <c r="I35" s="63">
        <f t="shared" si="2"/>
        <v>0</v>
      </c>
    </row>
    <row r="36" spans="1:10" ht="17.25" customHeight="1" x14ac:dyDescent="0.2">
      <c r="A36" s="9" t="s">
        <v>29</v>
      </c>
      <c r="B36" s="64" t="s">
        <v>30</v>
      </c>
      <c r="C36" s="65"/>
      <c r="D36" s="66"/>
      <c r="E36" s="67" t="str">
        <f t="shared" si="1"/>
        <v xml:space="preserve"> </v>
      </c>
      <c r="F36" s="68">
        <f>SUM(F29:F35)</f>
        <v>0</v>
      </c>
      <c r="G36" s="69">
        <f>SUM(G29:G35)</f>
        <v>0</v>
      </c>
      <c r="H36" s="70">
        <f>SUM(H29:H35)</f>
        <v>0</v>
      </c>
      <c r="I36" s="71">
        <f>SUM(I29:I35)</f>
        <v>0</v>
      </c>
    </row>
    <row r="37" spans="1:10" x14ac:dyDescent="0.2">
      <c r="B37" s="72"/>
      <c r="C37" s="72"/>
      <c r="D37" s="72"/>
      <c r="E37" s="72"/>
      <c r="F37" s="72"/>
      <c r="G37" s="72"/>
      <c r="H37" s="72"/>
      <c r="I37" s="72"/>
      <c r="J37" s="72"/>
    </row>
    <row r="38" spans="1:10" x14ac:dyDescent="0.2">
      <c r="B38" s="72"/>
      <c r="C38" s="72"/>
      <c r="D38" s="72"/>
      <c r="E38" s="72"/>
      <c r="F38" s="72"/>
      <c r="G38" s="72"/>
      <c r="H38" s="72"/>
      <c r="I38" s="72"/>
      <c r="J38" s="72"/>
    </row>
    <row r="39" spans="1:10" x14ac:dyDescent="0.2">
      <c r="B39" s="73" t="s">
        <v>31</v>
      </c>
      <c r="C39" s="72"/>
      <c r="D39" s="72"/>
      <c r="E39" s="72"/>
      <c r="F39" s="72"/>
      <c r="G39" s="72"/>
      <c r="H39" s="72"/>
      <c r="I39" s="72"/>
      <c r="J39" s="72"/>
    </row>
    <row r="40" spans="1:10" ht="125.25" customHeight="1" x14ac:dyDescent="0.2">
      <c r="B40" s="164"/>
      <c r="C40" s="165"/>
      <c r="D40" s="165"/>
      <c r="E40" s="165"/>
      <c r="F40" s="165"/>
      <c r="G40" s="165"/>
      <c r="H40" s="165"/>
      <c r="I40" s="166"/>
      <c r="J40" s="72"/>
    </row>
    <row r="41" spans="1:10" x14ac:dyDescent="0.2">
      <c r="B41" s="72"/>
      <c r="C41" s="72"/>
      <c r="D41" s="72"/>
      <c r="E41" s="72"/>
      <c r="F41" s="72"/>
      <c r="G41" s="72"/>
      <c r="H41" s="72"/>
      <c r="I41" s="72"/>
      <c r="J41" s="72"/>
    </row>
    <row r="46" spans="1:10" x14ac:dyDescent="0.2">
      <c r="C46" s="74"/>
      <c r="D46" s="25"/>
      <c r="E46" s="74"/>
      <c r="F46" s="74"/>
      <c r="H46" s="74"/>
    </row>
  </sheetData>
  <sheetProtection password="C7B2" sheet="1"/>
  <mergeCells count="15">
    <mergeCell ref="H21:I21"/>
    <mergeCell ref="H16:I16"/>
    <mergeCell ref="H17:I17"/>
    <mergeCell ref="H18:I18"/>
    <mergeCell ref="H19:I19"/>
    <mergeCell ref="H20:I20"/>
    <mergeCell ref="B40:I40"/>
    <mergeCell ref="C34:D34"/>
    <mergeCell ref="C35:D35"/>
    <mergeCell ref="H22:I22"/>
    <mergeCell ref="C29:D29"/>
    <mergeCell ref="C30:D30"/>
    <mergeCell ref="C31:D31"/>
    <mergeCell ref="C32:D32"/>
    <mergeCell ref="C33:D33"/>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CZ104"/>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101</v>
      </c>
      <c r="E3" s="83"/>
      <c r="F3" s="84"/>
      <c r="G3" s="85"/>
    </row>
    <row r="4" spans="1:104" ht="13.5" customHeight="1" thickBot="1" x14ac:dyDescent="0.25">
      <c r="A4" s="86" t="s">
        <v>34</v>
      </c>
      <c r="B4" s="87"/>
      <c r="C4" s="88"/>
      <c r="D4" s="89" t="s">
        <v>101</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47</v>
      </c>
      <c r="C7" s="102" t="s">
        <v>48</v>
      </c>
      <c r="D7" s="103"/>
      <c r="E7" s="104"/>
      <c r="F7" s="104"/>
      <c r="G7" s="105"/>
      <c r="H7" s="106"/>
      <c r="I7" s="107"/>
      <c r="J7" s="106"/>
      <c r="K7" s="107"/>
      <c r="O7" s="108"/>
    </row>
    <row r="8" spans="1:104" x14ac:dyDescent="0.2">
      <c r="A8" s="109">
        <v>1</v>
      </c>
      <c r="B8" s="110" t="s">
        <v>53</v>
      </c>
      <c r="C8" s="111" t="s">
        <v>54</v>
      </c>
      <c r="D8" s="112" t="s">
        <v>55</v>
      </c>
      <c r="E8" s="113">
        <v>1</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78" t="s">
        <v>56</v>
      </c>
      <c r="D9" s="179"/>
      <c r="E9" s="179"/>
      <c r="F9" s="179"/>
      <c r="G9" s="180"/>
      <c r="I9" s="121"/>
      <c r="K9" s="121"/>
      <c r="L9" s="122" t="s">
        <v>56</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ht="22.5" x14ac:dyDescent="0.2">
      <c r="A10" s="119"/>
      <c r="B10" s="120"/>
      <c r="C10" s="178" t="s">
        <v>57</v>
      </c>
      <c r="D10" s="179"/>
      <c r="E10" s="179"/>
      <c r="F10" s="179"/>
      <c r="G10" s="180"/>
      <c r="I10" s="121"/>
      <c r="K10" s="121"/>
      <c r="L10" s="122" t="s">
        <v>57</v>
      </c>
      <c r="O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row>
    <row r="11" spans="1:104" x14ac:dyDescent="0.2">
      <c r="A11" s="109">
        <v>2</v>
      </c>
      <c r="B11" s="110" t="s">
        <v>58</v>
      </c>
      <c r="C11" s="111" t="s">
        <v>59</v>
      </c>
      <c r="D11" s="112" t="s">
        <v>55</v>
      </c>
      <c r="E11" s="113">
        <v>1</v>
      </c>
      <c r="F11" s="114">
        <v>0</v>
      </c>
      <c r="G11" s="115">
        <f>E11*F11</f>
        <v>0</v>
      </c>
      <c r="H11" s="116">
        <v>0</v>
      </c>
      <c r="I11" s="117">
        <f>E11*H11</f>
        <v>0</v>
      </c>
      <c r="J11" s="116">
        <v>0</v>
      </c>
      <c r="K11" s="117">
        <f>E11*J11</f>
        <v>0</v>
      </c>
      <c r="O11" s="108"/>
      <c r="Z11" s="108"/>
      <c r="AA11" s="108">
        <v>1</v>
      </c>
      <c r="AB11" s="108">
        <v>1</v>
      </c>
      <c r="AC11" s="108">
        <v>1</v>
      </c>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18">
        <f>G11</f>
        <v>0</v>
      </c>
      <c r="BA11" s="108"/>
      <c r="BB11" s="108"/>
      <c r="BC11" s="108"/>
      <c r="BD11" s="108"/>
      <c r="BE11" s="108"/>
      <c r="BF11" s="108"/>
      <c r="BG11" s="108"/>
      <c r="BH11" s="108"/>
      <c r="BI11" s="108"/>
      <c r="CA11" s="108">
        <v>1</v>
      </c>
      <c r="CB11" s="108">
        <v>1</v>
      </c>
      <c r="CZ11" s="75">
        <v>1</v>
      </c>
    </row>
    <row r="12" spans="1:104" x14ac:dyDescent="0.2">
      <c r="A12" s="109">
        <v>3</v>
      </c>
      <c r="B12" s="110" t="s">
        <v>60</v>
      </c>
      <c r="C12" s="111" t="s">
        <v>61</v>
      </c>
      <c r="D12" s="112" t="s">
        <v>55</v>
      </c>
      <c r="E12" s="113">
        <v>1</v>
      </c>
      <c r="F12" s="114">
        <v>0</v>
      </c>
      <c r="G12" s="115">
        <f>E12*F12</f>
        <v>0</v>
      </c>
      <c r="H12" s="116">
        <v>0</v>
      </c>
      <c r="I12" s="117">
        <f>E12*H12</f>
        <v>0</v>
      </c>
      <c r="J12" s="116">
        <v>0</v>
      </c>
      <c r="K12" s="117">
        <f>E12*J12</f>
        <v>0</v>
      </c>
      <c r="O12" s="108"/>
      <c r="Z12" s="108"/>
      <c r="AA12" s="108">
        <v>1</v>
      </c>
      <c r="AB12" s="108">
        <v>1</v>
      </c>
      <c r="AC12" s="108">
        <v>1</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v>
      </c>
      <c r="CB12" s="108">
        <v>1</v>
      </c>
      <c r="CZ12" s="75">
        <v>1</v>
      </c>
    </row>
    <row r="13" spans="1:104" ht="33.75" x14ac:dyDescent="0.2">
      <c r="A13" s="119"/>
      <c r="B13" s="120"/>
      <c r="C13" s="178" t="s">
        <v>62</v>
      </c>
      <c r="D13" s="179"/>
      <c r="E13" s="179"/>
      <c r="F13" s="179"/>
      <c r="G13" s="180"/>
      <c r="I13" s="121"/>
      <c r="K13" s="121"/>
      <c r="L13" s="122" t="s">
        <v>62</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x14ac:dyDescent="0.2">
      <c r="A14" s="109">
        <v>4</v>
      </c>
      <c r="B14" s="110" t="s">
        <v>63</v>
      </c>
      <c r="C14" s="111" t="s">
        <v>64</v>
      </c>
      <c r="D14" s="112" t="s">
        <v>55</v>
      </c>
      <c r="E14" s="113">
        <v>1</v>
      </c>
      <c r="F14" s="114">
        <v>0</v>
      </c>
      <c r="G14" s="115">
        <f>E14*F14</f>
        <v>0</v>
      </c>
      <c r="H14" s="116">
        <v>0</v>
      </c>
      <c r="I14" s="117">
        <f>E14*H14</f>
        <v>0</v>
      </c>
      <c r="J14" s="116">
        <v>0</v>
      </c>
      <c r="K14" s="117">
        <f>E14*J14</f>
        <v>0</v>
      </c>
      <c r="O14" s="108"/>
      <c r="Z14" s="108"/>
      <c r="AA14" s="108">
        <v>1</v>
      </c>
      <c r="AB14" s="108">
        <v>1</v>
      </c>
      <c r="AC14" s="108">
        <v>1</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G14</f>
        <v>0</v>
      </c>
      <c r="BA14" s="108"/>
      <c r="BB14" s="108"/>
      <c r="BC14" s="108"/>
      <c r="BD14" s="108"/>
      <c r="BE14" s="108"/>
      <c r="BF14" s="108"/>
      <c r="BG14" s="108"/>
      <c r="BH14" s="108"/>
      <c r="BI14" s="108"/>
      <c r="CA14" s="108">
        <v>1</v>
      </c>
      <c r="CB14" s="108">
        <v>1</v>
      </c>
      <c r="CZ14" s="75">
        <v>1</v>
      </c>
    </row>
    <row r="15" spans="1:104" ht="33.75" x14ac:dyDescent="0.2">
      <c r="A15" s="119"/>
      <c r="B15" s="120"/>
      <c r="C15" s="178" t="s">
        <v>65</v>
      </c>
      <c r="D15" s="179"/>
      <c r="E15" s="179"/>
      <c r="F15" s="179"/>
      <c r="G15" s="180"/>
      <c r="I15" s="121"/>
      <c r="K15" s="121"/>
      <c r="L15" s="122" t="s">
        <v>65</v>
      </c>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row>
    <row r="16" spans="1:104" x14ac:dyDescent="0.2">
      <c r="A16" s="109">
        <v>5</v>
      </c>
      <c r="B16" s="110" t="s">
        <v>66</v>
      </c>
      <c r="C16" s="111" t="s">
        <v>67</v>
      </c>
      <c r="D16" s="112" t="s">
        <v>55</v>
      </c>
      <c r="E16" s="113">
        <v>1</v>
      </c>
      <c r="F16" s="114">
        <v>0</v>
      </c>
      <c r="G16" s="115">
        <f>E16*F16</f>
        <v>0</v>
      </c>
      <c r="H16" s="116">
        <v>0</v>
      </c>
      <c r="I16" s="117">
        <f>E16*H16</f>
        <v>0</v>
      </c>
      <c r="J16" s="116">
        <v>0</v>
      </c>
      <c r="K16" s="117">
        <f>E16*J16</f>
        <v>0</v>
      </c>
      <c r="O16" s="108"/>
      <c r="Z16" s="108"/>
      <c r="AA16" s="108">
        <v>1</v>
      </c>
      <c r="AB16" s="108">
        <v>1</v>
      </c>
      <c r="AC16" s="108">
        <v>1</v>
      </c>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18">
        <f>G16</f>
        <v>0</v>
      </c>
      <c r="BA16" s="108"/>
      <c r="BB16" s="108"/>
      <c r="BC16" s="108"/>
      <c r="BD16" s="108"/>
      <c r="BE16" s="108"/>
      <c r="BF16" s="108"/>
      <c r="BG16" s="108"/>
      <c r="BH16" s="108"/>
      <c r="BI16" s="108"/>
      <c r="CA16" s="108">
        <v>1</v>
      </c>
      <c r="CB16" s="108">
        <v>1</v>
      </c>
      <c r="CZ16" s="75">
        <v>1</v>
      </c>
    </row>
    <row r="17" spans="1:104" ht="33.75" x14ac:dyDescent="0.2">
      <c r="A17" s="119"/>
      <c r="B17" s="120"/>
      <c r="C17" s="178" t="s">
        <v>68</v>
      </c>
      <c r="D17" s="179"/>
      <c r="E17" s="179"/>
      <c r="F17" s="179"/>
      <c r="G17" s="180"/>
      <c r="I17" s="121"/>
      <c r="K17" s="121"/>
      <c r="L17" s="122" t="s">
        <v>68</v>
      </c>
      <c r="O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row>
    <row r="18" spans="1:104" x14ac:dyDescent="0.2">
      <c r="A18" s="109">
        <v>6</v>
      </c>
      <c r="B18" s="110" t="s">
        <v>69</v>
      </c>
      <c r="C18" s="111" t="s">
        <v>70</v>
      </c>
      <c r="D18" s="112" t="s">
        <v>71</v>
      </c>
      <c r="E18" s="113">
        <v>1</v>
      </c>
      <c r="F18" s="114">
        <v>0</v>
      </c>
      <c r="G18" s="115">
        <f>E18*F18</f>
        <v>0</v>
      </c>
      <c r="H18" s="116">
        <v>0</v>
      </c>
      <c r="I18" s="117">
        <f>E18*H18</f>
        <v>0</v>
      </c>
      <c r="J18" s="116">
        <v>0</v>
      </c>
      <c r="K18" s="117">
        <f>E18*J18</f>
        <v>0</v>
      </c>
      <c r="O18" s="108"/>
      <c r="Z18" s="108"/>
      <c r="AA18" s="108">
        <v>1</v>
      </c>
      <c r="AB18" s="108">
        <v>1</v>
      </c>
      <c r="AC18" s="108">
        <v>1</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1</v>
      </c>
      <c r="CB18" s="108">
        <v>1</v>
      </c>
      <c r="CZ18" s="75">
        <v>1</v>
      </c>
    </row>
    <row r="19" spans="1:104" x14ac:dyDescent="0.2">
      <c r="A19" s="109">
        <v>7</v>
      </c>
      <c r="B19" s="110" t="s">
        <v>72</v>
      </c>
      <c r="C19" s="111" t="s">
        <v>73</v>
      </c>
      <c r="D19" s="112" t="s">
        <v>71</v>
      </c>
      <c r="E19" s="113">
        <v>1</v>
      </c>
      <c r="F19" s="114">
        <v>0</v>
      </c>
      <c r="G19" s="115">
        <f>E19*F19</f>
        <v>0</v>
      </c>
      <c r="H19" s="116">
        <v>0</v>
      </c>
      <c r="I19" s="117">
        <f>E19*H19</f>
        <v>0</v>
      </c>
      <c r="J19" s="116">
        <v>0</v>
      </c>
      <c r="K19" s="117">
        <f>E19*J19</f>
        <v>0</v>
      </c>
      <c r="O19" s="108"/>
      <c r="Z19" s="108"/>
      <c r="AA19" s="108">
        <v>1</v>
      </c>
      <c r="AB19" s="108">
        <v>1</v>
      </c>
      <c r="AC19" s="108">
        <v>1</v>
      </c>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18">
        <f>G19</f>
        <v>0</v>
      </c>
      <c r="BA19" s="108"/>
      <c r="BB19" s="108"/>
      <c r="BC19" s="108"/>
      <c r="BD19" s="108"/>
      <c r="BE19" s="108"/>
      <c r="BF19" s="108"/>
      <c r="BG19" s="108"/>
      <c r="BH19" s="108"/>
      <c r="BI19" s="108"/>
      <c r="CA19" s="108">
        <v>1</v>
      </c>
      <c r="CB19" s="108">
        <v>1</v>
      </c>
      <c r="CZ19" s="75">
        <v>1</v>
      </c>
    </row>
    <row r="20" spans="1:104" x14ac:dyDescent="0.2">
      <c r="A20" s="109">
        <v>8</v>
      </c>
      <c r="B20" s="110" t="s">
        <v>74</v>
      </c>
      <c r="C20" s="111" t="s">
        <v>75</v>
      </c>
      <c r="D20" s="112" t="s">
        <v>71</v>
      </c>
      <c r="E20" s="113">
        <v>1</v>
      </c>
      <c r="F20" s="114">
        <v>0</v>
      </c>
      <c r="G20" s="115">
        <f>E20*F20</f>
        <v>0</v>
      </c>
      <c r="H20" s="116">
        <v>0</v>
      </c>
      <c r="I20" s="117">
        <f>E20*H20</f>
        <v>0</v>
      </c>
      <c r="J20" s="116">
        <v>0</v>
      </c>
      <c r="K20" s="117">
        <f>E20*J20</f>
        <v>0</v>
      </c>
      <c r="O20" s="108"/>
      <c r="Z20" s="108"/>
      <c r="AA20" s="108">
        <v>1</v>
      </c>
      <c r="AB20" s="108">
        <v>1</v>
      </c>
      <c r="AC20" s="108">
        <v>1</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G20</f>
        <v>0</v>
      </c>
      <c r="BA20" s="108"/>
      <c r="BB20" s="108"/>
      <c r="BC20" s="108"/>
      <c r="BD20" s="108"/>
      <c r="BE20" s="108"/>
      <c r="BF20" s="108"/>
      <c r="BG20" s="108"/>
      <c r="BH20" s="108"/>
      <c r="BI20" s="108"/>
      <c r="CA20" s="108">
        <v>1</v>
      </c>
      <c r="CB20" s="108">
        <v>1</v>
      </c>
      <c r="CZ20" s="75">
        <v>1</v>
      </c>
    </row>
    <row r="21" spans="1:104" x14ac:dyDescent="0.2">
      <c r="A21" s="119"/>
      <c r="B21" s="120"/>
      <c r="C21" s="178" t="s">
        <v>76</v>
      </c>
      <c r="D21" s="179"/>
      <c r="E21" s="179"/>
      <c r="F21" s="179"/>
      <c r="G21" s="180"/>
      <c r="I21" s="121"/>
      <c r="K21" s="121"/>
      <c r="L21" s="122" t="s">
        <v>76</v>
      </c>
      <c r="O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row>
    <row r="22" spans="1:104" ht="22.5" x14ac:dyDescent="0.2">
      <c r="A22" s="109">
        <v>9</v>
      </c>
      <c r="B22" s="110" t="s">
        <v>77</v>
      </c>
      <c r="C22" s="111" t="s">
        <v>78</v>
      </c>
      <c r="D22" s="112" t="s">
        <v>71</v>
      </c>
      <c r="E22" s="113">
        <v>1</v>
      </c>
      <c r="F22" s="114">
        <v>0</v>
      </c>
      <c r="G22" s="115">
        <f>E22*F22</f>
        <v>0</v>
      </c>
      <c r="H22" s="116">
        <v>0</v>
      </c>
      <c r="I22" s="117">
        <f>E22*H22</f>
        <v>0</v>
      </c>
      <c r="J22" s="116">
        <v>0</v>
      </c>
      <c r="K22" s="117">
        <f>E22*J22</f>
        <v>0</v>
      </c>
      <c r="O22" s="108"/>
      <c r="Z22" s="108"/>
      <c r="AA22" s="108">
        <v>1</v>
      </c>
      <c r="AB22" s="108">
        <v>1</v>
      </c>
      <c r="AC22" s="108">
        <v>1</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G22</f>
        <v>0</v>
      </c>
      <c r="BA22" s="108"/>
      <c r="BB22" s="108"/>
      <c r="BC22" s="108"/>
      <c r="BD22" s="108"/>
      <c r="BE22" s="108"/>
      <c r="BF22" s="108"/>
      <c r="BG22" s="108"/>
      <c r="BH22" s="108"/>
      <c r="BI22" s="108"/>
      <c r="CA22" s="108">
        <v>1</v>
      </c>
      <c r="CB22" s="108">
        <v>1</v>
      </c>
      <c r="CZ22" s="75">
        <v>1</v>
      </c>
    </row>
    <row r="23" spans="1:104" ht="33.75" x14ac:dyDescent="0.2">
      <c r="A23" s="119"/>
      <c r="B23" s="120"/>
      <c r="C23" s="178" t="s">
        <v>79</v>
      </c>
      <c r="D23" s="179"/>
      <c r="E23" s="179"/>
      <c r="F23" s="179"/>
      <c r="G23" s="180"/>
      <c r="I23" s="121"/>
      <c r="K23" s="121"/>
      <c r="L23" s="122" t="s">
        <v>79</v>
      </c>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row>
    <row r="24" spans="1:104" x14ac:dyDescent="0.2">
      <c r="A24" s="109">
        <v>10</v>
      </c>
      <c r="B24" s="110" t="s">
        <v>80</v>
      </c>
      <c r="C24" s="111" t="s">
        <v>81</v>
      </c>
      <c r="D24" s="112" t="s">
        <v>71</v>
      </c>
      <c r="E24" s="113">
        <v>1</v>
      </c>
      <c r="F24" s="114">
        <v>0</v>
      </c>
      <c r="G24" s="115">
        <f>E24*F24</f>
        <v>0</v>
      </c>
      <c r="H24" s="116">
        <v>0</v>
      </c>
      <c r="I24" s="117">
        <f>E24*H24</f>
        <v>0</v>
      </c>
      <c r="J24" s="116">
        <v>0</v>
      </c>
      <c r="K24" s="117">
        <f>E24*J24</f>
        <v>0</v>
      </c>
      <c r="O24" s="108"/>
      <c r="Z24" s="108"/>
      <c r="AA24" s="108">
        <v>1</v>
      </c>
      <c r="AB24" s="108">
        <v>1</v>
      </c>
      <c r="AC24" s="108">
        <v>1</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1</v>
      </c>
      <c r="CB24" s="108">
        <v>1</v>
      </c>
      <c r="CZ24" s="75">
        <v>1</v>
      </c>
    </row>
    <row r="25" spans="1:104" x14ac:dyDescent="0.2">
      <c r="A25" s="109">
        <v>11</v>
      </c>
      <c r="B25" s="110" t="s">
        <v>82</v>
      </c>
      <c r="C25" s="111" t="s">
        <v>83</v>
      </c>
      <c r="D25" s="112" t="s">
        <v>84</v>
      </c>
      <c r="E25" s="113">
        <v>1</v>
      </c>
      <c r="F25" s="114">
        <v>0</v>
      </c>
      <c r="G25" s="115">
        <f>E25*F25</f>
        <v>0</v>
      </c>
      <c r="H25" s="116">
        <v>0</v>
      </c>
      <c r="I25" s="117">
        <f>E25*H25</f>
        <v>0</v>
      </c>
      <c r="J25" s="116">
        <v>0</v>
      </c>
      <c r="K25" s="117">
        <f>E25*J25</f>
        <v>0</v>
      </c>
      <c r="O25" s="108"/>
      <c r="Z25" s="108"/>
      <c r="AA25" s="108">
        <v>1</v>
      </c>
      <c r="AB25" s="108">
        <v>1</v>
      </c>
      <c r="AC25" s="108">
        <v>1</v>
      </c>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18">
        <f>G25</f>
        <v>0</v>
      </c>
      <c r="BA25" s="108"/>
      <c r="BB25" s="108"/>
      <c r="BC25" s="108"/>
      <c r="BD25" s="108"/>
      <c r="BE25" s="108"/>
      <c r="BF25" s="108"/>
      <c r="BG25" s="108"/>
      <c r="BH25" s="108"/>
      <c r="BI25" s="108"/>
      <c r="CA25" s="108">
        <v>1</v>
      </c>
      <c r="CB25" s="108">
        <v>1</v>
      </c>
      <c r="CZ25" s="75">
        <v>1</v>
      </c>
    </row>
    <row r="26" spans="1:104" x14ac:dyDescent="0.2">
      <c r="A26" s="119"/>
      <c r="B26" s="120"/>
      <c r="C26" s="178" t="s">
        <v>76</v>
      </c>
      <c r="D26" s="179"/>
      <c r="E26" s="179"/>
      <c r="F26" s="179"/>
      <c r="G26" s="180"/>
      <c r="I26" s="121"/>
      <c r="K26" s="121"/>
      <c r="L26" s="122" t="s">
        <v>76</v>
      </c>
      <c r="O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row>
    <row r="27" spans="1:104" x14ac:dyDescent="0.2">
      <c r="A27" s="119"/>
      <c r="B27" s="120"/>
      <c r="C27" s="178" t="s">
        <v>85</v>
      </c>
      <c r="D27" s="179"/>
      <c r="E27" s="179"/>
      <c r="F27" s="179"/>
      <c r="G27" s="180"/>
      <c r="I27" s="121"/>
      <c r="K27" s="121"/>
      <c r="L27" s="122" t="s">
        <v>85</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104" x14ac:dyDescent="0.2">
      <c r="A28" s="119"/>
      <c r="B28" s="120"/>
      <c r="C28" s="178" t="s">
        <v>86</v>
      </c>
      <c r="D28" s="179"/>
      <c r="E28" s="179"/>
      <c r="F28" s="179"/>
      <c r="G28" s="180"/>
      <c r="I28" s="121"/>
      <c r="K28" s="121"/>
      <c r="L28" s="122" t="s">
        <v>86</v>
      </c>
      <c r="O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row>
    <row r="29" spans="1:104" x14ac:dyDescent="0.2">
      <c r="A29" s="119"/>
      <c r="B29" s="120"/>
      <c r="C29" s="178" t="s">
        <v>87</v>
      </c>
      <c r="D29" s="179"/>
      <c r="E29" s="179"/>
      <c r="F29" s="179"/>
      <c r="G29" s="180"/>
      <c r="I29" s="121"/>
      <c r="K29" s="121"/>
      <c r="L29" s="122" t="s">
        <v>87</v>
      </c>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ht="22.5" x14ac:dyDescent="0.2">
      <c r="A30" s="109">
        <v>12</v>
      </c>
      <c r="B30" s="110" t="s">
        <v>88</v>
      </c>
      <c r="C30" s="111" t="s">
        <v>89</v>
      </c>
      <c r="D30" s="112" t="s">
        <v>55</v>
      </c>
      <c r="E30" s="113">
        <v>1</v>
      </c>
      <c r="F30" s="114">
        <v>0</v>
      </c>
      <c r="G30" s="115">
        <f>E30*F30</f>
        <v>0</v>
      </c>
      <c r="H30" s="116">
        <v>0</v>
      </c>
      <c r="I30" s="117">
        <f>E30*H30</f>
        <v>0</v>
      </c>
      <c r="J30" s="116">
        <v>0</v>
      </c>
      <c r="K30" s="117">
        <f>E30*J30</f>
        <v>0</v>
      </c>
      <c r="O30" s="108"/>
      <c r="Z30" s="108"/>
      <c r="AA30" s="108">
        <v>1</v>
      </c>
      <c r="AB30" s="108">
        <v>1</v>
      </c>
      <c r="AC30" s="108">
        <v>1</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G30</f>
        <v>0</v>
      </c>
      <c r="BA30" s="108"/>
      <c r="BB30" s="108"/>
      <c r="BC30" s="108"/>
      <c r="BD30" s="108"/>
      <c r="BE30" s="108"/>
      <c r="BF30" s="108"/>
      <c r="BG30" s="108"/>
      <c r="BH30" s="108"/>
      <c r="BI30" s="108"/>
      <c r="CA30" s="108">
        <v>1</v>
      </c>
      <c r="CB30" s="108">
        <v>1</v>
      </c>
      <c r="CZ30" s="75">
        <v>1</v>
      </c>
    </row>
    <row r="31" spans="1:104" ht="22.5" x14ac:dyDescent="0.2">
      <c r="A31" s="119"/>
      <c r="B31" s="120"/>
      <c r="C31" s="178" t="s">
        <v>90</v>
      </c>
      <c r="D31" s="179"/>
      <c r="E31" s="179"/>
      <c r="F31" s="179"/>
      <c r="G31" s="180"/>
      <c r="I31" s="121"/>
      <c r="K31" s="121"/>
      <c r="L31" s="122" t="s">
        <v>90</v>
      </c>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x14ac:dyDescent="0.2">
      <c r="A32" s="109">
        <v>13</v>
      </c>
      <c r="B32" s="110" t="s">
        <v>91</v>
      </c>
      <c r="C32" s="111" t="s">
        <v>92</v>
      </c>
      <c r="D32" s="112" t="s">
        <v>84</v>
      </c>
      <c r="E32" s="113">
        <v>1</v>
      </c>
      <c r="F32" s="114">
        <v>0</v>
      </c>
      <c r="G32" s="115">
        <f>E32*F32</f>
        <v>0</v>
      </c>
      <c r="H32" s="116">
        <v>0</v>
      </c>
      <c r="I32" s="117">
        <f>E32*H32</f>
        <v>0</v>
      </c>
      <c r="J32" s="116">
        <v>0</v>
      </c>
      <c r="K32" s="117">
        <f>E32*J32</f>
        <v>0</v>
      </c>
      <c r="O32" s="108"/>
      <c r="Z32" s="108"/>
      <c r="AA32" s="108">
        <v>1</v>
      </c>
      <c r="AB32" s="108">
        <v>1</v>
      </c>
      <c r="AC32" s="108">
        <v>1</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G32</f>
        <v>0</v>
      </c>
      <c r="BA32" s="108"/>
      <c r="BB32" s="108"/>
      <c r="BC32" s="108"/>
      <c r="BD32" s="108"/>
      <c r="BE32" s="108"/>
      <c r="BF32" s="108"/>
      <c r="BG32" s="108"/>
      <c r="BH32" s="108"/>
      <c r="BI32" s="108"/>
      <c r="CA32" s="108">
        <v>1</v>
      </c>
      <c r="CB32" s="108">
        <v>1</v>
      </c>
      <c r="CZ32" s="75">
        <v>1</v>
      </c>
    </row>
    <row r="33" spans="1:104" x14ac:dyDescent="0.2">
      <c r="A33" s="119"/>
      <c r="B33" s="120"/>
      <c r="C33" s="178" t="s">
        <v>76</v>
      </c>
      <c r="D33" s="179"/>
      <c r="E33" s="179"/>
      <c r="F33" s="179"/>
      <c r="G33" s="180"/>
      <c r="I33" s="121"/>
      <c r="K33" s="121"/>
      <c r="L33" s="122" t="s">
        <v>76</v>
      </c>
      <c r="O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row>
    <row r="34" spans="1:104" x14ac:dyDescent="0.2">
      <c r="A34" s="119"/>
      <c r="B34" s="120"/>
      <c r="C34" s="178" t="s">
        <v>85</v>
      </c>
      <c r="D34" s="179"/>
      <c r="E34" s="179"/>
      <c r="F34" s="179"/>
      <c r="G34" s="180"/>
      <c r="I34" s="121"/>
      <c r="K34" s="121"/>
      <c r="L34" s="122" t="s">
        <v>85</v>
      </c>
      <c r="O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row>
    <row r="35" spans="1:104" x14ac:dyDescent="0.2">
      <c r="A35" s="119"/>
      <c r="B35" s="120"/>
      <c r="C35" s="178" t="s">
        <v>86</v>
      </c>
      <c r="D35" s="179"/>
      <c r="E35" s="179"/>
      <c r="F35" s="179"/>
      <c r="G35" s="180"/>
      <c r="I35" s="121"/>
      <c r="K35" s="121"/>
      <c r="L35" s="122" t="s">
        <v>86</v>
      </c>
      <c r="O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row>
    <row r="36" spans="1:104" x14ac:dyDescent="0.2">
      <c r="A36" s="119"/>
      <c r="B36" s="120"/>
      <c r="C36" s="178" t="s">
        <v>87</v>
      </c>
      <c r="D36" s="179"/>
      <c r="E36" s="179"/>
      <c r="F36" s="179"/>
      <c r="G36" s="180"/>
      <c r="I36" s="121"/>
      <c r="K36" s="121"/>
      <c r="L36" s="122" t="s">
        <v>87</v>
      </c>
      <c r="O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row>
    <row r="37" spans="1:104" x14ac:dyDescent="0.2">
      <c r="A37" s="109">
        <v>14</v>
      </c>
      <c r="B37" s="110" t="s">
        <v>93</v>
      </c>
      <c r="C37" s="111" t="s">
        <v>94</v>
      </c>
      <c r="D37" s="112" t="s">
        <v>55</v>
      </c>
      <c r="E37" s="113">
        <v>1</v>
      </c>
      <c r="F37" s="114">
        <v>0</v>
      </c>
      <c r="G37" s="115">
        <f>E37*F37</f>
        <v>0</v>
      </c>
      <c r="H37" s="116">
        <v>0</v>
      </c>
      <c r="I37" s="117">
        <f>E37*H37</f>
        <v>0</v>
      </c>
      <c r="J37" s="116">
        <v>0</v>
      </c>
      <c r="K37" s="117">
        <f>E37*J37</f>
        <v>0</v>
      </c>
      <c r="O37" s="108"/>
      <c r="Z37" s="108"/>
      <c r="AA37" s="108">
        <v>1</v>
      </c>
      <c r="AB37" s="108">
        <v>1</v>
      </c>
      <c r="AC37" s="108">
        <v>1</v>
      </c>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18">
        <f>G37</f>
        <v>0</v>
      </c>
      <c r="BA37" s="108"/>
      <c r="BB37" s="108"/>
      <c r="BC37" s="108"/>
      <c r="BD37" s="108"/>
      <c r="BE37" s="108"/>
      <c r="BF37" s="108"/>
      <c r="BG37" s="108"/>
      <c r="BH37" s="108"/>
      <c r="BI37" s="108"/>
      <c r="CA37" s="108">
        <v>1</v>
      </c>
      <c r="CB37" s="108">
        <v>1</v>
      </c>
      <c r="CZ37" s="75">
        <v>1</v>
      </c>
    </row>
    <row r="38" spans="1:104" x14ac:dyDescent="0.2">
      <c r="A38" s="128" t="s">
        <v>51</v>
      </c>
      <c r="B38" s="129" t="s">
        <v>47</v>
      </c>
      <c r="C38" s="130" t="s">
        <v>48</v>
      </c>
      <c r="D38" s="131"/>
      <c r="E38" s="132"/>
      <c r="F38" s="132"/>
      <c r="G38" s="133">
        <f>SUM(G7:G37)</f>
        <v>0</v>
      </c>
      <c r="H38" s="134"/>
      <c r="I38" s="133">
        <f>SUM(I7:I37)</f>
        <v>0</v>
      </c>
      <c r="J38" s="135"/>
      <c r="K38" s="133">
        <f>SUM(K7:K37)</f>
        <v>0</v>
      </c>
      <c r="O38" s="108"/>
      <c r="X38" s="136">
        <f>K38</f>
        <v>0</v>
      </c>
      <c r="Y38" s="136">
        <f>I38</f>
        <v>0</v>
      </c>
      <c r="Z38" s="118">
        <f>G38</f>
        <v>0</v>
      </c>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37"/>
      <c r="BB38" s="137"/>
      <c r="BC38" s="137"/>
      <c r="BD38" s="137"/>
      <c r="BE38" s="137"/>
      <c r="BF38" s="137"/>
      <c r="BG38" s="108"/>
      <c r="BH38" s="108"/>
      <c r="BI38" s="108"/>
    </row>
    <row r="39" spans="1:104" ht="14.25" customHeight="1" x14ac:dyDescent="0.2">
      <c r="A39" s="100" t="s">
        <v>46</v>
      </c>
      <c r="B39" s="101" t="s">
        <v>95</v>
      </c>
      <c r="C39" s="102" t="s">
        <v>48</v>
      </c>
      <c r="D39" s="103"/>
      <c r="E39" s="104"/>
      <c r="F39" s="104"/>
      <c r="G39" s="105"/>
      <c r="H39" s="106"/>
      <c r="I39" s="107"/>
      <c r="J39" s="106"/>
      <c r="K39" s="107"/>
      <c r="O39" s="108"/>
    </row>
    <row r="40" spans="1:104" x14ac:dyDescent="0.2">
      <c r="A40" s="109">
        <v>15</v>
      </c>
      <c r="B40" s="110" t="s">
        <v>96</v>
      </c>
      <c r="C40" s="111" t="s">
        <v>97</v>
      </c>
      <c r="D40" s="112" t="s">
        <v>98</v>
      </c>
      <c r="E40" s="113">
        <v>1</v>
      </c>
      <c r="F40" s="114">
        <v>0</v>
      </c>
      <c r="G40" s="115">
        <f>E40*F40</f>
        <v>0</v>
      </c>
      <c r="H40" s="116">
        <v>0</v>
      </c>
      <c r="I40" s="117">
        <f>E40*H40</f>
        <v>0</v>
      </c>
      <c r="J40" s="116">
        <v>0</v>
      </c>
      <c r="K40" s="117">
        <f>E40*J40</f>
        <v>0</v>
      </c>
      <c r="O40" s="108"/>
      <c r="Z40" s="108"/>
      <c r="AA40" s="108">
        <v>1</v>
      </c>
      <c r="AB40" s="108">
        <v>1</v>
      </c>
      <c r="AC40" s="108">
        <v>1</v>
      </c>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18">
        <f>G40</f>
        <v>0</v>
      </c>
      <c r="BA40" s="108"/>
      <c r="BB40" s="108"/>
      <c r="BC40" s="108"/>
      <c r="BD40" s="108"/>
      <c r="BE40" s="108"/>
      <c r="BF40" s="108"/>
      <c r="BG40" s="108"/>
      <c r="BH40" s="108"/>
      <c r="BI40" s="108"/>
      <c r="CA40" s="108">
        <v>1</v>
      </c>
      <c r="CB40" s="108">
        <v>1</v>
      </c>
      <c r="CZ40" s="75">
        <v>1</v>
      </c>
    </row>
    <row r="41" spans="1:104" ht="22.5" x14ac:dyDescent="0.2">
      <c r="A41" s="119"/>
      <c r="B41" s="120"/>
      <c r="C41" s="178" t="s">
        <v>99</v>
      </c>
      <c r="D41" s="179"/>
      <c r="E41" s="179"/>
      <c r="F41" s="179"/>
      <c r="G41" s="180"/>
      <c r="I41" s="121"/>
      <c r="K41" s="121"/>
      <c r="L41" s="122" t="s">
        <v>99</v>
      </c>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row>
    <row r="42" spans="1:104" x14ac:dyDescent="0.2">
      <c r="A42" s="128" t="s">
        <v>51</v>
      </c>
      <c r="B42" s="129" t="s">
        <v>95</v>
      </c>
      <c r="C42" s="130" t="s">
        <v>48</v>
      </c>
      <c r="D42" s="131"/>
      <c r="E42" s="132"/>
      <c r="F42" s="132"/>
      <c r="G42" s="133">
        <f>SUM(G39:G41)</f>
        <v>0</v>
      </c>
      <c r="H42" s="134"/>
      <c r="I42" s="133">
        <f>SUM(I39:I41)</f>
        <v>0</v>
      </c>
      <c r="J42" s="135"/>
      <c r="K42" s="133">
        <f>SUM(K39:K41)</f>
        <v>0</v>
      </c>
      <c r="O42" s="108"/>
      <c r="X42" s="136">
        <f>K42</f>
        <v>0</v>
      </c>
      <c r="Y42" s="136">
        <f>I42</f>
        <v>0</v>
      </c>
      <c r="Z42" s="118">
        <f>G42</f>
        <v>0</v>
      </c>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37"/>
      <c r="BB42" s="137"/>
      <c r="BC42" s="137"/>
      <c r="BD42" s="137"/>
      <c r="BE42" s="137"/>
      <c r="BF42" s="137"/>
      <c r="BG42" s="108"/>
      <c r="BH42" s="108"/>
      <c r="BI42" s="108"/>
    </row>
    <row r="43" spans="1:104" x14ac:dyDescent="0.2">
      <c r="A43" s="138" t="s">
        <v>29</v>
      </c>
      <c r="B43" s="139" t="s">
        <v>52</v>
      </c>
      <c r="C43" s="140"/>
      <c r="D43" s="141"/>
      <c r="E43" s="142"/>
      <c r="F43" s="142"/>
      <c r="G43" s="143">
        <f>SUM(Z7:Z43)</f>
        <v>0</v>
      </c>
      <c r="H43" s="144"/>
      <c r="I43" s="143">
        <f>SUM(Y7:Y43)</f>
        <v>0</v>
      </c>
      <c r="J43" s="144"/>
      <c r="K43" s="143">
        <f>SUM(X7:X43)</f>
        <v>0</v>
      </c>
      <c r="O43" s="108"/>
      <c r="BA43" s="145"/>
      <c r="BB43" s="145"/>
      <c r="BC43" s="145"/>
      <c r="BD43" s="145"/>
      <c r="BE43" s="145"/>
      <c r="BF43" s="145"/>
    </row>
    <row r="44" spans="1:104" x14ac:dyDescent="0.2">
      <c r="E44" s="75"/>
    </row>
    <row r="45" spans="1:104" x14ac:dyDescent="0.2">
      <c r="A45" s="146" t="s">
        <v>31</v>
      </c>
      <c r="E45" s="75"/>
    </row>
    <row r="46" spans="1:104" ht="117.75" customHeight="1" x14ac:dyDescent="0.2">
      <c r="A46" s="182"/>
      <c r="B46" s="183"/>
      <c r="C46" s="183"/>
      <c r="D46" s="183"/>
      <c r="E46" s="183"/>
      <c r="F46" s="183"/>
      <c r="G46" s="184"/>
    </row>
    <row r="47" spans="1:104" x14ac:dyDescent="0.2">
      <c r="E47" s="75"/>
    </row>
    <row r="48" spans="1:104" x14ac:dyDescent="0.2">
      <c r="E48" s="75"/>
    </row>
    <row r="49" spans="5:5" x14ac:dyDescent="0.2">
      <c r="E49" s="75"/>
    </row>
    <row r="50" spans="5:5" x14ac:dyDescent="0.2">
      <c r="E50" s="75"/>
    </row>
    <row r="51" spans="5:5" x14ac:dyDescent="0.2">
      <c r="E51" s="75"/>
    </row>
    <row r="52" spans="5:5" x14ac:dyDescent="0.2">
      <c r="E52" s="75"/>
    </row>
    <row r="53" spans="5:5" x14ac:dyDescent="0.2">
      <c r="E53" s="75"/>
    </row>
    <row r="54" spans="5:5" x14ac:dyDescent="0.2">
      <c r="E54" s="75"/>
    </row>
    <row r="55" spans="5:5" x14ac:dyDescent="0.2">
      <c r="E55" s="75"/>
    </row>
    <row r="56" spans="5:5" x14ac:dyDescent="0.2">
      <c r="E56" s="75"/>
    </row>
    <row r="57" spans="5:5" x14ac:dyDescent="0.2">
      <c r="E57" s="75"/>
    </row>
    <row r="58" spans="5:5" x14ac:dyDescent="0.2">
      <c r="E58" s="75"/>
    </row>
    <row r="59" spans="5:5" x14ac:dyDescent="0.2">
      <c r="E59" s="75"/>
    </row>
    <row r="60" spans="5:5" x14ac:dyDescent="0.2">
      <c r="E60" s="75"/>
    </row>
    <row r="61" spans="5:5" x14ac:dyDescent="0.2">
      <c r="E61" s="75"/>
    </row>
    <row r="62" spans="5:5" x14ac:dyDescent="0.2">
      <c r="E62" s="75"/>
    </row>
    <row r="63" spans="5:5" x14ac:dyDescent="0.2">
      <c r="E63" s="75"/>
    </row>
    <row r="64" spans="5:5" x14ac:dyDescent="0.2">
      <c r="E64" s="75"/>
    </row>
    <row r="65" spans="5:5" x14ac:dyDescent="0.2">
      <c r="E65" s="75"/>
    </row>
    <row r="66" spans="5:5" x14ac:dyDescent="0.2">
      <c r="E66" s="75"/>
    </row>
    <row r="67" spans="5:5" x14ac:dyDescent="0.2">
      <c r="E67" s="75"/>
    </row>
    <row r="68" spans="5:5" x14ac:dyDescent="0.2">
      <c r="E68" s="75"/>
    </row>
    <row r="69" spans="5:5" x14ac:dyDescent="0.2">
      <c r="E69" s="75"/>
    </row>
    <row r="70" spans="5:5" x14ac:dyDescent="0.2">
      <c r="E70" s="75"/>
    </row>
    <row r="71" spans="5:5" x14ac:dyDescent="0.2">
      <c r="E71" s="75"/>
    </row>
    <row r="72" spans="5:5" x14ac:dyDescent="0.2">
      <c r="E72" s="75"/>
    </row>
    <row r="73" spans="5:5" x14ac:dyDescent="0.2">
      <c r="E73" s="75"/>
    </row>
    <row r="74" spans="5:5" x14ac:dyDescent="0.2">
      <c r="E74" s="75"/>
    </row>
    <row r="75" spans="5:5" x14ac:dyDescent="0.2">
      <c r="E75" s="75"/>
    </row>
    <row r="76" spans="5:5" x14ac:dyDescent="0.2">
      <c r="E76" s="75"/>
    </row>
    <row r="77" spans="5:5" x14ac:dyDescent="0.2">
      <c r="E77" s="75"/>
    </row>
    <row r="78" spans="5:5" x14ac:dyDescent="0.2">
      <c r="E78" s="75"/>
    </row>
    <row r="79" spans="5:5" x14ac:dyDescent="0.2">
      <c r="E79" s="75"/>
    </row>
    <row r="80" spans="5:5" x14ac:dyDescent="0.2">
      <c r="E80" s="75"/>
    </row>
    <row r="81" spans="5:5" x14ac:dyDescent="0.2">
      <c r="E81" s="75"/>
    </row>
    <row r="82" spans="5:5" x14ac:dyDescent="0.2">
      <c r="E82" s="75"/>
    </row>
    <row r="83" spans="5:5" x14ac:dyDescent="0.2">
      <c r="E83" s="75"/>
    </row>
    <row r="84" spans="5:5" x14ac:dyDescent="0.2">
      <c r="E84" s="75"/>
    </row>
    <row r="85" spans="5:5" x14ac:dyDescent="0.2">
      <c r="E85" s="75"/>
    </row>
    <row r="86" spans="5:5" x14ac:dyDescent="0.2">
      <c r="E86" s="75"/>
    </row>
    <row r="87" spans="5:5" x14ac:dyDescent="0.2">
      <c r="E87" s="75"/>
    </row>
    <row r="88" spans="5:5" x14ac:dyDescent="0.2">
      <c r="E88" s="75"/>
    </row>
    <row r="89" spans="5:5" x14ac:dyDescent="0.2">
      <c r="E89" s="75"/>
    </row>
    <row r="90" spans="5:5" x14ac:dyDescent="0.2">
      <c r="E90" s="75"/>
    </row>
    <row r="91" spans="5:5" x14ac:dyDescent="0.2">
      <c r="E91" s="75"/>
    </row>
    <row r="92" spans="5:5" x14ac:dyDescent="0.2">
      <c r="E92" s="75"/>
    </row>
    <row r="93" spans="5:5" x14ac:dyDescent="0.2">
      <c r="E93" s="75"/>
    </row>
    <row r="94" spans="5:5" x14ac:dyDescent="0.2">
      <c r="E94" s="75"/>
    </row>
    <row r="95" spans="5:5" x14ac:dyDescent="0.2">
      <c r="E95" s="75"/>
    </row>
    <row r="96" spans="5:5" x14ac:dyDescent="0.2">
      <c r="E96" s="75"/>
    </row>
    <row r="97" spans="1:7" x14ac:dyDescent="0.2">
      <c r="E97" s="75"/>
    </row>
    <row r="98" spans="1:7" x14ac:dyDescent="0.2">
      <c r="E98" s="75"/>
    </row>
    <row r="99" spans="1:7" x14ac:dyDescent="0.2">
      <c r="E99" s="75"/>
    </row>
    <row r="100" spans="1:7" x14ac:dyDescent="0.2">
      <c r="E100" s="75"/>
    </row>
    <row r="101" spans="1:7" x14ac:dyDescent="0.2">
      <c r="E101" s="75"/>
    </row>
    <row r="102" spans="1:7" x14ac:dyDescent="0.2">
      <c r="A102" s="147"/>
      <c r="B102" s="147"/>
    </row>
    <row r="103" spans="1:7" x14ac:dyDescent="0.2">
      <c r="C103" s="148"/>
      <c r="D103" s="148"/>
      <c r="E103" s="149"/>
      <c r="F103" s="148"/>
      <c r="G103" s="150"/>
    </row>
    <row r="104" spans="1:7" x14ac:dyDescent="0.2">
      <c r="A104" s="147"/>
      <c r="B104" s="147"/>
    </row>
  </sheetData>
  <sheetProtection password="C7B2" sheet="1"/>
  <mergeCells count="19">
    <mergeCell ref="C31:G31"/>
    <mergeCell ref="A1:G1"/>
    <mergeCell ref="A46:G46"/>
    <mergeCell ref="C9:G9"/>
    <mergeCell ref="C10:G10"/>
    <mergeCell ref="C13:G13"/>
    <mergeCell ref="C15:G15"/>
    <mergeCell ref="C17:G17"/>
    <mergeCell ref="C21:G21"/>
    <mergeCell ref="C23:G23"/>
    <mergeCell ref="C26:G26"/>
    <mergeCell ref="C27:G27"/>
    <mergeCell ref="C28:G28"/>
    <mergeCell ref="C29:G29"/>
    <mergeCell ref="C33:G33"/>
    <mergeCell ref="C34:G34"/>
    <mergeCell ref="C35:G35"/>
    <mergeCell ref="C36:G36"/>
    <mergeCell ref="C41:G4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CZ338"/>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433</v>
      </c>
      <c r="E3" s="83"/>
      <c r="F3" s="84"/>
      <c r="G3" s="85"/>
    </row>
    <row r="4" spans="1:104" ht="13.5" customHeight="1" thickBot="1" x14ac:dyDescent="0.25">
      <c r="A4" s="86" t="s">
        <v>34</v>
      </c>
      <c r="B4" s="87"/>
      <c r="C4" s="88"/>
      <c r="D4" s="89" t="s">
        <v>434</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47</v>
      </c>
      <c r="C7" s="102" t="s">
        <v>48</v>
      </c>
      <c r="D7" s="103"/>
      <c r="E7" s="104"/>
      <c r="F7" s="104"/>
      <c r="G7" s="105"/>
      <c r="H7" s="106"/>
      <c r="I7" s="107"/>
      <c r="J7" s="106"/>
      <c r="K7" s="107"/>
      <c r="O7" s="108"/>
    </row>
    <row r="8" spans="1:104" ht="22.5" x14ac:dyDescent="0.2">
      <c r="A8" s="109">
        <v>1</v>
      </c>
      <c r="B8" s="110" t="s">
        <v>102</v>
      </c>
      <c r="C8" s="111" t="s">
        <v>103</v>
      </c>
      <c r="D8" s="112" t="s">
        <v>104</v>
      </c>
      <c r="E8" s="113">
        <v>55</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78"/>
      <c r="D9" s="179"/>
      <c r="E9" s="179"/>
      <c r="F9" s="179"/>
      <c r="G9" s="180"/>
      <c r="I9" s="121"/>
      <c r="K9" s="121"/>
      <c r="L9" s="122"/>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x14ac:dyDescent="0.2">
      <c r="A10" s="119"/>
      <c r="B10" s="120"/>
      <c r="C10" s="178" t="s">
        <v>105</v>
      </c>
      <c r="D10" s="179"/>
      <c r="E10" s="179"/>
      <c r="F10" s="179"/>
      <c r="G10" s="180"/>
      <c r="I10" s="121"/>
      <c r="K10" s="121"/>
      <c r="L10" s="122" t="s">
        <v>105</v>
      </c>
      <c r="O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row>
    <row r="11" spans="1:104" x14ac:dyDescent="0.2">
      <c r="A11" s="128" t="s">
        <v>51</v>
      </c>
      <c r="B11" s="129" t="s">
        <v>47</v>
      </c>
      <c r="C11" s="130" t="s">
        <v>48</v>
      </c>
      <c r="D11" s="131"/>
      <c r="E11" s="132"/>
      <c r="F11" s="132"/>
      <c r="G11" s="133">
        <f>SUM(G7:G10)</f>
        <v>0</v>
      </c>
      <c r="H11" s="134"/>
      <c r="I11" s="133">
        <f>SUM(I7:I10)</f>
        <v>0</v>
      </c>
      <c r="J11" s="135"/>
      <c r="K11" s="133">
        <f>SUM(K7:K10)</f>
        <v>0</v>
      </c>
      <c r="O11" s="108"/>
      <c r="X11" s="136">
        <f>K11</f>
        <v>0</v>
      </c>
      <c r="Y11" s="136">
        <f>I11</f>
        <v>0</v>
      </c>
      <c r="Z11" s="118">
        <f>G11</f>
        <v>0</v>
      </c>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37"/>
      <c r="BB11" s="137"/>
      <c r="BC11" s="137"/>
      <c r="BD11" s="137"/>
      <c r="BE11" s="137"/>
      <c r="BF11" s="137"/>
      <c r="BG11" s="108"/>
      <c r="BH11" s="108"/>
      <c r="BI11" s="108"/>
    </row>
    <row r="12" spans="1:104" ht="14.25" customHeight="1" x14ac:dyDescent="0.2">
      <c r="A12" s="100" t="s">
        <v>46</v>
      </c>
      <c r="B12" s="101" t="s">
        <v>106</v>
      </c>
      <c r="C12" s="102" t="s">
        <v>107</v>
      </c>
      <c r="D12" s="103"/>
      <c r="E12" s="104"/>
      <c r="F12" s="104"/>
      <c r="G12" s="105"/>
      <c r="H12" s="106"/>
      <c r="I12" s="107"/>
      <c r="J12" s="106"/>
      <c r="K12" s="107"/>
      <c r="O12" s="108"/>
    </row>
    <row r="13" spans="1:104" x14ac:dyDescent="0.2">
      <c r="A13" s="109">
        <v>2</v>
      </c>
      <c r="B13" s="110" t="s">
        <v>108</v>
      </c>
      <c r="C13" s="111" t="s">
        <v>109</v>
      </c>
      <c r="D13" s="112" t="s">
        <v>84</v>
      </c>
      <c r="E13" s="113">
        <v>1</v>
      </c>
      <c r="F13" s="114">
        <v>0</v>
      </c>
      <c r="G13" s="115">
        <f>E13*F13</f>
        <v>0</v>
      </c>
      <c r="H13" s="116">
        <v>0</v>
      </c>
      <c r="I13" s="117">
        <f>E13*H13</f>
        <v>0</v>
      </c>
      <c r="J13" s="116">
        <v>0</v>
      </c>
      <c r="K13" s="117">
        <f>E13*J13</f>
        <v>0</v>
      </c>
      <c r="O13" s="108"/>
      <c r="Z13" s="108"/>
      <c r="AA13" s="108">
        <v>1</v>
      </c>
      <c r="AB13" s="108">
        <v>7</v>
      </c>
      <c r="AC13" s="108">
        <v>7</v>
      </c>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18">
        <f>G13</f>
        <v>0</v>
      </c>
      <c r="BA13" s="108"/>
      <c r="BB13" s="108"/>
      <c r="BC13" s="108"/>
      <c r="BD13" s="108"/>
      <c r="BE13" s="108"/>
      <c r="BF13" s="108"/>
      <c r="BG13" s="108"/>
      <c r="BH13" s="108"/>
      <c r="BI13" s="108"/>
      <c r="CA13" s="108">
        <v>1</v>
      </c>
      <c r="CB13" s="108">
        <v>7</v>
      </c>
      <c r="CZ13" s="75">
        <v>2</v>
      </c>
    </row>
    <row r="14" spans="1:104" x14ac:dyDescent="0.2">
      <c r="A14" s="128" t="s">
        <v>51</v>
      </c>
      <c r="B14" s="129" t="s">
        <v>106</v>
      </c>
      <c r="C14" s="130" t="s">
        <v>107</v>
      </c>
      <c r="D14" s="131"/>
      <c r="E14" s="132"/>
      <c r="F14" s="132"/>
      <c r="G14" s="133">
        <f>SUM(G12:G13)</f>
        <v>0</v>
      </c>
      <c r="H14" s="134"/>
      <c r="I14" s="133">
        <f>SUM(I12:I13)</f>
        <v>0</v>
      </c>
      <c r="J14" s="135"/>
      <c r="K14" s="133">
        <f>SUM(K12:K13)</f>
        <v>0</v>
      </c>
      <c r="O14" s="108"/>
      <c r="X14" s="136">
        <f>K14</f>
        <v>0</v>
      </c>
      <c r="Y14" s="136">
        <f>I14</f>
        <v>0</v>
      </c>
      <c r="Z14" s="118">
        <f>G14</f>
        <v>0</v>
      </c>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37"/>
      <c r="BB14" s="137"/>
      <c r="BC14" s="137"/>
      <c r="BD14" s="137"/>
      <c r="BE14" s="137"/>
      <c r="BF14" s="137"/>
      <c r="BG14" s="108"/>
      <c r="BH14" s="108"/>
      <c r="BI14" s="108"/>
    </row>
    <row r="15" spans="1:104" ht="14.25" customHeight="1" x14ac:dyDescent="0.2">
      <c r="A15" s="100" t="s">
        <v>46</v>
      </c>
      <c r="B15" s="101" t="s">
        <v>47</v>
      </c>
      <c r="C15" s="102" t="s">
        <v>48</v>
      </c>
      <c r="D15" s="103"/>
      <c r="E15" s="104"/>
      <c r="F15" s="104"/>
      <c r="G15" s="105"/>
      <c r="H15" s="106"/>
      <c r="I15" s="107"/>
      <c r="J15" s="106"/>
      <c r="K15" s="107"/>
      <c r="O15" s="108"/>
    </row>
    <row r="16" spans="1:104" ht="22.5" x14ac:dyDescent="0.2">
      <c r="A16" s="109">
        <v>3</v>
      </c>
      <c r="B16" s="110" t="s">
        <v>110</v>
      </c>
      <c r="C16" s="111" t="s">
        <v>111</v>
      </c>
      <c r="D16" s="112" t="s">
        <v>104</v>
      </c>
      <c r="E16" s="113">
        <v>29.79</v>
      </c>
      <c r="F16" s="114">
        <v>0</v>
      </c>
      <c r="G16" s="115">
        <f>E16*F16</f>
        <v>0</v>
      </c>
      <c r="H16" s="116">
        <v>0</v>
      </c>
      <c r="I16" s="117">
        <f>E16*H16</f>
        <v>0</v>
      </c>
      <c r="J16" s="116">
        <v>0</v>
      </c>
      <c r="K16" s="117">
        <f>E16*J16</f>
        <v>0</v>
      </c>
      <c r="O16" s="108"/>
      <c r="Z16" s="108"/>
      <c r="AA16" s="108">
        <v>1</v>
      </c>
      <c r="AB16" s="108">
        <v>1</v>
      </c>
      <c r="AC16" s="108">
        <v>1</v>
      </c>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18">
        <f>G16</f>
        <v>0</v>
      </c>
      <c r="BA16" s="108"/>
      <c r="BB16" s="108"/>
      <c r="BC16" s="108"/>
      <c r="BD16" s="108"/>
      <c r="BE16" s="108"/>
      <c r="BF16" s="108"/>
      <c r="BG16" s="108"/>
      <c r="BH16" s="108"/>
      <c r="BI16" s="108"/>
      <c r="CA16" s="108">
        <v>1</v>
      </c>
      <c r="CB16" s="108">
        <v>1</v>
      </c>
      <c r="CZ16" s="75">
        <v>1</v>
      </c>
    </row>
    <row r="17" spans="1:104" ht="22.5" x14ac:dyDescent="0.2">
      <c r="A17" s="109">
        <v>4</v>
      </c>
      <c r="B17" s="110" t="s">
        <v>112</v>
      </c>
      <c r="C17" s="111" t="s">
        <v>113</v>
      </c>
      <c r="D17" s="112" t="s">
        <v>104</v>
      </c>
      <c r="E17" s="113">
        <v>29.79</v>
      </c>
      <c r="F17" s="114">
        <v>0</v>
      </c>
      <c r="G17" s="115">
        <f>E17*F17</f>
        <v>0</v>
      </c>
      <c r="H17" s="116">
        <v>0</v>
      </c>
      <c r="I17" s="117">
        <f>E17*H17</f>
        <v>0</v>
      </c>
      <c r="J17" s="116">
        <v>0</v>
      </c>
      <c r="K17" s="117">
        <f>E17*J17</f>
        <v>0</v>
      </c>
      <c r="O17" s="108"/>
      <c r="Z17" s="108"/>
      <c r="AA17" s="108">
        <v>1</v>
      </c>
      <c r="AB17" s="108">
        <v>1</v>
      </c>
      <c r="AC17" s="108">
        <v>1</v>
      </c>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18">
        <f>G17</f>
        <v>0</v>
      </c>
      <c r="BA17" s="108"/>
      <c r="BB17" s="108"/>
      <c r="BC17" s="108"/>
      <c r="BD17" s="108"/>
      <c r="BE17" s="108"/>
      <c r="BF17" s="108"/>
      <c r="BG17" s="108"/>
      <c r="BH17" s="108"/>
      <c r="BI17" s="108"/>
      <c r="CA17" s="108">
        <v>1</v>
      </c>
      <c r="CB17" s="108">
        <v>1</v>
      </c>
      <c r="CZ17" s="75">
        <v>1</v>
      </c>
    </row>
    <row r="18" spans="1:104" ht="22.5" x14ac:dyDescent="0.2">
      <c r="A18" s="109">
        <v>5</v>
      </c>
      <c r="B18" s="110" t="s">
        <v>114</v>
      </c>
      <c r="C18" s="111" t="s">
        <v>115</v>
      </c>
      <c r="D18" s="112" t="s">
        <v>104</v>
      </c>
      <c r="E18" s="113">
        <v>32.768999999999998</v>
      </c>
      <c r="F18" s="114">
        <v>0</v>
      </c>
      <c r="G18" s="115">
        <f>E18*F18</f>
        <v>0</v>
      </c>
      <c r="H18" s="116">
        <v>0</v>
      </c>
      <c r="I18" s="117">
        <f>E18*H18</f>
        <v>0</v>
      </c>
      <c r="J18" s="116">
        <v>0</v>
      </c>
      <c r="K18" s="117">
        <f>E18*J18</f>
        <v>0</v>
      </c>
      <c r="O18" s="108"/>
      <c r="Z18" s="108"/>
      <c r="AA18" s="108">
        <v>1</v>
      </c>
      <c r="AB18" s="108">
        <v>1</v>
      </c>
      <c r="AC18" s="108">
        <v>1</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1</v>
      </c>
      <c r="CB18" s="108">
        <v>1</v>
      </c>
      <c r="CZ18" s="75">
        <v>1</v>
      </c>
    </row>
    <row r="19" spans="1:104" x14ac:dyDescent="0.2">
      <c r="A19" s="119"/>
      <c r="B19" s="120"/>
      <c r="C19" s="178"/>
      <c r="D19" s="179"/>
      <c r="E19" s="179"/>
      <c r="F19" s="179"/>
      <c r="G19" s="180"/>
      <c r="I19" s="121"/>
      <c r="K19" s="121"/>
      <c r="L19" s="122"/>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row>
    <row r="20" spans="1:104" x14ac:dyDescent="0.2">
      <c r="A20" s="119"/>
      <c r="B20" s="120"/>
      <c r="C20" s="185" t="s">
        <v>116</v>
      </c>
      <c r="D20" s="186"/>
      <c r="E20" s="123">
        <v>32.768999999999998</v>
      </c>
      <c r="F20" s="124"/>
      <c r="G20" s="125"/>
      <c r="H20" s="126"/>
      <c r="I20" s="121"/>
      <c r="K20" s="121"/>
      <c r="M20" s="122" t="s">
        <v>116</v>
      </c>
      <c r="O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27">
        <f>C19</f>
        <v>0</v>
      </c>
      <c r="BE20" s="108"/>
      <c r="BF20" s="108"/>
      <c r="BG20" s="108"/>
      <c r="BH20" s="108"/>
      <c r="BI20" s="108"/>
    </row>
    <row r="21" spans="1:104" ht="22.5" x14ac:dyDescent="0.2">
      <c r="A21" s="109">
        <v>6</v>
      </c>
      <c r="B21" s="110" t="s">
        <v>117</v>
      </c>
      <c r="C21" s="111" t="s">
        <v>118</v>
      </c>
      <c r="D21" s="112" t="s">
        <v>104</v>
      </c>
      <c r="E21" s="113">
        <v>32.79</v>
      </c>
      <c r="F21" s="114">
        <v>0</v>
      </c>
      <c r="G21" s="115">
        <f>E21*F21</f>
        <v>0</v>
      </c>
      <c r="H21" s="116">
        <v>0</v>
      </c>
      <c r="I21" s="117">
        <f>E21*H21</f>
        <v>0</v>
      </c>
      <c r="J21" s="116">
        <v>0</v>
      </c>
      <c r="K21" s="117">
        <f>E21*J21</f>
        <v>0</v>
      </c>
      <c r="O21" s="108"/>
      <c r="Z21" s="108"/>
      <c r="AA21" s="108">
        <v>1</v>
      </c>
      <c r="AB21" s="108">
        <v>1</v>
      </c>
      <c r="AC21" s="108">
        <v>1</v>
      </c>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18">
        <f>G21</f>
        <v>0</v>
      </c>
      <c r="BA21" s="108"/>
      <c r="BB21" s="108"/>
      <c r="BC21" s="108"/>
      <c r="BD21" s="108"/>
      <c r="BE21" s="108"/>
      <c r="BF21" s="108"/>
      <c r="BG21" s="108"/>
      <c r="BH21" s="108"/>
      <c r="BI21" s="108"/>
      <c r="CA21" s="108">
        <v>1</v>
      </c>
      <c r="CB21" s="108">
        <v>1</v>
      </c>
      <c r="CZ21" s="75">
        <v>1</v>
      </c>
    </row>
    <row r="22" spans="1:104" x14ac:dyDescent="0.2">
      <c r="A22" s="119"/>
      <c r="B22" s="120"/>
      <c r="C22" s="178"/>
      <c r="D22" s="179"/>
      <c r="E22" s="179"/>
      <c r="F22" s="179"/>
      <c r="G22" s="180"/>
      <c r="I22" s="121"/>
      <c r="K22" s="121"/>
      <c r="L22" s="122"/>
      <c r="O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row>
    <row r="23" spans="1:104" ht="22.5" x14ac:dyDescent="0.2">
      <c r="A23" s="109">
        <v>7</v>
      </c>
      <c r="B23" s="110" t="s">
        <v>119</v>
      </c>
      <c r="C23" s="111" t="s">
        <v>120</v>
      </c>
      <c r="D23" s="112" t="s">
        <v>104</v>
      </c>
      <c r="E23" s="113">
        <v>29.79</v>
      </c>
      <c r="F23" s="114">
        <v>0</v>
      </c>
      <c r="G23" s="115">
        <f>E23*F23</f>
        <v>0</v>
      </c>
      <c r="H23" s="116">
        <v>0</v>
      </c>
      <c r="I23" s="117">
        <f>E23*H23</f>
        <v>0</v>
      </c>
      <c r="J23" s="116">
        <v>0</v>
      </c>
      <c r="K23" s="117">
        <f>E23*J23</f>
        <v>0</v>
      </c>
      <c r="O23" s="108"/>
      <c r="Z23" s="108"/>
      <c r="AA23" s="108">
        <v>1</v>
      </c>
      <c r="AB23" s="108">
        <v>1</v>
      </c>
      <c r="AC23" s="108">
        <v>1</v>
      </c>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18">
        <f>G23</f>
        <v>0</v>
      </c>
      <c r="BA23" s="108"/>
      <c r="BB23" s="108"/>
      <c r="BC23" s="108"/>
      <c r="BD23" s="108"/>
      <c r="BE23" s="108"/>
      <c r="BF23" s="108"/>
      <c r="BG23" s="108"/>
      <c r="BH23" s="108"/>
      <c r="BI23" s="108"/>
      <c r="CA23" s="108">
        <v>1</v>
      </c>
      <c r="CB23" s="108">
        <v>1</v>
      </c>
      <c r="CZ23" s="75">
        <v>1</v>
      </c>
    </row>
    <row r="24" spans="1:104" x14ac:dyDescent="0.2">
      <c r="A24" s="119"/>
      <c r="B24" s="120"/>
      <c r="C24" s="178"/>
      <c r="D24" s="179"/>
      <c r="E24" s="179"/>
      <c r="F24" s="179"/>
      <c r="G24" s="180"/>
      <c r="I24" s="121"/>
      <c r="K24" s="121"/>
      <c r="L24" s="122"/>
      <c r="O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row>
    <row r="25" spans="1:104" x14ac:dyDescent="0.2">
      <c r="A25" s="109">
        <v>8</v>
      </c>
      <c r="B25" s="110" t="s">
        <v>121</v>
      </c>
      <c r="C25" s="111" t="s">
        <v>122</v>
      </c>
      <c r="D25" s="112" t="s">
        <v>49</v>
      </c>
      <c r="E25" s="113">
        <v>200</v>
      </c>
      <c r="F25" s="114">
        <v>0</v>
      </c>
      <c r="G25" s="115">
        <f>E25*F25</f>
        <v>0</v>
      </c>
      <c r="H25" s="116">
        <v>0</v>
      </c>
      <c r="I25" s="117">
        <f>E25*H25</f>
        <v>0</v>
      </c>
      <c r="J25" s="116">
        <v>0</v>
      </c>
      <c r="K25" s="117">
        <f>E25*J25</f>
        <v>0</v>
      </c>
      <c r="O25" s="108"/>
      <c r="Z25" s="108"/>
      <c r="AA25" s="108">
        <v>1</v>
      </c>
      <c r="AB25" s="108">
        <v>1</v>
      </c>
      <c r="AC25" s="108">
        <v>1</v>
      </c>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18">
        <f>G25</f>
        <v>0</v>
      </c>
      <c r="BA25" s="108"/>
      <c r="BB25" s="108"/>
      <c r="BC25" s="108"/>
      <c r="BD25" s="108"/>
      <c r="BE25" s="108"/>
      <c r="BF25" s="108"/>
      <c r="BG25" s="108"/>
      <c r="BH25" s="108"/>
      <c r="BI25" s="108"/>
      <c r="CA25" s="108">
        <v>1</v>
      </c>
      <c r="CB25" s="108">
        <v>1</v>
      </c>
      <c r="CZ25" s="75">
        <v>1</v>
      </c>
    </row>
    <row r="26" spans="1:104" x14ac:dyDescent="0.2">
      <c r="A26" s="119"/>
      <c r="B26" s="120"/>
      <c r="C26" s="178"/>
      <c r="D26" s="179"/>
      <c r="E26" s="179"/>
      <c r="F26" s="179"/>
      <c r="G26" s="180"/>
      <c r="I26" s="121"/>
      <c r="K26" s="121"/>
      <c r="L26" s="122"/>
      <c r="O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row>
    <row r="27" spans="1:104" ht="22.5" x14ac:dyDescent="0.2">
      <c r="A27" s="109">
        <v>9</v>
      </c>
      <c r="B27" s="110" t="s">
        <v>123</v>
      </c>
      <c r="C27" s="111" t="s">
        <v>124</v>
      </c>
      <c r="D27" s="112" t="s">
        <v>49</v>
      </c>
      <c r="E27" s="113">
        <v>366.66669999999999</v>
      </c>
      <c r="F27" s="114">
        <v>0</v>
      </c>
      <c r="G27" s="115">
        <f>E27*F27</f>
        <v>0</v>
      </c>
      <c r="H27" s="116">
        <v>0</v>
      </c>
      <c r="I27" s="117">
        <f>E27*H27</f>
        <v>0</v>
      </c>
      <c r="J27" s="116">
        <v>0</v>
      </c>
      <c r="K27" s="117">
        <f>E27*J27</f>
        <v>0</v>
      </c>
      <c r="O27" s="108"/>
      <c r="Z27" s="108"/>
      <c r="AA27" s="108">
        <v>1</v>
      </c>
      <c r="AB27" s="108">
        <v>1</v>
      </c>
      <c r="AC27" s="108">
        <v>1</v>
      </c>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18">
        <f>G27</f>
        <v>0</v>
      </c>
      <c r="BA27" s="108"/>
      <c r="BB27" s="108"/>
      <c r="BC27" s="108"/>
      <c r="BD27" s="108"/>
      <c r="BE27" s="108"/>
      <c r="BF27" s="108"/>
      <c r="BG27" s="108"/>
      <c r="BH27" s="108"/>
      <c r="BI27" s="108"/>
      <c r="CA27" s="108">
        <v>1</v>
      </c>
      <c r="CB27" s="108">
        <v>1</v>
      </c>
      <c r="CZ27" s="75">
        <v>1</v>
      </c>
    </row>
    <row r="28" spans="1:104" ht="22.5" x14ac:dyDescent="0.2">
      <c r="A28" s="119"/>
      <c r="B28" s="120"/>
      <c r="C28" s="185" t="s">
        <v>125</v>
      </c>
      <c r="D28" s="186"/>
      <c r="E28" s="123">
        <v>366.66669999999999</v>
      </c>
      <c r="F28" s="124"/>
      <c r="G28" s="125"/>
      <c r="H28" s="126"/>
      <c r="I28" s="121"/>
      <c r="K28" s="121"/>
      <c r="M28" s="122" t="s">
        <v>125</v>
      </c>
      <c r="O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27" t="str">
        <f>C27</f>
        <v xml:space="preserve">Rozprostření ornice, rovina, tl. 10-15 cm,do 500m2 </v>
      </c>
      <c r="BE28" s="108"/>
      <c r="BF28" s="108"/>
      <c r="BG28" s="108"/>
      <c r="BH28" s="108"/>
      <c r="BI28" s="108"/>
    </row>
    <row r="29" spans="1:104" x14ac:dyDescent="0.2">
      <c r="A29" s="109">
        <v>10</v>
      </c>
      <c r="B29" s="110" t="s">
        <v>126</v>
      </c>
      <c r="C29" s="111" t="s">
        <v>127</v>
      </c>
      <c r="D29" s="112" t="s">
        <v>128</v>
      </c>
      <c r="E29" s="113">
        <v>53.622</v>
      </c>
      <c r="F29" s="114">
        <v>0</v>
      </c>
      <c r="G29" s="115">
        <f>E29*F29</f>
        <v>0</v>
      </c>
      <c r="H29" s="116">
        <v>0</v>
      </c>
      <c r="I29" s="117">
        <f>E29*H29</f>
        <v>0</v>
      </c>
      <c r="J29" s="116">
        <v>0</v>
      </c>
      <c r="K29" s="117">
        <f>E29*J29</f>
        <v>0</v>
      </c>
      <c r="O29" s="108"/>
      <c r="Z29" s="108"/>
      <c r="AA29" s="108">
        <v>1</v>
      </c>
      <c r="AB29" s="108">
        <v>1</v>
      </c>
      <c r="AC29" s="108">
        <v>1</v>
      </c>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18">
        <f>G29</f>
        <v>0</v>
      </c>
      <c r="BA29" s="108"/>
      <c r="BB29" s="108"/>
      <c r="BC29" s="108"/>
      <c r="BD29" s="108"/>
      <c r="BE29" s="108"/>
      <c r="BF29" s="108"/>
      <c r="BG29" s="108"/>
      <c r="BH29" s="108"/>
      <c r="BI29" s="108"/>
      <c r="CA29" s="108">
        <v>1</v>
      </c>
      <c r="CB29" s="108">
        <v>1</v>
      </c>
      <c r="CZ29" s="75">
        <v>1</v>
      </c>
    </row>
    <row r="30" spans="1:104" x14ac:dyDescent="0.2">
      <c r="A30" s="119"/>
      <c r="B30" s="120"/>
      <c r="C30" s="178"/>
      <c r="D30" s="179"/>
      <c r="E30" s="179"/>
      <c r="F30" s="179"/>
      <c r="G30" s="180"/>
      <c r="I30" s="121"/>
      <c r="K30" s="121"/>
      <c r="L30" s="122"/>
      <c r="O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row>
    <row r="31" spans="1:104" x14ac:dyDescent="0.2">
      <c r="A31" s="128" t="s">
        <v>51</v>
      </c>
      <c r="B31" s="129" t="s">
        <v>47</v>
      </c>
      <c r="C31" s="130" t="s">
        <v>48</v>
      </c>
      <c r="D31" s="131"/>
      <c r="E31" s="132"/>
      <c r="F31" s="132"/>
      <c r="G31" s="133">
        <f>SUM(G15:G30)</f>
        <v>0</v>
      </c>
      <c r="H31" s="134"/>
      <c r="I31" s="133">
        <f>SUM(I15:I30)</f>
        <v>0</v>
      </c>
      <c r="J31" s="135"/>
      <c r="K31" s="133">
        <f>SUM(K15:K30)</f>
        <v>0</v>
      </c>
      <c r="O31" s="108"/>
      <c r="X31" s="136">
        <f>K31</f>
        <v>0</v>
      </c>
      <c r="Y31" s="136">
        <f>I31</f>
        <v>0</v>
      </c>
      <c r="Z31" s="118">
        <f>G31</f>
        <v>0</v>
      </c>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37"/>
      <c r="BB31" s="137"/>
      <c r="BC31" s="137"/>
      <c r="BD31" s="137"/>
      <c r="BE31" s="137"/>
      <c r="BF31" s="137"/>
      <c r="BG31" s="108"/>
      <c r="BH31" s="108"/>
      <c r="BI31" s="108"/>
    </row>
    <row r="32" spans="1:104" ht="14.25" customHeight="1" x14ac:dyDescent="0.2">
      <c r="A32" s="100" t="s">
        <v>46</v>
      </c>
      <c r="B32" s="101" t="s">
        <v>129</v>
      </c>
      <c r="C32" s="102" t="s">
        <v>130</v>
      </c>
      <c r="D32" s="103"/>
      <c r="E32" s="104"/>
      <c r="F32" s="104"/>
      <c r="G32" s="105"/>
      <c r="H32" s="106"/>
      <c r="I32" s="107"/>
      <c r="J32" s="106"/>
      <c r="K32" s="107"/>
      <c r="O32" s="108"/>
    </row>
    <row r="33" spans="1:104" ht="22.5" x14ac:dyDescent="0.2">
      <c r="A33" s="109">
        <v>11</v>
      </c>
      <c r="B33" s="110" t="s">
        <v>131</v>
      </c>
      <c r="C33" s="111" t="s">
        <v>132</v>
      </c>
      <c r="D33" s="112" t="s">
        <v>133</v>
      </c>
      <c r="E33" s="113">
        <v>87</v>
      </c>
      <c r="F33" s="114">
        <v>0</v>
      </c>
      <c r="G33" s="115">
        <f>E33*F33</f>
        <v>0</v>
      </c>
      <c r="H33" s="116">
        <v>0</v>
      </c>
      <c r="I33" s="117">
        <f>E33*H33</f>
        <v>0</v>
      </c>
      <c r="J33" s="116">
        <v>0</v>
      </c>
      <c r="K33" s="117">
        <f>E33*J33</f>
        <v>0</v>
      </c>
      <c r="O33" s="108"/>
      <c r="Z33" s="108"/>
      <c r="AA33" s="108">
        <v>1</v>
      </c>
      <c r="AB33" s="108">
        <v>9</v>
      </c>
      <c r="AC33" s="108">
        <v>9</v>
      </c>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18">
        <f>G33</f>
        <v>0</v>
      </c>
      <c r="BA33" s="108"/>
      <c r="BB33" s="108"/>
      <c r="BC33" s="108"/>
      <c r="BD33" s="108"/>
      <c r="BE33" s="108"/>
      <c r="BF33" s="108"/>
      <c r="BG33" s="108"/>
      <c r="BH33" s="108"/>
      <c r="BI33" s="108"/>
      <c r="CA33" s="108">
        <v>1</v>
      </c>
      <c r="CB33" s="108">
        <v>9</v>
      </c>
      <c r="CZ33" s="75">
        <v>1</v>
      </c>
    </row>
    <row r="34" spans="1:104" x14ac:dyDescent="0.2">
      <c r="A34" s="119"/>
      <c r="B34" s="120"/>
      <c r="C34" s="178"/>
      <c r="D34" s="179"/>
      <c r="E34" s="179"/>
      <c r="F34" s="179"/>
      <c r="G34" s="180"/>
      <c r="I34" s="121"/>
      <c r="K34" s="121"/>
      <c r="L34" s="122"/>
      <c r="O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row>
    <row r="35" spans="1:104" ht="22.5" x14ac:dyDescent="0.2">
      <c r="A35" s="109">
        <v>12</v>
      </c>
      <c r="B35" s="110" t="s">
        <v>134</v>
      </c>
      <c r="C35" s="111" t="s">
        <v>135</v>
      </c>
      <c r="D35" s="112" t="s">
        <v>104</v>
      </c>
      <c r="E35" s="113">
        <v>10.8</v>
      </c>
      <c r="F35" s="114">
        <v>0</v>
      </c>
      <c r="G35" s="115">
        <f>E35*F35</f>
        <v>0</v>
      </c>
      <c r="H35" s="116">
        <v>1.665</v>
      </c>
      <c r="I35" s="117">
        <f>E35*H35</f>
        <v>17.982000000000003</v>
      </c>
      <c r="J35" s="116">
        <v>0</v>
      </c>
      <c r="K35" s="117">
        <f>E35*J35</f>
        <v>0</v>
      </c>
      <c r="O35" s="108"/>
      <c r="Z35" s="108"/>
      <c r="AA35" s="108">
        <v>1</v>
      </c>
      <c r="AB35" s="108">
        <v>1</v>
      </c>
      <c r="AC35" s="108">
        <v>1</v>
      </c>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18">
        <f>G35</f>
        <v>0</v>
      </c>
      <c r="BA35" s="108"/>
      <c r="BB35" s="108"/>
      <c r="BC35" s="108"/>
      <c r="BD35" s="108"/>
      <c r="BE35" s="108"/>
      <c r="BF35" s="108"/>
      <c r="BG35" s="108"/>
      <c r="BH35" s="108"/>
      <c r="BI35" s="108"/>
      <c r="CA35" s="108">
        <v>1</v>
      </c>
      <c r="CB35" s="108">
        <v>1</v>
      </c>
      <c r="CZ35" s="75">
        <v>1</v>
      </c>
    </row>
    <row r="36" spans="1:104" ht="22.5" x14ac:dyDescent="0.2">
      <c r="A36" s="109">
        <v>13</v>
      </c>
      <c r="B36" s="110" t="s">
        <v>136</v>
      </c>
      <c r="C36" s="111" t="s">
        <v>137</v>
      </c>
      <c r="D36" s="112" t="s">
        <v>104</v>
      </c>
      <c r="E36" s="113">
        <v>4.3920000000000003</v>
      </c>
      <c r="F36" s="114">
        <v>0</v>
      </c>
      <c r="G36" s="115">
        <f>E36*F36</f>
        <v>0</v>
      </c>
      <c r="H36" s="116">
        <v>2.16</v>
      </c>
      <c r="I36" s="117">
        <f>E36*H36</f>
        <v>9.4867200000000018</v>
      </c>
      <c r="J36" s="116">
        <v>0</v>
      </c>
      <c r="K36" s="117">
        <f>E36*J36</f>
        <v>0</v>
      </c>
      <c r="O36" s="108"/>
      <c r="Z36" s="108"/>
      <c r="AA36" s="108">
        <v>1</v>
      </c>
      <c r="AB36" s="108">
        <v>1</v>
      </c>
      <c r="AC36" s="108">
        <v>1</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G36</f>
        <v>0</v>
      </c>
      <c r="BA36" s="108"/>
      <c r="BB36" s="108"/>
      <c r="BC36" s="108"/>
      <c r="BD36" s="108"/>
      <c r="BE36" s="108"/>
      <c r="BF36" s="108"/>
      <c r="BG36" s="108"/>
      <c r="BH36" s="108"/>
      <c r="BI36" s="108"/>
      <c r="CA36" s="108">
        <v>1</v>
      </c>
      <c r="CB36" s="108">
        <v>1</v>
      </c>
      <c r="CZ36" s="75">
        <v>1</v>
      </c>
    </row>
    <row r="37" spans="1:104" x14ac:dyDescent="0.2">
      <c r="A37" s="119"/>
      <c r="B37" s="120"/>
      <c r="C37" s="178"/>
      <c r="D37" s="179"/>
      <c r="E37" s="179"/>
      <c r="F37" s="179"/>
      <c r="G37" s="180"/>
      <c r="I37" s="121"/>
      <c r="K37" s="121"/>
      <c r="L37" s="122"/>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x14ac:dyDescent="0.2">
      <c r="A38" s="109">
        <v>14</v>
      </c>
      <c r="B38" s="110" t="s">
        <v>138</v>
      </c>
      <c r="C38" s="111" t="s">
        <v>139</v>
      </c>
      <c r="D38" s="112" t="s">
        <v>104</v>
      </c>
      <c r="E38" s="113">
        <v>5.3209999999999997</v>
      </c>
      <c r="F38" s="114">
        <v>0</v>
      </c>
      <c r="G38" s="115">
        <f>E38*F38</f>
        <v>0</v>
      </c>
      <c r="H38" s="116">
        <v>2.5249999999999999</v>
      </c>
      <c r="I38" s="117">
        <f>E38*H38</f>
        <v>13.435524999999998</v>
      </c>
      <c r="J38" s="116">
        <v>0</v>
      </c>
      <c r="K38" s="117">
        <f>E38*J38</f>
        <v>0</v>
      </c>
      <c r="O38" s="108"/>
      <c r="Z38" s="108"/>
      <c r="AA38" s="108">
        <v>1</v>
      </c>
      <c r="AB38" s="108">
        <v>1</v>
      </c>
      <c r="AC38" s="108">
        <v>1</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G38</f>
        <v>0</v>
      </c>
      <c r="BA38" s="108"/>
      <c r="BB38" s="108"/>
      <c r="BC38" s="108"/>
      <c r="BD38" s="108"/>
      <c r="BE38" s="108"/>
      <c r="BF38" s="108"/>
      <c r="BG38" s="108"/>
      <c r="BH38" s="108"/>
      <c r="BI38" s="108"/>
      <c r="CA38" s="108">
        <v>1</v>
      </c>
      <c r="CB38" s="108">
        <v>1</v>
      </c>
      <c r="CZ38" s="75">
        <v>1</v>
      </c>
    </row>
    <row r="39" spans="1:104" x14ac:dyDescent="0.2">
      <c r="A39" s="119"/>
      <c r="B39" s="120"/>
      <c r="C39" s="178"/>
      <c r="D39" s="179"/>
      <c r="E39" s="179"/>
      <c r="F39" s="179"/>
      <c r="G39" s="180"/>
      <c r="I39" s="121"/>
      <c r="K39" s="121"/>
      <c r="L39" s="122"/>
      <c r="O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row>
    <row r="40" spans="1:104" x14ac:dyDescent="0.2">
      <c r="A40" s="109">
        <v>15</v>
      </c>
      <c r="B40" s="110" t="s">
        <v>140</v>
      </c>
      <c r="C40" s="111" t="s">
        <v>141</v>
      </c>
      <c r="D40" s="112" t="s">
        <v>49</v>
      </c>
      <c r="E40" s="113">
        <v>4.32</v>
      </c>
      <c r="F40" s="114">
        <v>0</v>
      </c>
      <c r="G40" s="115">
        <f>E40*F40</f>
        <v>0</v>
      </c>
      <c r="H40" s="116">
        <v>3.9199999999999999E-2</v>
      </c>
      <c r="I40" s="117">
        <f>E40*H40</f>
        <v>0.16934399999999999</v>
      </c>
      <c r="J40" s="116">
        <v>0</v>
      </c>
      <c r="K40" s="117">
        <f>E40*J40</f>
        <v>0</v>
      </c>
      <c r="O40" s="108"/>
      <c r="Z40" s="108"/>
      <c r="AA40" s="108">
        <v>1</v>
      </c>
      <c r="AB40" s="108">
        <v>1</v>
      </c>
      <c r="AC40" s="108">
        <v>1</v>
      </c>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18">
        <f>G40</f>
        <v>0</v>
      </c>
      <c r="BA40" s="108"/>
      <c r="BB40" s="108"/>
      <c r="BC40" s="108"/>
      <c r="BD40" s="108"/>
      <c r="BE40" s="108"/>
      <c r="BF40" s="108"/>
      <c r="BG40" s="108"/>
      <c r="BH40" s="108"/>
      <c r="BI40" s="108"/>
      <c r="CA40" s="108">
        <v>1</v>
      </c>
      <c r="CB40" s="108">
        <v>1</v>
      </c>
      <c r="CZ40" s="75">
        <v>1</v>
      </c>
    </row>
    <row r="41" spans="1:104" x14ac:dyDescent="0.2">
      <c r="A41" s="119"/>
      <c r="B41" s="120"/>
      <c r="C41" s="178"/>
      <c r="D41" s="179"/>
      <c r="E41" s="179"/>
      <c r="F41" s="179"/>
      <c r="G41" s="180"/>
      <c r="I41" s="121"/>
      <c r="K41" s="121"/>
      <c r="L41" s="122"/>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row>
    <row r="42" spans="1:104" x14ac:dyDescent="0.2">
      <c r="A42" s="109">
        <v>16</v>
      </c>
      <c r="B42" s="110" t="s">
        <v>142</v>
      </c>
      <c r="C42" s="111" t="s">
        <v>143</v>
      </c>
      <c r="D42" s="112" t="s">
        <v>49</v>
      </c>
      <c r="E42" s="113">
        <v>4.32</v>
      </c>
      <c r="F42" s="114">
        <v>0</v>
      </c>
      <c r="G42" s="115">
        <f>E42*F42</f>
        <v>0</v>
      </c>
      <c r="H42" s="116">
        <v>0</v>
      </c>
      <c r="I42" s="117">
        <f>E42*H42</f>
        <v>0</v>
      </c>
      <c r="J42" s="116">
        <v>0</v>
      </c>
      <c r="K42" s="117">
        <f>E42*J42</f>
        <v>0</v>
      </c>
      <c r="O42" s="108"/>
      <c r="Z42" s="108"/>
      <c r="AA42" s="108">
        <v>1</v>
      </c>
      <c r="AB42" s="108">
        <v>1</v>
      </c>
      <c r="AC42" s="108">
        <v>1</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G42</f>
        <v>0</v>
      </c>
      <c r="BA42" s="108"/>
      <c r="BB42" s="108"/>
      <c r="BC42" s="108"/>
      <c r="BD42" s="108"/>
      <c r="BE42" s="108"/>
      <c r="BF42" s="108"/>
      <c r="BG42" s="108"/>
      <c r="BH42" s="108"/>
      <c r="BI42" s="108"/>
      <c r="CA42" s="108">
        <v>1</v>
      </c>
      <c r="CB42" s="108">
        <v>1</v>
      </c>
      <c r="CZ42" s="75">
        <v>1</v>
      </c>
    </row>
    <row r="43" spans="1:104" x14ac:dyDescent="0.2">
      <c r="A43" s="119"/>
      <c r="B43" s="120"/>
      <c r="C43" s="178"/>
      <c r="D43" s="179"/>
      <c r="E43" s="179"/>
      <c r="F43" s="179"/>
      <c r="G43" s="180"/>
      <c r="I43" s="121"/>
      <c r="K43" s="121"/>
      <c r="L43" s="122"/>
      <c r="O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row>
    <row r="44" spans="1:104" ht="22.5" x14ac:dyDescent="0.2">
      <c r="A44" s="109">
        <v>17</v>
      </c>
      <c r="B44" s="110" t="s">
        <v>144</v>
      </c>
      <c r="C44" s="111" t="s">
        <v>145</v>
      </c>
      <c r="D44" s="112" t="s">
        <v>128</v>
      </c>
      <c r="E44" s="113">
        <v>0.14069999999999999</v>
      </c>
      <c r="F44" s="114">
        <v>0</v>
      </c>
      <c r="G44" s="115">
        <f>E44*F44</f>
        <v>0</v>
      </c>
      <c r="H44" s="116">
        <v>1.0554399999999999</v>
      </c>
      <c r="I44" s="117">
        <f>E44*H44</f>
        <v>0.14850040799999997</v>
      </c>
      <c r="J44" s="116">
        <v>0</v>
      </c>
      <c r="K44" s="117">
        <f>E44*J44</f>
        <v>0</v>
      </c>
      <c r="O44" s="108"/>
      <c r="Z44" s="108"/>
      <c r="AA44" s="108">
        <v>1</v>
      </c>
      <c r="AB44" s="108">
        <v>1</v>
      </c>
      <c r="AC44" s="108">
        <v>1</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G44</f>
        <v>0</v>
      </c>
      <c r="BA44" s="108"/>
      <c r="BB44" s="108"/>
      <c r="BC44" s="108"/>
      <c r="BD44" s="108"/>
      <c r="BE44" s="108"/>
      <c r="BF44" s="108"/>
      <c r="BG44" s="108"/>
      <c r="BH44" s="108"/>
      <c r="BI44" s="108"/>
      <c r="CA44" s="108">
        <v>1</v>
      </c>
      <c r="CB44" s="108">
        <v>1</v>
      </c>
      <c r="CZ44" s="75">
        <v>1</v>
      </c>
    </row>
    <row r="45" spans="1:104" x14ac:dyDescent="0.2">
      <c r="A45" s="119"/>
      <c r="B45" s="120"/>
      <c r="C45" s="178"/>
      <c r="D45" s="179"/>
      <c r="E45" s="179"/>
      <c r="F45" s="179"/>
      <c r="G45" s="180"/>
      <c r="I45" s="121"/>
      <c r="K45" s="121"/>
      <c r="L45" s="122"/>
      <c r="O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row>
    <row r="46" spans="1:104" ht="22.5" x14ac:dyDescent="0.2">
      <c r="A46" s="109">
        <v>18</v>
      </c>
      <c r="B46" s="110" t="s">
        <v>146</v>
      </c>
      <c r="C46" s="111" t="s">
        <v>147</v>
      </c>
      <c r="D46" s="112" t="s">
        <v>49</v>
      </c>
      <c r="E46" s="113">
        <v>6.95</v>
      </c>
      <c r="F46" s="114">
        <v>0</v>
      </c>
      <c r="G46" s="115">
        <f>E46*F46</f>
        <v>0</v>
      </c>
      <c r="H46" s="116">
        <v>0.6</v>
      </c>
      <c r="I46" s="117">
        <f>E46*H46</f>
        <v>4.17</v>
      </c>
      <c r="J46" s="116">
        <v>0</v>
      </c>
      <c r="K46" s="117">
        <f>E46*J46</f>
        <v>0</v>
      </c>
      <c r="O46" s="108"/>
      <c r="Z46" s="108"/>
      <c r="AA46" s="108">
        <v>1</v>
      </c>
      <c r="AB46" s="108">
        <v>1</v>
      </c>
      <c r="AC46" s="108">
        <v>1</v>
      </c>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18">
        <f>G46</f>
        <v>0</v>
      </c>
      <c r="BA46" s="108"/>
      <c r="BB46" s="108"/>
      <c r="BC46" s="108"/>
      <c r="BD46" s="108"/>
      <c r="BE46" s="108"/>
      <c r="BF46" s="108"/>
      <c r="BG46" s="108"/>
      <c r="BH46" s="108"/>
      <c r="BI46" s="108"/>
      <c r="CA46" s="108">
        <v>1</v>
      </c>
      <c r="CB46" s="108">
        <v>1</v>
      </c>
      <c r="CZ46" s="75">
        <v>1</v>
      </c>
    </row>
    <row r="47" spans="1:104" x14ac:dyDescent="0.2">
      <c r="A47" s="109">
        <v>19</v>
      </c>
      <c r="B47" s="110" t="s">
        <v>148</v>
      </c>
      <c r="C47" s="111" t="s">
        <v>149</v>
      </c>
      <c r="D47" s="112" t="s">
        <v>104</v>
      </c>
      <c r="E47" s="113">
        <v>11.34</v>
      </c>
      <c r="F47" s="114">
        <v>0</v>
      </c>
      <c r="G47" s="115">
        <f>E47*F47</f>
        <v>0</v>
      </c>
      <c r="H47" s="116">
        <v>2.5249999999999999</v>
      </c>
      <c r="I47" s="117">
        <f>E47*H47</f>
        <v>28.633499999999998</v>
      </c>
      <c r="J47" s="116">
        <v>0</v>
      </c>
      <c r="K47" s="117">
        <f>E47*J47</f>
        <v>0</v>
      </c>
      <c r="O47" s="108"/>
      <c r="Z47" s="108"/>
      <c r="AA47" s="108">
        <v>1</v>
      </c>
      <c r="AB47" s="108">
        <v>1</v>
      </c>
      <c r="AC47" s="108">
        <v>1</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G47</f>
        <v>0</v>
      </c>
      <c r="BA47" s="108"/>
      <c r="BB47" s="108"/>
      <c r="BC47" s="108"/>
      <c r="BD47" s="108"/>
      <c r="BE47" s="108"/>
      <c r="BF47" s="108"/>
      <c r="BG47" s="108"/>
      <c r="BH47" s="108"/>
      <c r="BI47" s="108"/>
      <c r="CA47" s="108">
        <v>1</v>
      </c>
      <c r="CB47" s="108">
        <v>1</v>
      </c>
      <c r="CZ47" s="75">
        <v>1</v>
      </c>
    </row>
    <row r="48" spans="1:104" x14ac:dyDescent="0.2">
      <c r="A48" s="119"/>
      <c r="B48" s="120"/>
      <c r="C48" s="178"/>
      <c r="D48" s="179"/>
      <c r="E48" s="179"/>
      <c r="F48" s="179"/>
      <c r="G48" s="180"/>
      <c r="I48" s="121"/>
      <c r="K48" s="121"/>
      <c r="L48" s="122"/>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row>
    <row r="49" spans="1:104" x14ac:dyDescent="0.2">
      <c r="A49" s="109">
        <v>20</v>
      </c>
      <c r="B49" s="110" t="s">
        <v>150</v>
      </c>
      <c r="C49" s="111" t="s">
        <v>151</v>
      </c>
      <c r="D49" s="112" t="s">
        <v>152</v>
      </c>
      <c r="E49" s="113">
        <v>1</v>
      </c>
      <c r="F49" s="114">
        <v>0</v>
      </c>
      <c r="G49" s="115">
        <f>E49*F49</f>
        <v>0</v>
      </c>
      <c r="H49" s="116">
        <v>3.47E-3</v>
      </c>
      <c r="I49" s="117">
        <f>E49*H49</f>
        <v>3.47E-3</v>
      </c>
      <c r="J49" s="116">
        <v>0</v>
      </c>
      <c r="K49" s="117">
        <f>E49*J49</f>
        <v>0</v>
      </c>
      <c r="O49" s="108"/>
      <c r="Z49" s="108"/>
      <c r="AA49" s="108">
        <v>1</v>
      </c>
      <c r="AB49" s="108">
        <v>1</v>
      </c>
      <c r="AC49" s="108">
        <v>1</v>
      </c>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18">
        <f>G49</f>
        <v>0</v>
      </c>
      <c r="BA49" s="108"/>
      <c r="BB49" s="108"/>
      <c r="BC49" s="108"/>
      <c r="BD49" s="108"/>
      <c r="BE49" s="108"/>
      <c r="BF49" s="108"/>
      <c r="BG49" s="108"/>
      <c r="BH49" s="108"/>
      <c r="BI49" s="108"/>
      <c r="CA49" s="108">
        <v>1</v>
      </c>
      <c r="CB49" s="108">
        <v>1</v>
      </c>
      <c r="CZ49" s="75">
        <v>1</v>
      </c>
    </row>
    <row r="50" spans="1:104" ht="22.5" x14ac:dyDescent="0.2">
      <c r="A50" s="109">
        <v>21</v>
      </c>
      <c r="B50" s="110" t="s">
        <v>153</v>
      </c>
      <c r="C50" s="111" t="s">
        <v>154</v>
      </c>
      <c r="D50" s="112" t="s">
        <v>128</v>
      </c>
      <c r="E50" s="113">
        <v>2.47E-2</v>
      </c>
      <c r="F50" s="114">
        <v>0</v>
      </c>
      <c r="G50" s="115">
        <f>E50*F50</f>
        <v>0</v>
      </c>
      <c r="H50" s="116">
        <v>1.0211600000000001</v>
      </c>
      <c r="I50" s="117">
        <f>E50*H50</f>
        <v>2.5222652000000002E-2</v>
      </c>
      <c r="J50" s="116">
        <v>0</v>
      </c>
      <c r="K50" s="117">
        <f>E50*J50</f>
        <v>0</v>
      </c>
      <c r="O50" s="108"/>
      <c r="Z50" s="108"/>
      <c r="AA50" s="108">
        <v>1</v>
      </c>
      <c r="AB50" s="108">
        <v>1</v>
      </c>
      <c r="AC50" s="108">
        <v>1</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G50</f>
        <v>0</v>
      </c>
      <c r="BA50" s="108"/>
      <c r="BB50" s="108"/>
      <c r="BC50" s="108"/>
      <c r="BD50" s="108"/>
      <c r="BE50" s="108"/>
      <c r="BF50" s="108"/>
      <c r="BG50" s="108"/>
      <c r="BH50" s="108"/>
      <c r="BI50" s="108"/>
      <c r="CA50" s="108">
        <v>1</v>
      </c>
      <c r="CB50" s="108">
        <v>1</v>
      </c>
      <c r="CZ50" s="75">
        <v>1</v>
      </c>
    </row>
    <row r="51" spans="1:104" ht="22.5" x14ac:dyDescent="0.2">
      <c r="A51" s="109">
        <v>22</v>
      </c>
      <c r="B51" s="110" t="s">
        <v>155</v>
      </c>
      <c r="C51" s="111" t="s">
        <v>156</v>
      </c>
      <c r="D51" s="112" t="s">
        <v>133</v>
      </c>
      <c r="E51" s="113">
        <v>28.8</v>
      </c>
      <c r="F51" s="114">
        <v>0</v>
      </c>
      <c r="G51" s="115">
        <f>E51*F51</f>
        <v>0</v>
      </c>
      <c r="H51" s="116">
        <v>0.41771000000000003</v>
      </c>
      <c r="I51" s="117">
        <f>E51*H51</f>
        <v>12.030048000000001</v>
      </c>
      <c r="J51" s="116">
        <v>0</v>
      </c>
      <c r="K51" s="117">
        <f>E51*J51</f>
        <v>0</v>
      </c>
      <c r="O51" s="108"/>
      <c r="Z51" s="108"/>
      <c r="AA51" s="108">
        <v>2</v>
      </c>
      <c r="AB51" s="108">
        <v>1</v>
      </c>
      <c r="AC51" s="108">
        <v>1</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G51</f>
        <v>0</v>
      </c>
      <c r="BA51" s="108"/>
      <c r="BB51" s="108"/>
      <c r="BC51" s="108"/>
      <c r="BD51" s="108"/>
      <c r="BE51" s="108"/>
      <c r="BF51" s="108"/>
      <c r="BG51" s="108"/>
      <c r="BH51" s="108"/>
      <c r="BI51" s="108"/>
      <c r="CA51" s="108">
        <v>2</v>
      </c>
      <c r="CB51" s="108">
        <v>1</v>
      </c>
      <c r="CZ51" s="75">
        <v>1</v>
      </c>
    </row>
    <row r="52" spans="1:104" x14ac:dyDescent="0.2">
      <c r="A52" s="128" t="s">
        <v>51</v>
      </c>
      <c r="B52" s="129" t="s">
        <v>129</v>
      </c>
      <c r="C52" s="130" t="s">
        <v>130</v>
      </c>
      <c r="D52" s="131"/>
      <c r="E52" s="132"/>
      <c r="F52" s="132"/>
      <c r="G52" s="133">
        <f>SUM(G32:G51)</f>
        <v>0</v>
      </c>
      <c r="H52" s="134"/>
      <c r="I52" s="133">
        <f>SUM(I32:I51)</f>
        <v>86.084330059999985</v>
      </c>
      <c r="J52" s="135"/>
      <c r="K52" s="133">
        <f>SUM(K32:K51)</f>
        <v>0</v>
      </c>
      <c r="O52" s="108"/>
      <c r="X52" s="136">
        <f>K52</f>
        <v>0</v>
      </c>
      <c r="Y52" s="136">
        <f>I52</f>
        <v>86.084330059999985</v>
      </c>
      <c r="Z52" s="118">
        <f>G52</f>
        <v>0</v>
      </c>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37"/>
      <c r="BB52" s="137"/>
      <c r="BC52" s="137"/>
      <c r="BD52" s="137"/>
      <c r="BE52" s="137"/>
      <c r="BF52" s="137"/>
      <c r="BG52" s="108"/>
      <c r="BH52" s="108"/>
      <c r="BI52" s="108"/>
    </row>
    <row r="53" spans="1:104" ht="14.25" customHeight="1" x14ac:dyDescent="0.2">
      <c r="A53" s="100" t="s">
        <v>46</v>
      </c>
      <c r="B53" s="101" t="s">
        <v>157</v>
      </c>
      <c r="C53" s="102" t="s">
        <v>158</v>
      </c>
      <c r="D53" s="103"/>
      <c r="E53" s="104"/>
      <c r="F53" s="104"/>
      <c r="G53" s="105"/>
      <c r="H53" s="106"/>
      <c r="I53" s="107"/>
      <c r="J53" s="106"/>
      <c r="K53" s="107"/>
      <c r="O53" s="108"/>
    </row>
    <row r="54" spans="1:104" ht="22.5" x14ac:dyDescent="0.2">
      <c r="A54" s="109">
        <v>23</v>
      </c>
      <c r="B54" s="110" t="s">
        <v>159</v>
      </c>
      <c r="C54" s="111" t="s">
        <v>160</v>
      </c>
      <c r="D54" s="112" t="s">
        <v>49</v>
      </c>
      <c r="E54" s="113">
        <v>67.56</v>
      </c>
      <c r="F54" s="114">
        <v>0</v>
      </c>
      <c r="G54" s="115">
        <f>E54*F54</f>
        <v>0</v>
      </c>
      <c r="H54" s="116">
        <v>0.16166</v>
      </c>
      <c r="I54" s="117">
        <f>E54*H54</f>
        <v>10.9217496</v>
      </c>
      <c r="J54" s="116">
        <v>0</v>
      </c>
      <c r="K54" s="117">
        <f>E54*J54</f>
        <v>0</v>
      </c>
      <c r="O54" s="108"/>
      <c r="Z54" s="108"/>
      <c r="AA54" s="108">
        <v>1</v>
      </c>
      <c r="AB54" s="108">
        <v>1</v>
      </c>
      <c r="AC54" s="108">
        <v>1</v>
      </c>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18">
        <f>G54</f>
        <v>0</v>
      </c>
      <c r="BA54" s="108"/>
      <c r="BB54" s="108"/>
      <c r="BC54" s="108"/>
      <c r="BD54" s="108"/>
      <c r="BE54" s="108"/>
      <c r="BF54" s="108"/>
      <c r="BG54" s="108"/>
      <c r="BH54" s="108"/>
      <c r="BI54" s="108"/>
      <c r="CA54" s="108">
        <v>1</v>
      </c>
      <c r="CB54" s="108">
        <v>1</v>
      </c>
      <c r="CZ54" s="75">
        <v>1</v>
      </c>
    </row>
    <row r="55" spans="1:104" x14ac:dyDescent="0.2">
      <c r="A55" s="119"/>
      <c r="B55" s="120"/>
      <c r="C55" s="178"/>
      <c r="D55" s="179"/>
      <c r="E55" s="179"/>
      <c r="F55" s="179"/>
      <c r="G55" s="180"/>
      <c r="I55" s="121"/>
      <c r="K55" s="121"/>
      <c r="L55" s="122"/>
      <c r="O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row>
    <row r="56" spans="1:104" ht="22.5" x14ac:dyDescent="0.2">
      <c r="A56" s="109">
        <v>24</v>
      </c>
      <c r="B56" s="110" t="s">
        <v>161</v>
      </c>
      <c r="C56" s="111" t="s">
        <v>162</v>
      </c>
      <c r="D56" s="112" t="s">
        <v>49</v>
      </c>
      <c r="E56" s="113">
        <v>28.8</v>
      </c>
      <c r="F56" s="114">
        <v>0</v>
      </c>
      <c r="G56" s="115">
        <f>E56*F56</f>
        <v>0</v>
      </c>
      <c r="H56" s="116">
        <v>6.5599999999999999E-3</v>
      </c>
      <c r="I56" s="117">
        <f>E56*H56</f>
        <v>0.18892800000000001</v>
      </c>
      <c r="J56" s="116">
        <v>0</v>
      </c>
      <c r="K56" s="117">
        <f>E56*J56</f>
        <v>0</v>
      </c>
      <c r="O56" s="108"/>
      <c r="Z56" s="108"/>
      <c r="AA56" s="108">
        <v>1</v>
      </c>
      <c r="AB56" s="108">
        <v>1</v>
      </c>
      <c r="AC56" s="108">
        <v>1</v>
      </c>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18">
        <f>G56</f>
        <v>0</v>
      </c>
      <c r="BA56" s="108"/>
      <c r="BB56" s="108"/>
      <c r="BC56" s="108"/>
      <c r="BD56" s="108"/>
      <c r="BE56" s="108"/>
      <c r="BF56" s="108"/>
      <c r="BG56" s="108"/>
      <c r="BH56" s="108"/>
      <c r="BI56" s="108"/>
      <c r="CA56" s="108">
        <v>1</v>
      </c>
      <c r="CB56" s="108">
        <v>1</v>
      </c>
      <c r="CZ56" s="75">
        <v>1</v>
      </c>
    </row>
    <row r="57" spans="1:104" ht="22.5" x14ac:dyDescent="0.2">
      <c r="A57" s="109">
        <v>25</v>
      </c>
      <c r="B57" s="110" t="s">
        <v>163</v>
      </c>
      <c r="C57" s="111" t="s">
        <v>164</v>
      </c>
      <c r="D57" s="112" t="s">
        <v>152</v>
      </c>
      <c r="E57" s="113">
        <v>1</v>
      </c>
      <c r="F57" s="114">
        <v>0</v>
      </c>
      <c r="G57" s="115">
        <f>E57*F57</f>
        <v>0</v>
      </c>
      <c r="H57" s="116">
        <v>2.0400000000000001E-2</v>
      </c>
      <c r="I57" s="117">
        <f>E57*H57</f>
        <v>2.0400000000000001E-2</v>
      </c>
      <c r="J57" s="116">
        <v>0</v>
      </c>
      <c r="K57" s="117">
        <f>E57*J57</f>
        <v>0</v>
      </c>
      <c r="O57" s="108"/>
      <c r="Z57" s="108"/>
      <c r="AA57" s="108">
        <v>1</v>
      </c>
      <c r="AB57" s="108">
        <v>1</v>
      </c>
      <c r="AC57" s="108">
        <v>1</v>
      </c>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18">
        <f>G57</f>
        <v>0</v>
      </c>
      <c r="BA57" s="108"/>
      <c r="BB57" s="108"/>
      <c r="BC57" s="108"/>
      <c r="BD57" s="108"/>
      <c r="BE57" s="108"/>
      <c r="BF57" s="108"/>
      <c r="BG57" s="108"/>
      <c r="BH57" s="108"/>
      <c r="BI57" s="108"/>
      <c r="CA57" s="108">
        <v>1</v>
      </c>
      <c r="CB57" s="108">
        <v>1</v>
      </c>
      <c r="CZ57" s="75">
        <v>1</v>
      </c>
    </row>
    <row r="58" spans="1:104" x14ac:dyDescent="0.2">
      <c r="A58" s="119"/>
      <c r="B58" s="120"/>
      <c r="C58" s="178"/>
      <c r="D58" s="179"/>
      <c r="E58" s="179"/>
      <c r="F58" s="179"/>
      <c r="G58" s="180"/>
      <c r="I58" s="121"/>
      <c r="K58" s="121"/>
      <c r="L58" s="122"/>
      <c r="O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row>
    <row r="59" spans="1:104" ht="22.5" x14ac:dyDescent="0.2">
      <c r="A59" s="109">
        <v>26</v>
      </c>
      <c r="B59" s="110" t="s">
        <v>165</v>
      </c>
      <c r="C59" s="111" t="s">
        <v>166</v>
      </c>
      <c r="D59" s="112" t="s">
        <v>128</v>
      </c>
      <c r="E59" s="113">
        <v>0.1154</v>
      </c>
      <c r="F59" s="114">
        <v>0</v>
      </c>
      <c r="G59" s="115">
        <f>E59*F59</f>
        <v>0</v>
      </c>
      <c r="H59" s="116">
        <v>1.09954</v>
      </c>
      <c r="I59" s="117">
        <f>E59*H59</f>
        <v>0.12688691599999999</v>
      </c>
      <c r="J59" s="116">
        <v>0</v>
      </c>
      <c r="K59" s="117">
        <f>E59*J59</f>
        <v>0</v>
      </c>
      <c r="O59" s="108"/>
      <c r="Z59" s="108"/>
      <c r="AA59" s="108">
        <v>1</v>
      </c>
      <c r="AB59" s="108">
        <v>1</v>
      </c>
      <c r="AC59" s="108">
        <v>1</v>
      </c>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18">
        <f>G59</f>
        <v>0</v>
      </c>
      <c r="BA59" s="108"/>
      <c r="BB59" s="108"/>
      <c r="BC59" s="108"/>
      <c r="BD59" s="108"/>
      <c r="BE59" s="108"/>
      <c r="BF59" s="108"/>
      <c r="BG59" s="108"/>
      <c r="BH59" s="108"/>
      <c r="BI59" s="108"/>
      <c r="CA59" s="108">
        <v>1</v>
      </c>
      <c r="CB59" s="108">
        <v>1</v>
      </c>
      <c r="CZ59" s="75">
        <v>1</v>
      </c>
    </row>
    <row r="60" spans="1:104" x14ac:dyDescent="0.2">
      <c r="A60" s="119"/>
      <c r="B60" s="120"/>
      <c r="C60" s="178"/>
      <c r="D60" s="179"/>
      <c r="E60" s="179"/>
      <c r="F60" s="179"/>
      <c r="G60" s="180"/>
      <c r="I60" s="121"/>
      <c r="K60" s="121"/>
      <c r="L60" s="122"/>
      <c r="O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row>
    <row r="61" spans="1:104" ht="22.5" x14ac:dyDescent="0.2">
      <c r="A61" s="109">
        <v>27</v>
      </c>
      <c r="B61" s="110" t="s">
        <v>167</v>
      </c>
      <c r="C61" s="111" t="s">
        <v>168</v>
      </c>
      <c r="D61" s="112" t="s">
        <v>128</v>
      </c>
      <c r="E61" s="113">
        <v>0.17519999999999999</v>
      </c>
      <c r="F61" s="114">
        <v>0</v>
      </c>
      <c r="G61" s="115">
        <f>E61*F61</f>
        <v>0</v>
      </c>
      <c r="H61" s="116">
        <v>1.0970899999999999</v>
      </c>
      <c r="I61" s="117">
        <f>E61*H61</f>
        <v>0.19221016799999999</v>
      </c>
      <c r="J61" s="116">
        <v>0</v>
      </c>
      <c r="K61" s="117">
        <f>E61*J61</f>
        <v>0</v>
      </c>
      <c r="O61" s="108"/>
      <c r="Z61" s="108"/>
      <c r="AA61" s="108">
        <v>1</v>
      </c>
      <c r="AB61" s="108">
        <v>1</v>
      </c>
      <c r="AC61" s="108">
        <v>1</v>
      </c>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18">
        <f>G61</f>
        <v>0</v>
      </c>
      <c r="BA61" s="108"/>
      <c r="BB61" s="108"/>
      <c r="BC61" s="108"/>
      <c r="BD61" s="108"/>
      <c r="BE61" s="108"/>
      <c r="BF61" s="108"/>
      <c r="BG61" s="108"/>
      <c r="BH61" s="108"/>
      <c r="BI61" s="108"/>
      <c r="CA61" s="108">
        <v>1</v>
      </c>
      <c r="CB61" s="108">
        <v>1</v>
      </c>
      <c r="CZ61" s="75">
        <v>1</v>
      </c>
    </row>
    <row r="62" spans="1:104" x14ac:dyDescent="0.2">
      <c r="A62" s="119"/>
      <c r="B62" s="120"/>
      <c r="C62" s="178"/>
      <c r="D62" s="179"/>
      <c r="E62" s="179"/>
      <c r="F62" s="179"/>
      <c r="G62" s="180"/>
      <c r="I62" s="121"/>
      <c r="K62" s="121"/>
      <c r="L62" s="122"/>
      <c r="O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row>
    <row r="63" spans="1:104" ht="22.5" x14ac:dyDescent="0.2">
      <c r="A63" s="109">
        <v>28</v>
      </c>
      <c r="B63" s="110" t="s">
        <v>169</v>
      </c>
      <c r="C63" s="111" t="s">
        <v>170</v>
      </c>
      <c r="D63" s="112" t="s">
        <v>49</v>
      </c>
      <c r="E63" s="113">
        <v>2.855</v>
      </c>
      <c r="F63" s="114">
        <v>0</v>
      </c>
      <c r="G63" s="115">
        <f>E63*F63</f>
        <v>0</v>
      </c>
      <c r="H63" s="116">
        <v>5.654E-2</v>
      </c>
      <c r="I63" s="117">
        <f>E63*H63</f>
        <v>0.1614217</v>
      </c>
      <c r="J63" s="116">
        <v>0</v>
      </c>
      <c r="K63" s="117">
        <f>E63*J63</f>
        <v>0</v>
      </c>
      <c r="O63" s="108"/>
      <c r="Z63" s="108"/>
      <c r="AA63" s="108">
        <v>1</v>
      </c>
      <c r="AB63" s="108">
        <v>1</v>
      </c>
      <c r="AC63" s="108">
        <v>1</v>
      </c>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18">
        <f>G63</f>
        <v>0</v>
      </c>
      <c r="BA63" s="108"/>
      <c r="BB63" s="108"/>
      <c r="BC63" s="108"/>
      <c r="BD63" s="108"/>
      <c r="BE63" s="108"/>
      <c r="BF63" s="108"/>
      <c r="BG63" s="108"/>
      <c r="BH63" s="108"/>
      <c r="BI63" s="108"/>
      <c r="CA63" s="108">
        <v>1</v>
      </c>
      <c r="CB63" s="108">
        <v>1</v>
      </c>
      <c r="CZ63" s="75">
        <v>1</v>
      </c>
    </row>
    <row r="64" spans="1:104" x14ac:dyDescent="0.2">
      <c r="A64" s="119"/>
      <c r="B64" s="120"/>
      <c r="C64" s="178"/>
      <c r="D64" s="179"/>
      <c r="E64" s="179"/>
      <c r="F64" s="179"/>
      <c r="G64" s="180"/>
      <c r="I64" s="121"/>
      <c r="K64" s="121"/>
      <c r="L64" s="122"/>
      <c r="O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row>
    <row r="65" spans="1:104" ht="22.5" x14ac:dyDescent="0.2">
      <c r="A65" s="109">
        <v>29</v>
      </c>
      <c r="B65" s="110" t="s">
        <v>171</v>
      </c>
      <c r="C65" s="111" t="s">
        <v>172</v>
      </c>
      <c r="D65" s="112" t="s">
        <v>49</v>
      </c>
      <c r="E65" s="113">
        <v>17.55</v>
      </c>
      <c r="F65" s="114">
        <v>0</v>
      </c>
      <c r="G65" s="115">
        <f>E65*F65</f>
        <v>0</v>
      </c>
      <c r="H65" s="116">
        <v>9.4030000000000002E-2</v>
      </c>
      <c r="I65" s="117">
        <f>E65*H65</f>
        <v>1.6502265</v>
      </c>
      <c r="J65" s="116">
        <v>0</v>
      </c>
      <c r="K65" s="117">
        <f>E65*J65</f>
        <v>0</v>
      </c>
      <c r="O65" s="108"/>
      <c r="Z65" s="108"/>
      <c r="AA65" s="108">
        <v>1</v>
      </c>
      <c r="AB65" s="108">
        <v>1</v>
      </c>
      <c r="AC65" s="108">
        <v>1</v>
      </c>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18">
        <f>G65</f>
        <v>0</v>
      </c>
      <c r="BA65" s="108"/>
      <c r="BB65" s="108"/>
      <c r="BC65" s="108"/>
      <c r="BD65" s="108"/>
      <c r="BE65" s="108"/>
      <c r="BF65" s="108"/>
      <c r="BG65" s="108"/>
      <c r="BH65" s="108"/>
      <c r="BI65" s="108"/>
      <c r="CA65" s="108">
        <v>1</v>
      </c>
      <c r="CB65" s="108">
        <v>1</v>
      </c>
      <c r="CZ65" s="75">
        <v>1</v>
      </c>
    </row>
    <row r="66" spans="1:104" x14ac:dyDescent="0.2">
      <c r="A66" s="119"/>
      <c r="B66" s="120"/>
      <c r="C66" s="178"/>
      <c r="D66" s="179"/>
      <c r="E66" s="179"/>
      <c r="F66" s="179"/>
      <c r="G66" s="180"/>
      <c r="I66" s="121"/>
      <c r="K66" s="121"/>
      <c r="L66" s="122"/>
      <c r="O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row>
    <row r="67" spans="1:104" ht="22.5" x14ac:dyDescent="0.2">
      <c r="A67" s="109">
        <v>30</v>
      </c>
      <c r="B67" s="110" t="s">
        <v>173</v>
      </c>
      <c r="C67" s="111" t="s">
        <v>174</v>
      </c>
      <c r="D67" s="112" t="s">
        <v>49</v>
      </c>
      <c r="E67" s="113">
        <v>8.7799999999999994</v>
      </c>
      <c r="F67" s="114">
        <v>0</v>
      </c>
      <c r="G67" s="115">
        <f>E67*F67</f>
        <v>0</v>
      </c>
      <c r="H67" s="116">
        <v>1.2149999999999999E-2</v>
      </c>
      <c r="I67" s="117">
        <f>E67*H67</f>
        <v>0.10667699999999998</v>
      </c>
      <c r="J67" s="116">
        <v>0</v>
      </c>
      <c r="K67" s="117">
        <f>E67*J67</f>
        <v>0</v>
      </c>
      <c r="O67" s="108"/>
      <c r="Z67" s="108"/>
      <c r="AA67" s="108">
        <v>1</v>
      </c>
      <c r="AB67" s="108">
        <v>1</v>
      </c>
      <c r="AC67" s="108">
        <v>1</v>
      </c>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18">
        <f>G67</f>
        <v>0</v>
      </c>
      <c r="BA67" s="108"/>
      <c r="BB67" s="108"/>
      <c r="BC67" s="108"/>
      <c r="BD67" s="108"/>
      <c r="BE67" s="108"/>
      <c r="BF67" s="108"/>
      <c r="BG67" s="108"/>
      <c r="BH67" s="108"/>
      <c r="BI67" s="108"/>
      <c r="CA67" s="108">
        <v>1</v>
      </c>
      <c r="CB67" s="108">
        <v>1</v>
      </c>
      <c r="CZ67" s="75">
        <v>1</v>
      </c>
    </row>
    <row r="68" spans="1:104" x14ac:dyDescent="0.2">
      <c r="A68" s="119"/>
      <c r="B68" s="120"/>
      <c r="C68" s="178"/>
      <c r="D68" s="179"/>
      <c r="E68" s="179"/>
      <c r="F68" s="179"/>
      <c r="G68" s="180"/>
      <c r="I68" s="121"/>
      <c r="K68" s="121"/>
      <c r="L68" s="122"/>
      <c r="O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row>
    <row r="69" spans="1:104" ht="22.5" x14ac:dyDescent="0.2">
      <c r="A69" s="109">
        <v>31</v>
      </c>
      <c r="B69" s="110" t="s">
        <v>175</v>
      </c>
      <c r="C69" s="111" t="s">
        <v>176</v>
      </c>
      <c r="D69" s="112" t="s">
        <v>49</v>
      </c>
      <c r="E69" s="113">
        <v>8.7799999999999994</v>
      </c>
      <c r="F69" s="114">
        <v>0</v>
      </c>
      <c r="G69" s="115">
        <f>E69*F69</f>
        <v>0</v>
      </c>
      <c r="H69" s="116">
        <v>0</v>
      </c>
      <c r="I69" s="117">
        <f>E69*H69</f>
        <v>0</v>
      </c>
      <c r="J69" s="116">
        <v>0</v>
      </c>
      <c r="K69" s="117">
        <f>E69*J69</f>
        <v>0</v>
      </c>
      <c r="O69" s="108"/>
      <c r="Z69" s="108"/>
      <c r="AA69" s="108">
        <v>1</v>
      </c>
      <c r="AB69" s="108">
        <v>1</v>
      </c>
      <c r="AC69" s="108">
        <v>1</v>
      </c>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18">
        <f>G69</f>
        <v>0</v>
      </c>
      <c r="BA69" s="108"/>
      <c r="BB69" s="108"/>
      <c r="BC69" s="108"/>
      <c r="BD69" s="108"/>
      <c r="BE69" s="108"/>
      <c r="BF69" s="108"/>
      <c r="BG69" s="108"/>
      <c r="BH69" s="108"/>
      <c r="BI69" s="108"/>
      <c r="CA69" s="108">
        <v>1</v>
      </c>
      <c r="CB69" s="108">
        <v>1</v>
      </c>
      <c r="CZ69" s="75">
        <v>1</v>
      </c>
    </row>
    <row r="70" spans="1:104" ht="22.5" x14ac:dyDescent="0.2">
      <c r="A70" s="109">
        <v>32</v>
      </c>
      <c r="B70" s="110" t="s">
        <v>177</v>
      </c>
      <c r="C70" s="111" t="s">
        <v>178</v>
      </c>
      <c r="D70" s="112" t="s">
        <v>49</v>
      </c>
      <c r="E70" s="113">
        <v>9.7874999999999996</v>
      </c>
      <c r="F70" s="114">
        <v>0</v>
      </c>
      <c r="G70" s="115">
        <f>E70*F70</f>
        <v>0</v>
      </c>
      <c r="H70" s="116">
        <v>1.1469999999999999E-2</v>
      </c>
      <c r="I70" s="117">
        <f>E70*H70</f>
        <v>0.11226262499999999</v>
      </c>
      <c r="J70" s="116">
        <v>0</v>
      </c>
      <c r="K70" s="117">
        <f>E70*J70</f>
        <v>0</v>
      </c>
      <c r="O70" s="108"/>
      <c r="Z70" s="108"/>
      <c r="AA70" s="108">
        <v>1</v>
      </c>
      <c r="AB70" s="108">
        <v>1</v>
      </c>
      <c r="AC70" s="108">
        <v>1</v>
      </c>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18">
        <f>G70</f>
        <v>0</v>
      </c>
      <c r="BA70" s="108"/>
      <c r="BB70" s="108"/>
      <c r="BC70" s="108"/>
      <c r="BD70" s="108"/>
      <c r="BE70" s="108"/>
      <c r="BF70" s="108"/>
      <c r="BG70" s="108"/>
      <c r="BH70" s="108"/>
      <c r="BI70" s="108"/>
      <c r="CA70" s="108">
        <v>1</v>
      </c>
      <c r="CB70" s="108">
        <v>1</v>
      </c>
      <c r="CZ70" s="75">
        <v>1</v>
      </c>
    </row>
    <row r="71" spans="1:104" x14ac:dyDescent="0.2">
      <c r="A71" s="119"/>
      <c r="B71" s="120"/>
      <c r="C71" s="178"/>
      <c r="D71" s="179"/>
      <c r="E71" s="179"/>
      <c r="F71" s="179"/>
      <c r="G71" s="180"/>
      <c r="I71" s="121"/>
      <c r="K71" s="121"/>
      <c r="L71" s="122"/>
      <c r="O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row>
    <row r="72" spans="1:104" x14ac:dyDescent="0.2">
      <c r="A72" s="109">
        <v>33</v>
      </c>
      <c r="B72" s="110" t="s">
        <v>179</v>
      </c>
      <c r="C72" s="111" t="s">
        <v>180</v>
      </c>
      <c r="D72" s="112" t="s">
        <v>152</v>
      </c>
      <c r="E72" s="113">
        <v>1</v>
      </c>
      <c r="F72" s="114">
        <v>0</v>
      </c>
      <c r="G72" s="115">
        <f>E72*F72</f>
        <v>0</v>
      </c>
      <c r="H72" s="116">
        <v>0.02</v>
      </c>
      <c r="I72" s="117">
        <f>E72*H72</f>
        <v>0.02</v>
      </c>
      <c r="J72" s="116"/>
      <c r="K72" s="117">
        <f>E72*J72</f>
        <v>0</v>
      </c>
      <c r="O72" s="108"/>
      <c r="Z72" s="108"/>
      <c r="AA72" s="108">
        <v>3</v>
      </c>
      <c r="AB72" s="108">
        <v>1</v>
      </c>
      <c r="AC72" s="108" t="s">
        <v>179</v>
      </c>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18">
        <f>G72</f>
        <v>0</v>
      </c>
      <c r="BA72" s="108"/>
      <c r="BB72" s="108"/>
      <c r="BC72" s="108"/>
      <c r="BD72" s="108"/>
      <c r="BE72" s="108"/>
      <c r="BF72" s="108"/>
      <c r="BG72" s="108"/>
      <c r="BH72" s="108"/>
      <c r="BI72" s="108"/>
      <c r="CA72" s="108">
        <v>3</v>
      </c>
      <c r="CB72" s="108">
        <v>1</v>
      </c>
      <c r="CZ72" s="75">
        <v>1</v>
      </c>
    </row>
    <row r="73" spans="1:104" x14ac:dyDescent="0.2">
      <c r="A73" s="128" t="s">
        <v>51</v>
      </c>
      <c r="B73" s="129" t="s">
        <v>157</v>
      </c>
      <c r="C73" s="130" t="s">
        <v>158</v>
      </c>
      <c r="D73" s="131"/>
      <c r="E73" s="132"/>
      <c r="F73" s="132"/>
      <c r="G73" s="133">
        <f>SUM(G53:G72)</f>
        <v>0</v>
      </c>
      <c r="H73" s="134"/>
      <c r="I73" s="133">
        <f>SUM(I53:I72)</f>
        <v>13.500762509000001</v>
      </c>
      <c r="J73" s="135"/>
      <c r="K73" s="133">
        <f>SUM(K53:K72)</f>
        <v>0</v>
      </c>
      <c r="O73" s="108"/>
      <c r="X73" s="136">
        <f>K73</f>
        <v>0</v>
      </c>
      <c r="Y73" s="136">
        <f>I73</f>
        <v>13.500762509000001</v>
      </c>
      <c r="Z73" s="118">
        <f>G73</f>
        <v>0</v>
      </c>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37"/>
      <c r="BB73" s="137"/>
      <c r="BC73" s="137"/>
      <c r="BD73" s="137"/>
      <c r="BE73" s="137"/>
      <c r="BF73" s="137"/>
      <c r="BG73" s="108"/>
      <c r="BH73" s="108"/>
      <c r="BI73" s="108"/>
    </row>
    <row r="74" spans="1:104" ht="14.25" customHeight="1" x14ac:dyDescent="0.2">
      <c r="A74" s="100" t="s">
        <v>46</v>
      </c>
      <c r="B74" s="101" t="s">
        <v>181</v>
      </c>
      <c r="C74" s="102" t="s">
        <v>182</v>
      </c>
      <c r="D74" s="103"/>
      <c r="E74" s="104"/>
      <c r="F74" s="104"/>
      <c r="G74" s="105"/>
      <c r="H74" s="106"/>
      <c r="I74" s="107"/>
      <c r="J74" s="106"/>
      <c r="K74" s="107"/>
      <c r="O74" s="108"/>
    </row>
    <row r="75" spans="1:104" ht="22.5" x14ac:dyDescent="0.2">
      <c r="A75" s="109">
        <v>34</v>
      </c>
      <c r="B75" s="110" t="s">
        <v>183</v>
      </c>
      <c r="C75" s="111" t="s">
        <v>184</v>
      </c>
      <c r="D75" s="112" t="s">
        <v>104</v>
      </c>
      <c r="E75" s="113">
        <v>2.16</v>
      </c>
      <c r="F75" s="114">
        <v>0</v>
      </c>
      <c r="G75" s="115">
        <f>E75*F75</f>
        <v>0</v>
      </c>
      <c r="H75" s="116">
        <v>2.5251100000000002</v>
      </c>
      <c r="I75" s="117">
        <f>E75*H75</f>
        <v>5.4542376000000008</v>
      </c>
      <c r="J75" s="116">
        <v>0</v>
      </c>
      <c r="K75" s="117">
        <f>E75*J75</f>
        <v>0</v>
      </c>
      <c r="O75" s="108"/>
      <c r="Z75" s="108"/>
      <c r="AA75" s="108">
        <v>1</v>
      </c>
      <c r="AB75" s="108">
        <v>1</v>
      </c>
      <c r="AC75" s="108">
        <v>1</v>
      </c>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18">
        <f>G75</f>
        <v>0</v>
      </c>
      <c r="BA75" s="108"/>
      <c r="BB75" s="108"/>
      <c r="BC75" s="108"/>
      <c r="BD75" s="108"/>
      <c r="BE75" s="108"/>
      <c r="BF75" s="108"/>
      <c r="BG75" s="108"/>
      <c r="BH75" s="108"/>
      <c r="BI75" s="108"/>
      <c r="CA75" s="108">
        <v>1</v>
      </c>
      <c r="CB75" s="108">
        <v>1</v>
      </c>
      <c r="CZ75" s="75">
        <v>1</v>
      </c>
    </row>
    <row r="76" spans="1:104" x14ac:dyDescent="0.2">
      <c r="A76" s="119"/>
      <c r="B76" s="120"/>
      <c r="C76" s="178"/>
      <c r="D76" s="179"/>
      <c r="E76" s="179"/>
      <c r="F76" s="179"/>
      <c r="G76" s="180"/>
      <c r="I76" s="121"/>
      <c r="K76" s="121"/>
      <c r="L76" s="122"/>
      <c r="O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row>
    <row r="77" spans="1:104" x14ac:dyDescent="0.2">
      <c r="A77" s="109">
        <v>35</v>
      </c>
      <c r="B77" s="110" t="s">
        <v>185</v>
      </c>
      <c r="C77" s="111" t="s">
        <v>186</v>
      </c>
      <c r="D77" s="112" t="s">
        <v>49</v>
      </c>
      <c r="E77" s="113">
        <v>35</v>
      </c>
      <c r="F77" s="114">
        <v>0</v>
      </c>
      <c r="G77" s="115">
        <f>E77*F77</f>
        <v>0</v>
      </c>
      <c r="H77" s="116">
        <v>7.8200000000000006E-3</v>
      </c>
      <c r="I77" s="117">
        <f>E77*H77</f>
        <v>0.2737</v>
      </c>
      <c r="J77" s="116">
        <v>0</v>
      </c>
      <c r="K77" s="117">
        <f>E77*J77</f>
        <v>0</v>
      </c>
      <c r="O77" s="108"/>
      <c r="Z77" s="108"/>
      <c r="AA77" s="108">
        <v>1</v>
      </c>
      <c r="AB77" s="108">
        <v>1</v>
      </c>
      <c r="AC77" s="108">
        <v>1</v>
      </c>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18">
        <f>G77</f>
        <v>0</v>
      </c>
      <c r="BA77" s="108"/>
      <c r="BB77" s="108"/>
      <c r="BC77" s="108"/>
      <c r="BD77" s="108"/>
      <c r="BE77" s="108"/>
      <c r="BF77" s="108"/>
      <c r="BG77" s="108"/>
      <c r="BH77" s="108"/>
      <c r="BI77" s="108"/>
      <c r="CA77" s="108">
        <v>1</v>
      </c>
      <c r="CB77" s="108">
        <v>1</v>
      </c>
      <c r="CZ77" s="75">
        <v>1</v>
      </c>
    </row>
    <row r="78" spans="1:104" x14ac:dyDescent="0.2">
      <c r="A78" s="119"/>
      <c r="B78" s="120"/>
      <c r="C78" s="178"/>
      <c r="D78" s="179"/>
      <c r="E78" s="179"/>
      <c r="F78" s="179"/>
      <c r="G78" s="180"/>
      <c r="I78" s="121"/>
      <c r="K78" s="121"/>
      <c r="L78" s="122"/>
      <c r="O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row>
    <row r="79" spans="1:104" x14ac:dyDescent="0.2">
      <c r="A79" s="109">
        <v>36</v>
      </c>
      <c r="B79" s="110" t="s">
        <v>187</v>
      </c>
      <c r="C79" s="111" t="s">
        <v>188</v>
      </c>
      <c r="D79" s="112" t="s">
        <v>49</v>
      </c>
      <c r="E79" s="113">
        <v>35</v>
      </c>
      <c r="F79" s="114">
        <v>0</v>
      </c>
      <c r="G79" s="115">
        <f>E79*F79</f>
        <v>0</v>
      </c>
      <c r="H79" s="116">
        <v>0</v>
      </c>
      <c r="I79" s="117">
        <f>E79*H79</f>
        <v>0</v>
      </c>
      <c r="J79" s="116">
        <v>0</v>
      </c>
      <c r="K79" s="117">
        <f>E79*J79</f>
        <v>0</v>
      </c>
      <c r="O79" s="108"/>
      <c r="Z79" s="108"/>
      <c r="AA79" s="108">
        <v>1</v>
      </c>
      <c r="AB79" s="108">
        <v>1</v>
      </c>
      <c r="AC79" s="108">
        <v>1</v>
      </c>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18">
        <f>G79</f>
        <v>0</v>
      </c>
      <c r="BA79" s="108"/>
      <c r="BB79" s="108"/>
      <c r="BC79" s="108"/>
      <c r="BD79" s="108"/>
      <c r="BE79" s="108"/>
      <c r="BF79" s="108"/>
      <c r="BG79" s="108"/>
      <c r="BH79" s="108"/>
      <c r="BI79" s="108"/>
      <c r="CA79" s="108">
        <v>1</v>
      </c>
      <c r="CB79" s="108">
        <v>1</v>
      </c>
      <c r="CZ79" s="75">
        <v>1</v>
      </c>
    </row>
    <row r="80" spans="1:104" x14ac:dyDescent="0.2">
      <c r="A80" s="109">
        <v>37</v>
      </c>
      <c r="B80" s="110" t="s">
        <v>189</v>
      </c>
      <c r="C80" s="111" t="s">
        <v>190</v>
      </c>
      <c r="D80" s="112" t="s">
        <v>128</v>
      </c>
      <c r="E80" s="113">
        <v>0.216</v>
      </c>
      <c r="F80" s="114">
        <v>0</v>
      </c>
      <c r="G80" s="115">
        <f>E80*F80</f>
        <v>0</v>
      </c>
      <c r="H80" s="116">
        <v>1.0166500000000001</v>
      </c>
      <c r="I80" s="117">
        <f>E80*H80</f>
        <v>0.2195964</v>
      </c>
      <c r="J80" s="116">
        <v>0</v>
      </c>
      <c r="K80" s="117">
        <f>E80*J80</f>
        <v>0</v>
      </c>
      <c r="O80" s="108"/>
      <c r="Z80" s="108"/>
      <c r="AA80" s="108">
        <v>1</v>
      </c>
      <c r="AB80" s="108">
        <v>1</v>
      </c>
      <c r="AC80" s="108">
        <v>1</v>
      </c>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18">
        <f>G80</f>
        <v>0</v>
      </c>
      <c r="BA80" s="108"/>
      <c r="BB80" s="108"/>
      <c r="BC80" s="108"/>
      <c r="BD80" s="108"/>
      <c r="BE80" s="108"/>
      <c r="BF80" s="108"/>
      <c r="BG80" s="108"/>
      <c r="BH80" s="108"/>
      <c r="BI80" s="108"/>
      <c r="CA80" s="108">
        <v>1</v>
      </c>
      <c r="CB80" s="108">
        <v>1</v>
      </c>
      <c r="CZ80" s="75">
        <v>1</v>
      </c>
    </row>
    <row r="81" spans="1:104" x14ac:dyDescent="0.2">
      <c r="A81" s="119"/>
      <c r="B81" s="120"/>
      <c r="C81" s="178"/>
      <c r="D81" s="179"/>
      <c r="E81" s="179"/>
      <c r="F81" s="179"/>
      <c r="G81" s="180"/>
      <c r="I81" s="121"/>
      <c r="K81" s="121"/>
      <c r="L81" s="122"/>
      <c r="O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row>
    <row r="82" spans="1:104" ht="22.5" x14ac:dyDescent="0.2">
      <c r="A82" s="109">
        <v>38</v>
      </c>
      <c r="B82" s="110" t="s">
        <v>191</v>
      </c>
      <c r="C82" s="111" t="s">
        <v>192</v>
      </c>
      <c r="D82" s="112" t="s">
        <v>133</v>
      </c>
      <c r="E82" s="113">
        <v>10.4</v>
      </c>
      <c r="F82" s="114">
        <v>0</v>
      </c>
      <c r="G82" s="115">
        <f>E82*F82</f>
        <v>0</v>
      </c>
      <c r="H82" s="116">
        <v>1.4999999999999999E-4</v>
      </c>
      <c r="I82" s="117">
        <f>E82*H82</f>
        <v>1.56E-3</v>
      </c>
      <c r="J82" s="116">
        <v>0</v>
      </c>
      <c r="K82" s="117">
        <f>E82*J82</f>
        <v>0</v>
      </c>
      <c r="O82" s="108"/>
      <c r="Z82" s="108"/>
      <c r="AA82" s="108">
        <v>1</v>
      </c>
      <c r="AB82" s="108">
        <v>1</v>
      </c>
      <c r="AC82" s="108">
        <v>1</v>
      </c>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18">
        <f>G82</f>
        <v>0</v>
      </c>
      <c r="BA82" s="108"/>
      <c r="BB82" s="108"/>
      <c r="BC82" s="108"/>
      <c r="BD82" s="108"/>
      <c r="BE82" s="108"/>
      <c r="BF82" s="108"/>
      <c r="BG82" s="108"/>
      <c r="BH82" s="108"/>
      <c r="BI82" s="108"/>
      <c r="CA82" s="108">
        <v>1</v>
      </c>
      <c r="CB82" s="108">
        <v>1</v>
      </c>
      <c r="CZ82" s="75">
        <v>1</v>
      </c>
    </row>
    <row r="83" spans="1:104" x14ac:dyDescent="0.2">
      <c r="A83" s="128" t="s">
        <v>51</v>
      </c>
      <c r="B83" s="129" t="s">
        <v>181</v>
      </c>
      <c r="C83" s="130" t="s">
        <v>182</v>
      </c>
      <c r="D83" s="131"/>
      <c r="E83" s="132"/>
      <c r="F83" s="132"/>
      <c r="G83" s="133">
        <f>SUM(G74:G82)</f>
        <v>0</v>
      </c>
      <c r="H83" s="134"/>
      <c r="I83" s="133">
        <f>SUM(I74:I82)</f>
        <v>5.9490940000000005</v>
      </c>
      <c r="J83" s="135"/>
      <c r="K83" s="133">
        <f>SUM(K74:K82)</f>
        <v>0</v>
      </c>
      <c r="O83" s="108"/>
      <c r="X83" s="136">
        <f>K83</f>
        <v>0</v>
      </c>
      <c r="Y83" s="136">
        <f>I83</f>
        <v>5.9490940000000005</v>
      </c>
      <c r="Z83" s="118">
        <f>G83</f>
        <v>0</v>
      </c>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37"/>
      <c r="BB83" s="137"/>
      <c r="BC83" s="137"/>
      <c r="BD83" s="137"/>
      <c r="BE83" s="137"/>
      <c r="BF83" s="137"/>
      <c r="BG83" s="108"/>
      <c r="BH83" s="108"/>
      <c r="BI83" s="108"/>
    </row>
    <row r="84" spans="1:104" ht="14.25" customHeight="1" x14ac:dyDescent="0.2">
      <c r="A84" s="100" t="s">
        <v>46</v>
      </c>
      <c r="B84" s="101" t="s">
        <v>193</v>
      </c>
      <c r="C84" s="102" t="s">
        <v>194</v>
      </c>
      <c r="D84" s="103"/>
      <c r="E84" s="104"/>
      <c r="F84" s="104"/>
      <c r="G84" s="105"/>
      <c r="H84" s="106"/>
      <c r="I84" s="107"/>
      <c r="J84" s="106"/>
      <c r="K84" s="107"/>
      <c r="O84" s="108"/>
    </row>
    <row r="85" spans="1:104" x14ac:dyDescent="0.2">
      <c r="A85" s="109">
        <v>39</v>
      </c>
      <c r="B85" s="110" t="s">
        <v>195</v>
      </c>
      <c r="C85" s="111" t="s">
        <v>196</v>
      </c>
      <c r="D85" s="112" t="s">
        <v>49</v>
      </c>
      <c r="E85" s="113">
        <v>49.08</v>
      </c>
      <c r="F85" s="114">
        <v>0</v>
      </c>
      <c r="G85" s="115">
        <f>E85*F85</f>
        <v>0</v>
      </c>
      <c r="H85" s="116">
        <v>2.5000000000000001E-3</v>
      </c>
      <c r="I85" s="117">
        <f>E85*H85</f>
        <v>0.1227</v>
      </c>
      <c r="J85" s="116">
        <v>0</v>
      </c>
      <c r="K85" s="117">
        <f>E85*J85</f>
        <v>0</v>
      </c>
      <c r="O85" s="108"/>
      <c r="Z85" s="108"/>
      <c r="AA85" s="108">
        <v>1</v>
      </c>
      <c r="AB85" s="108">
        <v>1</v>
      </c>
      <c r="AC85" s="108">
        <v>1</v>
      </c>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18">
        <f>G85</f>
        <v>0</v>
      </c>
      <c r="BA85" s="108"/>
      <c r="BB85" s="108"/>
      <c r="BC85" s="108"/>
      <c r="BD85" s="108"/>
      <c r="BE85" s="108"/>
      <c r="BF85" s="108"/>
      <c r="BG85" s="108"/>
      <c r="BH85" s="108"/>
      <c r="BI85" s="108"/>
      <c r="CA85" s="108">
        <v>1</v>
      </c>
      <c r="CB85" s="108">
        <v>1</v>
      </c>
      <c r="CZ85" s="75">
        <v>1</v>
      </c>
    </row>
    <row r="86" spans="1:104" x14ac:dyDescent="0.2">
      <c r="A86" s="109">
        <v>40</v>
      </c>
      <c r="B86" s="110" t="s">
        <v>197</v>
      </c>
      <c r="C86" s="111" t="s">
        <v>198</v>
      </c>
      <c r="D86" s="112" t="s">
        <v>49</v>
      </c>
      <c r="E86" s="113">
        <v>50</v>
      </c>
      <c r="F86" s="114">
        <v>0</v>
      </c>
      <c r="G86" s="115">
        <f>E86*F86</f>
        <v>0</v>
      </c>
      <c r="H86" s="116">
        <v>2.9999999999999997E-4</v>
      </c>
      <c r="I86" s="117">
        <f>E86*H86</f>
        <v>1.4999999999999999E-2</v>
      </c>
      <c r="J86" s="116">
        <v>0</v>
      </c>
      <c r="K86" s="117">
        <f>E86*J86</f>
        <v>0</v>
      </c>
      <c r="O86" s="108"/>
      <c r="Z86" s="108"/>
      <c r="AA86" s="108">
        <v>1</v>
      </c>
      <c r="AB86" s="108">
        <v>1</v>
      </c>
      <c r="AC86" s="108">
        <v>1</v>
      </c>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18">
        <f>G86</f>
        <v>0</v>
      </c>
      <c r="BA86" s="108"/>
      <c r="BB86" s="108"/>
      <c r="BC86" s="108"/>
      <c r="BD86" s="108"/>
      <c r="BE86" s="108"/>
      <c r="BF86" s="108"/>
      <c r="BG86" s="108"/>
      <c r="BH86" s="108"/>
      <c r="BI86" s="108"/>
      <c r="CA86" s="108">
        <v>1</v>
      </c>
      <c r="CB86" s="108">
        <v>1</v>
      </c>
      <c r="CZ86" s="75">
        <v>1</v>
      </c>
    </row>
    <row r="87" spans="1:104" x14ac:dyDescent="0.2">
      <c r="A87" s="109">
        <v>41</v>
      </c>
      <c r="B87" s="110" t="s">
        <v>199</v>
      </c>
      <c r="C87" s="111" t="s">
        <v>200</v>
      </c>
      <c r="D87" s="112" t="s">
        <v>49</v>
      </c>
      <c r="E87" s="113">
        <v>15.96</v>
      </c>
      <c r="F87" s="114">
        <v>0</v>
      </c>
      <c r="G87" s="115">
        <f>E87*F87</f>
        <v>0</v>
      </c>
      <c r="H87" s="116">
        <v>4.0000000000000003E-5</v>
      </c>
      <c r="I87" s="117">
        <f>E87*H87</f>
        <v>6.3840000000000012E-4</v>
      </c>
      <c r="J87" s="116">
        <v>0</v>
      </c>
      <c r="K87" s="117">
        <f>E87*J87</f>
        <v>0</v>
      </c>
      <c r="O87" s="108"/>
      <c r="Z87" s="108"/>
      <c r="AA87" s="108">
        <v>1</v>
      </c>
      <c r="AB87" s="108">
        <v>1</v>
      </c>
      <c r="AC87" s="108">
        <v>1</v>
      </c>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18">
        <f>G87</f>
        <v>0</v>
      </c>
      <c r="BA87" s="108"/>
      <c r="BB87" s="108"/>
      <c r="BC87" s="108"/>
      <c r="BD87" s="108"/>
      <c r="BE87" s="108"/>
      <c r="BF87" s="108"/>
      <c r="BG87" s="108"/>
      <c r="BH87" s="108"/>
      <c r="BI87" s="108"/>
      <c r="CA87" s="108">
        <v>1</v>
      </c>
      <c r="CB87" s="108">
        <v>1</v>
      </c>
      <c r="CZ87" s="75">
        <v>1</v>
      </c>
    </row>
    <row r="88" spans="1:104" ht="22.5" x14ac:dyDescent="0.2">
      <c r="A88" s="109">
        <v>42</v>
      </c>
      <c r="B88" s="110" t="s">
        <v>201</v>
      </c>
      <c r="C88" s="111" t="s">
        <v>202</v>
      </c>
      <c r="D88" s="112" t="s">
        <v>133</v>
      </c>
      <c r="E88" s="113">
        <v>10.4</v>
      </c>
      <c r="F88" s="114">
        <v>0</v>
      </c>
      <c r="G88" s="115">
        <f>E88*F88</f>
        <v>0</v>
      </c>
      <c r="H88" s="116">
        <v>2.3800000000000002E-3</v>
      </c>
      <c r="I88" s="117">
        <f>E88*H88</f>
        <v>2.4752000000000003E-2</v>
      </c>
      <c r="J88" s="116">
        <v>0</v>
      </c>
      <c r="K88" s="117">
        <f>E88*J88</f>
        <v>0</v>
      </c>
      <c r="O88" s="108"/>
      <c r="Z88" s="108"/>
      <c r="AA88" s="108">
        <v>1</v>
      </c>
      <c r="AB88" s="108">
        <v>1</v>
      </c>
      <c r="AC88" s="108">
        <v>1</v>
      </c>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18">
        <f>G88</f>
        <v>0</v>
      </c>
      <c r="BA88" s="108"/>
      <c r="BB88" s="108"/>
      <c r="BC88" s="108"/>
      <c r="BD88" s="108"/>
      <c r="BE88" s="108"/>
      <c r="BF88" s="108"/>
      <c r="BG88" s="108"/>
      <c r="BH88" s="108"/>
      <c r="BI88" s="108"/>
      <c r="CA88" s="108">
        <v>1</v>
      </c>
      <c r="CB88" s="108">
        <v>1</v>
      </c>
      <c r="CZ88" s="75">
        <v>1</v>
      </c>
    </row>
    <row r="89" spans="1:104" ht="33.75" x14ac:dyDescent="0.2">
      <c r="A89" s="109">
        <v>43</v>
      </c>
      <c r="B89" s="110" t="s">
        <v>203</v>
      </c>
      <c r="C89" s="111" t="s">
        <v>204</v>
      </c>
      <c r="D89" s="112" t="s">
        <v>49</v>
      </c>
      <c r="E89" s="113">
        <v>108.37</v>
      </c>
      <c r="F89" s="114">
        <v>0</v>
      </c>
      <c r="G89" s="115">
        <f>E89*F89</f>
        <v>0</v>
      </c>
      <c r="H89" s="116">
        <v>3.6099999999999999E-3</v>
      </c>
      <c r="I89" s="117">
        <f>E89*H89</f>
        <v>0.3912157</v>
      </c>
      <c r="J89" s="116">
        <v>0</v>
      </c>
      <c r="K89" s="117">
        <f>E89*J89</f>
        <v>0</v>
      </c>
      <c r="O89" s="108"/>
      <c r="Z89" s="108"/>
      <c r="AA89" s="108">
        <v>1</v>
      </c>
      <c r="AB89" s="108">
        <v>1</v>
      </c>
      <c r="AC89" s="108">
        <v>1</v>
      </c>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18">
        <f>G89</f>
        <v>0</v>
      </c>
      <c r="BA89" s="108"/>
      <c r="BB89" s="108"/>
      <c r="BC89" s="108"/>
      <c r="BD89" s="108"/>
      <c r="BE89" s="108"/>
      <c r="BF89" s="108"/>
      <c r="BG89" s="108"/>
      <c r="BH89" s="108"/>
      <c r="BI89" s="108"/>
      <c r="CA89" s="108">
        <v>1</v>
      </c>
      <c r="CB89" s="108">
        <v>1</v>
      </c>
      <c r="CZ89" s="75">
        <v>1</v>
      </c>
    </row>
    <row r="90" spans="1:104" x14ac:dyDescent="0.2">
      <c r="A90" s="128" t="s">
        <v>51</v>
      </c>
      <c r="B90" s="129" t="s">
        <v>193</v>
      </c>
      <c r="C90" s="130" t="s">
        <v>194</v>
      </c>
      <c r="D90" s="131"/>
      <c r="E90" s="132"/>
      <c r="F90" s="132"/>
      <c r="G90" s="133">
        <f>SUM(G84:G89)</f>
        <v>0</v>
      </c>
      <c r="H90" s="134"/>
      <c r="I90" s="133">
        <f>SUM(I84:I89)</f>
        <v>0.55430610000000002</v>
      </c>
      <c r="J90" s="135"/>
      <c r="K90" s="133">
        <f>SUM(K84:K89)</f>
        <v>0</v>
      </c>
      <c r="O90" s="108"/>
      <c r="X90" s="136">
        <f>K90</f>
        <v>0</v>
      </c>
      <c r="Y90" s="136">
        <f>I90</f>
        <v>0.55430610000000002</v>
      </c>
      <c r="Z90" s="118">
        <f>G90</f>
        <v>0</v>
      </c>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37"/>
      <c r="BB90" s="137"/>
      <c r="BC90" s="137"/>
      <c r="BD90" s="137"/>
      <c r="BE90" s="137"/>
      <c r="BF90" s="137"/>
      <c r="BG90" s="108"/>
      <c r="BH90" s="108"/>
      <c r="BI90" s="108"/>
    </row>
    <row r="91" spans="1:104" ht="14.25" customHeight="1" x14ac:dyDescent="0.2">
      <c r="A91" s="100" t="s">
        <v>46</v>
      </c>
      <c r="B91" s="101" t="s">
        <v>205</v>
      </c>
      <c r="C91" s="102" t="s">
        <v>206</v>
      </c>
      <c r="D91" s="103"/>
      <c r="E91" s="104"/>
      <c r="F91" s="104"/>
      <c r="G91" s="105"/>
      <c r="H91" s="106"/>
      <c r="I91" s="107"/>
      <c r="J91" s="106"/>
      <c r="K91" s="107"/>
      <c r="O91" s="108"/>
    </row>
    <row r="92" spans="1:104" x14ac:dyDescent="0.2">
      <c r="A92" s="109">
        <v>44</v>
      </c>
      <c r="B92" s="110" t="s">
        <v>207</v>
      </c>
      <c r="C92" s="111" t="s">
        <v>208</v>
      </c>
      <c r="D92" s="112" t="s">
        <v>49</v>
      </c>
      <c r="E92" s="113">
        <v>67.56</v>
      </c>
      <c r="F92" s="114">
        <v>0</v>
      </c>
      <c r="G92" s="115">
        <f>E92*F92</f>
        <v>0</v>
      </c>
      <c r="H92" s="116">
        <v>2.31E-3</v>
      </c>
      <c r="I92" s="117">
        <f>E92*H92</f>
        <v>0.1560636</v>
      </c>
      <c r="J92" s="116">
        <v>0</v>
      </c>
      <c r="K92" s="117">
        <f>E92*J92</f>
        <v>0</v>
      </c>
      <c r="O92" s="108"/>
      <c r="Z92" s="108"/>
      <c r="AA92" s="108">
        <v>1</v>
      </c>
      <c r="AB92" s="108">
        <v>1</v>
      </c>
      <c r="AC92" s="108">
        <v>1</v>
      </c>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18">
        <f>G92</f>
        <v>0</v>
      </c>
      <c r="BA92" s="108"/>
      <c r="BB92" s="108"/>
      <c r="BC92" s="108"/>
      <c r="BD92" s="108"/>
      <c r="BE92" s="108"/>
      <c r="BF92" s="108"/>
      <c r="BG92" s="108"/>
      <c r="BH92" s="108"/>
      <c r="BI92" s="108"/>
      <c r="CA92" s="108">
        <v>1</v>
      </c>
      <c r="CB92" s="108">
        <v>1</v>
      </c>
      <c r="CZ92" s="75">
        <v>1</v>
      </c>
    </row>
    <row r="93" spans="1:104" x14ac:dyDescent="0.2">
      <c r="A93" s="119"/>
      <c r="B93" s="120"/>
      <c r="C93" s="178"/>
      <c r="D93" s="179"/>
      <c r="E93" s="179"/>
      <c r="F93" s="179"/>
      <c r="G93" s="180"/>
      <c r="I93" s="121"/>
      <c r="K93" s="121"/>
      <c r="L93" s="122"/>
      <c r="O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row>
    <row r="94" spans="1:104" x14ac:dyDescent="0.2">
      <c r="A94" s="109">
        <v>45</v>
      </c>
      <c r="B94" s="110" t="s">
        <v>209</v>
      </c>
      <c r="C94" s="111" t="s">
        <v>210</v>
      </c>
      <c r="D94" s="112" t="s">
        <v>49</v>
      </c>
      <c r="E94" s="113">
        <v>68</v>
      </c>
      <c r="F94" s="114">
        <v>0</v>
      </c>
      <c r="G94" s="115">
        <f>E94*F94</f>
        <v>0</v>
      </c>
      <c r="H94" s="116">
        <v>3.5E-4</v>
      </c>
      <c r="I94" s="117">
        <f>E94*H94</f>
        <v>2.3799999999999998E-2</v>
      </c>
      <c r="J94" s="116">
        <v>0</v>
      </c>
      <c r="K94" s="117">
        <f>E94*J94</f>
        <v>0</v>
      </c>
      <c r="O94" s="108"/>
      <c r="Z94" s="108"/>
      <c r="AA94" s="108">
        <v>1</v>
      </c>
      <c r="AB94" s="108">
        <v>1</v>
      </c>
      <c r="AC94" s="108">
        <v>1</v>
      </c>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18">
        <f>G94</f>
        <v>0</v>
      </c>
      <c r="BA94" s="108"/>
      <c r="BB94" s="108"/>
      <c r="BC94" s="108"/>
      <c r="BD94" s="108"/>
      <c r="BE94" s="108"/>
      <c r="BF94" s="108"/>
      <c r="BG94" s="108"/>
      <c r="BH94" s="108"/>
      <c r="BI94" s="108"/>
      <c r="CA94" s="108">
        <v>1</v>
      </c>
      <c r="CB94" s="108">
        <v>1</v>
      </c>
      <c r="CZ94" s="75">
        <v>1</v>
      </c>
    </row>
    <row r="95" spans="1:104" x14ac:dyDescent="0.2">
      <c r="A95" s="119"/>
      <c r="B95" s="120"/>
      <c r="C95" s="178"/>
      <c r="D95" s="179"/>
      <c r="E95" s="179"/>
      <c r="F95" s="179"/>
      <c r="G95" s="180"/>
      <c r="I95" s="121"/>
      <c r="K95" s="121"/>
      <c r="L95" s="122"/>
      <c r="O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row>
    <row r="96" spans="1:104" x14ac:dyDescent="0.2">
      <c r="A96" s="109">
        <v>46</v>
      </c>
      <c r="B96" s="110" t="s">
        <v>211</v>
      </c>
      <c r="C96" s="111" t="s">
        <v>212</v>
      </c>
      <c r="D96" s="112" t="s">
        <v>49</v>
      </c>
      <c r="E96" s="113">
        <v>15.96</v>
      </c>
      <c r="F96" s="114">
        <v>0</v>
      </c>
      <c r="G96" s="115">
        <f>E96*F96</f>
        <v>0</v>
      </c>
      <c r="H96" s="116">
        <v>4.0000000000000003E-5</v>
      </c>
      <c r="I96" s="117">
        <f>E96*H96</f>
        <v>6.3840000000000012E-4</v>
      </c>
      <c r="J96" s="116">
        <v>0</v>
      </c>
      <c r="K96" s="117">
        <f>E96*J96</f>
        <v>0</v>
      </c>
      <c r="O96" s="108"/>
      <c r="Z96" s="108"/>
      <c r="AA96" s="108">
        <v>1</v>
      </c>
      <c r="AB96" s="108">
        <v>1</v>
      </c>
      <c r="AC96" s="108">
        <v>1</v>
      </c>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18">
        <f>G96</f>
        <v>0</v>
      </c>
      <c r="BA96" s="108"/>
      <c r="BB96" s="108"/>
      <c r="BC96" s="108"/>
      <c r="BD96" s="108"/>
      <c r="BE96" s="108"/>
      <c r="BF96" s="108"/>
      <c r="BG96" s="108"/>
      <c r="BH96" s="108"/>
      <c r="BI96" s="108"/>
      <c r="CA96" s="108">
        <v>1</v>
      </c>
      <c r="CB96" s="108">
        <v>1</v>
      </c>
      <c r="CZ96" s="75">
        <v>1</v>
      </c>
    </row>
    <row r="97" spans="1:104" x14ac:dyDescent="0.2">
      <c r="A97" s="119"/>
      <c r="B97" s="120"/>
      <c r="C97" s="178"/>
      <c r="D97" s="179"/>
      <c r="E97" s="179"/>
      <c r="F97" s="179"/>
      <c r="G97" s="180"/>
      <c r="I97" s="121"/>
      <c r="K97" s="121"/>
      <c r="L97" s="122"/>
      <c r="O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row>
    <row r="98" spans="1:104" ht="22.5" x14ac:dyDescent="0.2">
      <c r="A98" s="109">
        <v>47</v>
      </c>
      <c r="B98" s="110" t="s">
        <v>213</v>
      </c>
      <c r="C98" s="111" t="s">
        <v>214</v>
      </c>
      <c r="D98" s="112" t="s">
        <v>49</v>
      </c>
      <c r="E98" s="113">
        <v>7.2</v>
      </c>
      <c r="F98" s="114">
        <v>0</v>
      </c>
      <c r="G98" s="115">
        <f>E98*F98</f>
        <v>0</v>
      </c>
      <c r="H98" s="116">
        <v>9.0500000000000008E-3</v>
      </c>
      <c r="I98" s="117">
        <f>E98*H98</f>
        <v>6.516000000000001E-2</v>
      </c>
      <c r="J98" s="116">
        <v>0</v>
      </c>
      <c r="K98" s="117">
        <f>E98*J98</f>
        <v>0</v>
      </c>
      <c r="O98" s="108"/>
      <c r="Z98" s="108"/>
      <c r="AA98" s="108">
        <v>1</v>
      </c>
      <c r="AB98" s="108">
        <v>1</v>
      </c>
      <c r="AC98" s="108">
        <v>1</v>
      </c>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18">
        <f>G98</f>
        <v>0</v>
      </c>
      <c r="BA98" s="108"/>
      <c r="BB98" s="108"/>
      <c r="BC98" s="108"/>
      <c r="BD98" s="108"/>
      <c r="BE98" s="108"/>
      <c r="BF98" s="108"/>
      <c r="BG98" s="108"/>
      <c r="BH98" s="108"/>
      <c r="BI98" s="108"/>
      <c r="CA98" s="108">
        <v>1</v>
      </c>
      <c r="CB98" s="108">
        <v>1</v>
      </c>
      <c r="CZ98" s="75">
        <v>1</v>
      </c>
    </row>
    <row r="99" spans="1:104" x14ac:dyDescent="0.2">
      <c r="A99" s="119"/>
      <c r="B99" s="120"/>
      <c r="C99" s="178"/>
      <c r="D99" s="179"/>
      <c r="E99" s="179"/>
      <c r="F99" s="179"/>
      <c r="G99" s="180"/>
      <c r="I99" s="121"/>
      <c r="K99" s="121"/>
      <c r="L99" s="122"/>
      <c r="O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row>
    <row r="100" spans="1:104" x14ac:dyDescent="0.2">
      <c r="A100" s="109">
        <v>48</v>
      </c>
      <c r="B100" s="110" t="s">
        <v>215</v>
      </c>
      <c r="C100" s="111" t="s">
        <v>216</v>
      </c>
      <c r="D100" s="112" t="s">
        <v>49</v>
      </c>
      <c r="E100" s="113">
        <v>67.56</v>
      </c>
      <c r="F100" s="114">
        <v>0</v>
      </c>
      <c r="G100" s="115">
        <f>E100*F100</f>
        <v>0</v>
      </c>
      <c r="H100" s="116">
        <v>7.6000000000000004E-4</v>
      </c>
      <c r="I100" s="117">
        <f>E100*H100</f>
        <v>5.1345600000000005E-2</v>
      </c>
      <c r="J100" s="116">
        <v>0</v>
      </c>
      <c r="K100" s="117">
        <f>E100*J100</f>
        <v>0</v>
      </c>
      <c r="O100" s="108"/>
      <c r="Z100" s="108"/>
      <c r="AA100" s="108">
        <v>1</v>
      </c>
      <c r="AB100" s="108">
        <v>1</v>
      </c>
      <c r="AC100" s="108">
        <v>1</v>
      </c>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18">
        <f>G100</f>
        <v>0</v>
      </c>
      <c r="BA100" s="108"/>
      <c r="BB100" s="108"/>
      <c r="BC100" s="108"/>
      <c r="BD100" s="108"/>
      <c r="BE100" s="108"/>
      <c r="BF100" s="108"/>
      <c r="BG100" s="108"/>
      <c r="BH100" s="108"/>
      <c r="BI100" s="108"/>
      <c r="CA100" s="108">
        <v>1</v>
      </c>
      <c r="CB100" s="108">
        <v>1</v>
      </c>
      <c r="CZ100" s="75">
        <v>1</v>
      </c>
    </row>
    <row r="101" spans="1:104" ht="33.75" x14ac:dyDescent="0.2">
      <c r="A101" s="109">
        <v>49</v>
      </c>
      <c r="B101" s="110" t="s">
        <v>217</v>
      </c>
      <c r="C101" s="111" t="s">
        <v>218</v>
      </c>
      <c r="D101" s="112" t="s">
        <v>49</v>
      </c>
      <c r="E101" s="113">
        <v>67.56</v>
      </c>
      <c r="F101" s="114">
        <v>0</v>
      </c>
      <c r="G101" s="115">
        <f>E101*F101</f>
        <v>0</v>
      </c>
      <c r="H101" s="116">
        <v>3.6099999999999999E-3</v>
      </c>
      <c r="I101" s="117">
        <f>E101*H101</f>
        <v>0.24389160000000001</v>
      </c>
      <c r="J101" s="116">
        <v>0</v>
      </c>
      <c r="K101" s="117">
        <f>E101*J101</f>
        <v>0</v>
      </c>
      <c r="O101" s="108"/>
      <c r="Z101" s="108"/>
      <c r="AA101" s="108">
        <v>1</v>
      </c>
      <c r="AB101" s="108">
        <v>1</v>
      </c>
      <c r="AC101" s="108">
        <v>1</v>
      </c>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18">
        <f>G101</f>
        <v>0</v>
      </c>
      <c r="BA101" s="108"/>
      <c r="BB101" s="108"/>
      <c r="BC101" s="108"/>
      <c r="BD101" s="108"/>
      <c r="BE101" s="108"/>
      <c r="BF101" s="108"/>
      <c r="BG101" s="108"/>
      <c r="BH101" s="108"/>
      <c r="BI101" s="108"/>
      <c r="CA101" s="108">
        <v>1</v>
      </c>
      <c r="CB101" s="108">
        <v>1</v>
      </c>
      <c r="CZ101" s="75">
        <v>1</v>
      </c>
    </row>
    <row r="102" spans="1:104" x14ac:dyDescent="0.2">
      <c r="A102" s="119"/>
      <c r="B102" s="120"/>
      <c r="C102" s="178"/>
      <c r="D102" s="179"/>
      <c r="E102" s="179"/>
      <c r="F102" s="179"/>
      <c r="G102" s="180"/>
      <c r="I102" s="121"/>
      <c r="K102" s="121"/>
      <c r="L102" s="122"/>
      <c r="O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row>
    <row r="103" spans="1:104" x14ac:dyDescent="0.2">
      <c r="A103" s="128" t="s">
        <v>51</v>
      </c>
      <c r="B103" s="129" t="s">
        <v>205</v>
      </c>
      <c r="C103" s="130" t="s">
        <v>206</v>
      </c>
      <c r="D103" s="131"/>
      <c r="E103" s="132"/>
      <c r="F103" s="132"/>
      <c r="G103" s="133">
        <f>SUM(G91:G102)</f>
        <v>0</v>
      </c>
      <c r="H103" s="134"/>
      <c r="I103" s="133">
        <f>SUM(I91:I102)</f>
        <v>0.54089920000000002</v>
      </c>
      <c r="J103" s="135"/>
      <c r="K103" s="133">
        <f>SUM(K91:K102)</f>
        <v>0</v>
      </c>
      <c r="O103" s="108"/>
      <c r="X103" s="136">
        <f>K103</f>
        <v>0</v>
      </c>
      <c r="Y103" s="136">
        <f>I103</f>
        <v>0.54089920000000002</v>
      </c>
      <c r="Z103" s="118">
        <f>G103</f>
        <v>0</v>
      </c>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37"/>
      <c r="BB103" s="137"/>
      <c r="BC103" s="137"/>
      <c r="BD103" s="137"/>
      <c r="BE103" s="137"/>
      <c r="BF103" s="137"/>
      <c r="BG103" s="108"/>
      <c r="BH103" s="108"/>
      <c r="BI103" s="108"/>
    </row>
    <row r="104" spans="1:104" ht="14.25" customHeight="1" x14ac:dyDescent="0.2">
      <c r="A104" s="100" t="s">
        <v>46</v>
      </c>
      <c r="B104" s="101" t="s">
        <v>219</v>
      </c>
      <c r="C104" s="102" t="s">
        <v>220</v>
      </c>
      <c r="D104" s="103"/>
      <c r="E104" s="104"/>
      <c r="F104" s="104"/>
      <c r="G104" s="105"/>
      <c r="H104" s="106"/>
      <c r="I104" s="107"/>
      <c r="J104" s="106"/>
      <c r="K104" s="107"/>
      <c r="O104" s="108"/>
    </row>
    <row r="105" spans="1:104" x14ac:dyDescent="0.2">
      <c r="A105" s="109">
        <v>50</v>
      </c>
      <c r="B105" s="110" t="s">
        <v>221</v>
      </c>
      <c r="C105" s="111" t="s">
        <v>222</v>
      </c>
      <c r="D105" s="112" t="s">
        <v>49</v>
      </c>
      <c r="E105" s="113">
        <v>33.1</v>
      </c>
      <c r="F105" s="114">
        <v>0</v>
      </c>
      <c r="G105" s="115">
        <f>E105*F105</f>
        <v>0</v>
      </c>
      <c r="H105" s="116">
        <v>8.9200000000000008E-3</v>
      </c>
      <c r="I105" s="117">
        <f>E105*H105</f>
        <v>0.29525200000000001</v>
      </c>
      <c r="J105" s="116">
        <v>0</v>
      </c>
      <c r="K105" s="117">
        <f>E105*J105</f>
        <v>0</v>
      </c>
      <c r="O105" s="108"/>
      <c r="Z105" s="108"/>
      <c r="AA105" s="108">
        <v>1</v>
      </c>
      <c r="AB105" s="108">
        <v>1</v>
      </c>
      <c r="AC105" s="108">
        <v>1</v>
      </c>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18">
        <f>G105</f>
        <v>0</v>
      </c>
      <c r="BA105" s="108"/>
      <c r="BB105" s="108"/>
      <c r="BC105" s="108"/>
      <c r="BD105" s="108"/>
      <c r="BE105" s="108"/>
      <c r="BF105" s="108"/>
      <c r="BG105" s="108"/>
      <c r="BH105" s="108"/>
      <c r="BI105" s="108"/>
      <c r="CA105" s="108">
        <v>1</v>
      </c>
      <c r="CB105" s="108">
        <v>1</v>
      </c>
      <c r="CZ105" s="75">
        <v>1</v>
      </c>
    </row>
    <row r="106" spans="1:104" x14ac:dyDescent="0.2">
      <c r="A106" s="119"/>
      <c r="B106" s="120"/>
      <c r="C106" s="178"/>
      <c r="D106" s="179"/>
      <c r="E106" s="179"/>
      <c r="F106" s="179"/>
      <c r="G106" s="180"/>
      <c r="I106" s="121"/>
      <c r="K106" s="121"/>
      <c r="L106" s="122"/>
      <c r="O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row>
    <row r="107" spans="1:104" x14ac:dyDescent="0.2">
      <c r="A107" s="109">
        <v>51</v>
      </c>
      <c r="B107" s="110" t="s">
        <v>223</v>
      </c>
      <c r="C107" s="111" t="s">
        <v>224</v>
      </c>
      <c r="D107" s="112" t="s">
        <v>49</v>
      </c>
      <c r="E107" s="113">
        <v>33.1</v>
      </c>
      <c r="F107" s="114">
        <v>0</v>
      </c>
      <c r="G107" s="115">
        <f>E107*F107</f>
        <v>0</v>
      </c>
      <c r="H107" s="116">
        <v>0.1111</v>
      </c>
      <c r="I107" s="117">
        <f>E107*H107</f>
        <v>3.6774100000000005</v>
      </c>
      <c r="J107" s="116">
        <v>0</v>
      </c>
      <c r="K107" s="117">
        <f>E107*J107</f>
        <v>0</v>
      </c>
      <c r="O107" s="108"/>
      <c r="Z107" s="108"/>
      <c r="AA107" s="108">
        <v>1</v>
      </c>
      <c r="AB107" s="108">
        <v>1</v>
      </c>
      <c r="AC107" s="108">
        <v>1</v>
      </c>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18">
        <f>G107</f>
        <v>0</v>
      </c>
      <c r="BA107" s="108"/>
      <c r="BB107" s="108"/>
      <c r="BC107" s="108"/>
      <c r="BD107" s="108"/>
      <c r="BE107" s="108"/>
      <c r="BF107" s="108"/>
      <c r="BG107" s="108"/>
      <c r="BH107" s="108"/>
      <c r="BI107" s="108"/>
      <c r="CA107" s="108">
        <v>1</v>
      </c>
      <c r="CB107" s="108">
        <v>1</v>
      </c>
      <c r="CZ107" s="75">
        <v>1</v>
      </c>
    </row>
    <row r="108" spans="1:104" x14ac:dyDescent="0.2">
      <c r="A108" s="119"/>
      <c r="B108" s="120"/>
      <c r="C108" s="178"/>
      <c r="D108" s="179"/>
      <c r="E108" s="179"/>
      <c r="F108" s="179"/>
      <c r="G108" s="180"/>
      <c r="I108" s="121"/>
      <c r="K108" s="121"/>
      <c r="L108" s="122"/>
      <c r="O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row>
    <row r="109" spans="1:104" x14ac:dyDescent="0.2">
      <c r="A109" s="109">
        <v>52</v>
      </c>
      <c r="B109" s="110" t="s">
        <v>225</v>
      </c>
      <c r="C109" s="111" t="s">
        <v>226</v>
      </c>
      <c r="D109" s="112" t="s">
        <v>49</v>
      </c>
      <c r="E109" s="113">
        <v>62.22</v>
      </c>
      <c r="F109" s="114">
        <v>0</v>
      </c>
      <c r="G109" s="115">
        <f>E109*F109</f>
        <v>0</v>
      </c>
      <c r="H109" s="116">
        <v>1.111E-2</v>
      </c>
      <c r="I109" s="117">
        <f>E109*H109</f>
        <v>0.6912642</v>
      </c>
      <c r="J109" s="116">
        <v>0</v>
      </c>
      <c r="K109" s="117">
        <f>E109*J109</f>
        <v>0</v>
      </c>
      <c r="O109" s="108"/>
      <c r="Z109" s="108"/>
      <c r="AA109" s="108">
        <v>1</v>
      </c>
      <c r="AB109" s="108">
        <v>1</v>
      </c>
      <c r="AC109" s="108">
        <v>1</v>
      </c>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18">
        <f>G109</f>
        <v>0</v>
      </c>
      <c r="BA109" s="108"/>
      <c r="BB109" s="108"/>
      <c r="BC109" s="108"/>
      <c r="BD109" s="108"/>
      <c r="BE109" s="108"/>
      <c r="BF109" s="108"/>
      <c r="BG109" s="108"/>
      <c r="BH109" s="108"/>
      <c r="BI109" s="108"/>
      <c r="CA109" s="108">
        <v>1</v>
      </c>
      <c r="CB109" s="108">
        <v>1</v>
      </c>
      <c r="CZ109" s="75">
        <v>1</v>
      </c>
    </row>
    <row r="110" spans="1:104" x14ac:dyDescent="0.2">
      <c r="A110" s="128" t="s">
        <v>51</v>
      </c>
      <c r="B110" s="129" t="s">
        <v>219</v>
      </c>
      <c r="C110" s="130" t="s">
        <v>220</v>
      </c>
      <c r="D110" s="131"/>
      <c r="E110" s="132"/>
      <c r="F110" s="132"/>
      <c r="G110" s="133">
        <f>SUM(G104:G109)</f>
        <v>0</v>
      </c>
      <c r="H110" s="134"/>
      <c r="I110" s="133">
        <f>SUM(I104:I109)</f>
        <v>4.6639262000000006</v>
      </c>
      <c r="J110" s="135"/>
      <c r="K110" s="133">
        <f>SUM(K104:K109)</f>
        <v>0</v>
      </c>
      <c r="O110" s="108"/>
      <c r="X110" s="136">
        <f>K110</f>
        <v>0</v>
      </c>
      <c r="Y110" s="136">
        <f>I110</f>
        <v>4.6639262000000006</v>
      </c>
      <c r="Z110" s="118">
        <f>G110</f>
        <v>0</v>
      </c>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37"/>
      <c r="BB110" s="137"/>
      <c r="BC110" s="137"/>
      <c r="BD110" s="137"/>
      <c r="BE110" s="137"/>
      <c r="BF110" s="137"/>
      <c r="BG110" s="108"/>
      <c r="BH110" s="108"/>
      <c r="BI110" s="108"/>
    </row>
    <row r="111" spans="1:104" ht="14.25" customHeight="1" x14ac:dyDescent="0.2">
      <c r="A111" s="100" t="s">
        <v>46</v>
      </c>
      <c r="B111" s="101" t="s">
        <v>227</v>
      </c>
      <c r="C111" s="102" t="s">
        <v>228</v>
      </c>
      <c r="D111" s="103"/>
      <c r="E111" s="104"/>
      <c r="F111" s="104"/>
      <c r="G111" s="105"/>
      <c r="H111" s="106"/>
      <c r="I111" s="107"/>
      <c r="J111" s="106"/>
      <c r="K111" s="107"/>
      <c r="O111" s="108"/>
    </row>
    <row r="112" spans="1:104" ht="22.5" x14ac:dyDescent="0.2">
      <c r="A112" s="109">
        <v>53</v>
      </c>
      <c r="B112" s="110" t="s">
        <v>229</v>
      </c>
      <c r="C112" s="111" t="s">
        <v>230</v>
      </c>
      <c r="D112" s="112" t="s">
        <v>152</v>
      </c>
      <c r="E112" s="113">
        <v>1</v>
      </c>
      <c r="F112" s="114">
        <v>0</v>
      </c>
      <c r="G112" s="115">
        <f>E112*F112</f>
        <v>0</v>
      </c>
      <c r="H112" s="116">
        <v>0</v>
      </c>
      <c r="I112" s="117">
        <f>E112*H112</f>
        <v>0</v>
      </c>
      <c r="J112" s="116">
        <v>0</v>
      </c>
      <c r="K112" s="117">
        <f>E112*J112</f>
        <v>0</v>
      </c>
      <c r="O112" s="108"/>
      <c r="Z112" s="108"/>
      <c r="AA112" s="108">
        <v>1</v>
      </c>
      <c r="AB112" s="108">
        <v>1</v>
      </c>
      <c r="AC112" s="108">
        <v>1</v>
      </c>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18">
        <f>G112</f>
        <v>0</v>
      </c>
      <c r="BA112" s="108"/>
      <c r="BB112" s="108"/>
      <c r="BC112" s="108"/>
      <c r="BD112" s="108"/>
      <c r="BE112" s="108"/>
      <c r="BF112" s="108"/>
      <c r="BG112" s="108"/>
      <c r="BH112" s="108"/>
      <c r="BI112" s="108"/>
      <c r="CA112" s="108">
        <v>1</v>
      </c>
      <c r="CB112" s="108">
        <v>1</v>
      </c>
      <c r="CZ112" s="75">
        <v>1</v>
      </c>
    </row>
    <row r="113" spans="1:104" ht="33.75" x14ac:dyDescent="0.2">
      <c r="A113" s="109">
        <v>54</v>
      </c>
      <c r="B113" s="110" t="s">
        <v>231</v>
      </c>
      <c r="C113" s="111" t="s">
        <v>232</v>
      </c>
      <c r="D113" s="112" t="s">
        <v>84</v>
      </c>
      <c r="E113" s="113">
        <v>2</v>
      </c>
      <c r="F113" s="114">
        <v>0</v>
      </c>
      <c r="G113" s="115">
        <f>E113*F113</f>
        <v>0</v>
      </c>
      <c r="H113" s="116">
        <v>0</v>
      </c>
      <c r="I113" s="117">
        <f>E113*H113</f>
        <v>0</v>
      </c>
      <c r="J113" s="116">
        <v>0</v>
      </c>
      <c r="K113" s="117">
        <f>E113*J113</f>
        <v>0</v>
      </c>
      <c r="O113" s="108"/>
      <c r="Z113" s="108"/>
      <c r="AA113" s="108">
        <v>1</v>
      </c>
      <c r="AB113" s="108">
        <v>1</v>
      </c>
      <c r="AC113" s="108">
        <v>1</v>
      </c>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18">
        <f>G113</f>
        <v>0</v>
      </c>
      <c r="BA113" s="108"/>
      <c r="BB113" s="108"/>
      <c r="BC113" s="108"/>
      <c r="BD113" s="108"/>
      <c r="BE113" s="108"/>
      <c r="BF113" s="108"/>
      <c r="BG113" s="108"/>
      <c r="BH113" s="108"/>
      <c r="BI113" s="108"/>
      <c r="CA113" s="108">
        <v>1</v>
      </c>
      <c r="CB113" s="108">
        <v>1</v>
      </c>
      <c r="CZ113" s="75">
        <v>1</v>
      </c>
    </row>
    <row r="114" spans="1:104" ht="22.5" x14ac:dyDescent="0.2">
      <c r="A114" s="109">
        <v>55</v>
      </c>
      <c r="B114" s="110" t="s">
        <v>233</v>
      </c>
      <c r="C114" s="111" t="s">
        <v>234</v>
      </c>
      <c r="D114" s="112" t="s">
        <v>84</v>
      </c>
      <c r="E114" s="113">
        <v>2</v>
      </c>
      <c r="F114" s="114">
        <v>0</v>
      </c>
      <c r="G114" s="115">
        <f>E114*F114</f>
        <v>0</v>
      </c>
      <c r="H114" s="116">
        <v>0</v>
      </c>
      <c r="I114" s="117">
        <f>E114*H114</f>
        <v>0</v>
      </c>
      <c r="J114" s="116">
        <v>0</v>
      </c>
      <c r="K114" s="117">
        <f>E114*J114</f>
        <v>0</v>
      </c>
      <c r="O114" s="108"/>
      <c r="Z114" s="108"/>
      <c r="AA114" s="108">
        <v>1</v>
      </c>
      <c r="AB114" s="108">
        <v>1</v>
      </c>
      <c r="AC114" s="108">
        <v>1</v>
      </c>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18">
        <f>G114</f>
        <v>0</v>
      </c>
      <c r="BA114" s="108"/>
      <c r="BB114" s="108"/>
      <c r="BC114" s="108"/>
      <c r="BD114" s="108"/>
      <c r="BE114" s="108"/>
      <c r="BF114" s="108"/>
      <c r="BG114" s="108"/>
      <c r="BH114" s="108"/>
      <c r="BI114" s="108"/>
      <c r="CA114" s="108">
        <v>1</v>
      </c>
      <c r="CB114" s="108">
        <v>1</v>
      </c>
      <c r="CZ114" s="75">
        <v>1</v>
      </c>
    </row>
    <row r="115" spans="1:104" ht="22.5" x14ac:dyDescent="0.2">
      <c r="A115" s="109">
        <v>56</v>
      </c>
      <c r="B115" s="110" t="s">
        <v>235</v>
      </c>
      <c r="C115" s="111" t="s">
        <v>236</v>
      </c>
      <c r="D115" s="112" t="s">
        <v>152</v>
      </c>
      <c r="E115" s="113">
        <v>1</v>
      </c>
      <c r="F115" s="114">
        <v>0</v>
      </c>
      <c r="G115" s="115">
        <f>E115*F115</f>
        <v>0</v>
      </c>
      <c r="H115" s="116">
        <v>0</v>
      </c>
      <c r="I115" s="117">
        <f>E115*H115</f>
        <v>0</v>
      </c>
      <c r="J115" s="116">
        <v>0</v>
      </c>
      <c r="K115" s="117">
        <f>E115*J115</f>
        <v>0</v>
      </c>
      <c r="O115" s="108"/>
      <c r="Z115" s="108"/>
      <c r="AA115" s="108">
        <v>1</v>
      </c>
      <c r="AB115" s="108">
        <v>1</v>
      </c>
      <c r="AC115" s="108">
        <v>1</v>
      </c>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18">
        <f>G115</f>
        <v>0</v>
      </c>
      <c r="BA115" s="108"/>
      <c r="BB115" s="108"/>
      <c r="BC115" s="108"/>
      <c r="BD115" s="108"/>
      <c r="BE115" s="108"/>
      <c r="BF115" s="108"/>
      <c r="BG115" s="108"/>
      <c r="BH115" s="108"/>
      <c r="BI115" s="108"/>
      <c r="CA115" s="108">
        <v>1</v>
      </c>
      <c r="CB115" s="108">
        <v>1</v>
      </c>
      <c r="CZ115" s="75">
        <v>1</v>
      </c>
    </row>
    <row r="116" spans="1:104" x14ac:dyDescent="0.2">
      <c r="A116" s="128" t="s">
        <v>51</v>
      </c>
      <c r="B116" s="129" t="s">
        <v>227</v>
      </c>
      <c r="C116" s="130" t="s">
        <v>228</v>
      </c>
      <c r="D116" s="131"/>
      <c r="E116" s="132"/>
      <c r="F116" s="132"/>
      <c r="G116" s="133">
        <f>SUM(G111:G115)</f>
        <v>0</v>
      </c>
      <c r="H116" s="134"/>
      <c r="I116" s="133">
        <f>SUM(I111:I115)</f>
        <v>0</v>
      </c>
      <c r="J116" s="135"/>
      <c r="K116" s="133">
        <f>SUM(K111:K115)</f>
        <v>0</v>
      </c>
      <c r="O116" s="108"/>
      <c r="X116" s="136">
        <f>K116</f>
        <v>0</v>
      </c>
      <c r="Y116" s="136">
        <f>I116</f>
        <v>0</v>
      </c>
      <c r="Z116" s="118">
        <f>G116</f>
        <v>0</v>
      </c>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37"/>
      <c r="BB116" s="137"/>
      <c r="BC116" s="137"/>
      <c r="BD116" s="137"/>
      <c r="BE116" s="137"/>
      <c r="BF116" s="137"/>
      <c r="BG116" s="108"/>
      <c r="BH116" s="108"/>
      <c r="BI116" s="108"/>
    </row>
    <row r="117" spans="1:104" ht="14.25" customHeight="1" x14ac:dyDescent="0.2">
      <c r="A117" s="100" t="s">
        <v>46</v>
      </c>
      <c r="B117" s="101" t="s">
        <v>237</v>
      </c>
      <c r="C117" s="102" t="s">
        <v>238</v>
      </c>
      <c r="D117" s="103"/>
      <c r="E117" s="104"/>
      <c r="F117" s="104"/>
      <c r="G117" s="105"/>
      <c r="H117" s="106"/>
      <c r="I117" s="107"/>
      <c r="J117" s="106"/>
      <c r="K117" s="107"/>
      <c r="O117" s="108"/>
    </row>
    <row r="118" spans="1:104" x14ac:dyDescent="0.2">
      <c r="A118" s="109">
        <v>57</v>
      </c>
      <c r="B118" s="110" t="s">
        <v>239</v>
      </c>
      <c r="C118" s="111" t="s">
        <v>240</v>
      </c>
      <c r="D118" s="112" t="s">
        <v>49</v>
      </c>
      <c r="E118" s="113">
        <v>50</v>
      </c>
      <c r="F118" s="114">
        <v>0</v>
      </c>
      <c r="G118" s="115">
        <f>E118*F118</f>
        <v>0</v>
      </c>
      <c r="H118" s="116">
        <v>1.2099999999999999E-3</v>
      </c>
      <c r="I118" s="117">
        <f>E118*H118</f>
        <v>6.0499999999999998E-2</v>
      </c>
      <c r="J118" s="116">
        <v>0</v>
      </c>
      <c r="K118" s="117">
        <f>E118*J118</f>
        <v>0</v>
      </c>
      <c r="O118" s="108"/>
      <c r="Z118" s="108"/>
      <c r="AA118" s="108">
        <v>1</v>
      </c>
      <c r="AB118" s="108">
        <v>1</v>
      </c>
      <c r="AC118" s="108">
        <v>1</v>
      </c>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18">
        <f>G118</f>
        <v>0</v>
      </c>
      <c r="BA118" s="108"/>
      <c r="BB118" s="108"/>
      <c r="BC118" s="108"/>
      <c r="BD118" s="108"/>
      <c r="BE118" s="108"/>
      <c r="BF118" s="108"/>
      <c r="BG118" s="108"/>
      <c r="BH118" s="108"/>
      <c r="BI118" s="108"/>
      <c r="CA118" s="108">
        <v>1</v>
      </c>
      <c r="CB118" s="108">
        <v>1</v>
      </c>
      <c r="CZ118" s="75">
        <v>1</v>
      </c>
    </row>
    <row r="119" spans="1:104" x14ac:dyDescent="0.2">
      <c r="A119" s="119"/>
      <c r="B119" s="120"/>
      <c r="C119" s="178"/>
      <c r="D119" s="179"/>
      <c r="E119" s="179"/>
      <c r="F119" s="179"/>
      <c r="G119" s="180"/>
      <c r="I119" s="121"/>
      <c r="K119" s="121"/>
      <c r="L119" s="122"/>
      <c r="O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row>
    <row r="120" spans="1:104" x14ac:dyDescent="0.2">
      <c r="A120" s="109">
        <v>58</v>
      </c>
      <c r="B120" s="110" t="s">
        <v>241</v>
      </c>
      <c r="C120" s="111" t="s">
        <v>242</v>
      </c>
      <c r="D120" s="112" t="s">
        <v>49</v>
      </c>
      <c r="E120" s="113">
        <v>43.2</v>
      </c>
      <c r="F120" s="114">
        <v>0</v>
      </c>
      <c r="G120" s="115">
        <f>E120*F120</f>
        <v>0</v>
      </c>
      <c r="H120" s="116">
        <v>5.9199999999999999E-3</v>
      </c>
      <c r="I120" s="117">
        <f>E120*H120</f>
        <v>0.25574400000000003</v>
      </c>
      <c r="J120" s="116">
        <v>0</v>
      </c>
      <c r="K120" s="117">
        <f>E120*J120</f>
        <v>0</v>
      </c>
      <c r="O120" s="108"/>
      <c r="Z120" s="108"/>
      <c r="AA120" s="108">
        <v>1</v>
      </c>
      <c r="AB120" s="108">
        <v>1</v>
      </c>
      <c r="AC120" s="108">
        <v>1</v>
      </c>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18">
        <f>G120</f>
        <v>0</v>
      </c>
      <c r="BA120" s="108"/>
      <c r="BB120" s="108"/>
      <c r="BC120" s="108"/>
      <c r="BD120" s="108"/>
      <c r="BE120" s="108"/>
      <c r="BF120" s="108"/>
      <c r="BG120" s="108"/>
      <c r="BH120" s="108"/>
      <c r="BI120" s="108"/>
      <c r="CA120" s="108">
        <v>1</v>
      </c>
      <c r="CB120" s="108">
        <v>1</v>
      </c>
      <c r="CZ120" s="75">
        <v>1</v>
      </c>
    </row>
    <row r="121" spans="1:104" x14ac:dyDescent="0.2">
      <c r="A121" s="119"/>
      <c r="B121" s="120"/>
      <c r="C121" s="178"/>
      <c r="D121" s="179"/>
      <c r="E121" s="179"/>
      <c r="F121" s="179"/>
      <c r="G121" s="180"/>
      <c r="I121" s="121"/>
      <c r="K121" s="121"/>
      <c r="L121" s="122"/>
      <c r="O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row>
    <row r="122" spans="1:104" x14ac:dyDescent="0.2">
      <c r="A122" s="128" t="s">
        <v>51</v>
      </c>
      <c r="B122" s="129" t="s">
        <v>237</v>
      </c>
      <c r="C122" s="130" t="s">
        <v>238</v>
      </c>
      <c r="D122" s="131"/>
      <c r="E122" s="132"/>
      <c r="F122" s="132"/>
      <c r="G122" s="133">
        <f>SUM(G117:G121)</f>
        <v>0</v>
      </c>
      <c r="H122" s="134"/>
      <c r="I122" s="133">
        <f>SUM(I117:I121)</f>
        <v>0.31624400000000003</v>
      </c>
      <c r="J122" s="135"/>
      <c r="K122" s="133">
        <f>SUM(K117:K121)</f>
        <v>0</v>
      </c>
      <c r="O122" s="108"/>
      <c r="X122" s="136">
        <f>K122</f>
        <v>0</v>
      </c>
      <c r="Y122" s="136">
        <f>I122</f>
        <v>0.31624400000000003</v>
      </c>
      <c r="Z122" s="118">
        <f>G122</f>
        <v>0</v>
      </c>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37"/>
      <c r="BB122" s="137"/>
      <c r="BC122" s="137"/>
      <c r="BD122" s="137"/>
      <c r="BE122" s="137"/>
      <c r="BF122" s="137"/>
      <c r="BG122" s="108"/>
      <c r="BH122" s="108"/>
      <c r="BI122" s="108"/>
    </row>
    <row r="123" spans="1:104" ht="14.25" customHeight="1" x14ac:dyDescent="0.2">
      <c r="A123" s="100" t="s">
        <v>46</v>
      </c>
      <c r="B123" s="101" t="s">
        <v>243</v>
      </c>
      <c r="C123" s="102" t="s">
        <v>244</v>
      </c>
      <c r="D123" s="103"/>
      <c r="E123" s="104"/>
      <c r="F123" s="104"/>
      <c r="G123" s="105"/>
      <c r="H123" s="106"/>
      <c r="I123" s="107"/>
      <c r="J123" s="106"/>
      <c r="K123" s="107"/>
      <c r="O123" s="108"/>
    </row>
    <row r="124" spans="1:104" x14ac:dyDescent="0.2">
      <c r="A124" s="109">
        <v>59</v>
      </c>
      <c r="B124" s="110" t="s">
        <v>245</v>
      </c>
      <c r="C124" s="111" t="s">
        <v>246</v>
      </c>
      <c r="D124" s="112" t="s">
        <v>49</v>
      </c>
      <c r="E124" s="113">
        <v>33.1</v>
      </c>
      <c r="F124" s="114">
        <v>0</v>
      </c>
      <c r="G124" s="115">
        <f>E124*F124</f>
        <v>0</v>
      </c>
      <c r="H124" s="116">
        <v>4.0000000000000003E-5</v>
      </c>
      <c r="I124" s="117">
        <f>E124*H124</f>
        <v>1.3240000000000001E-3</v>
      </c>
      <c r="J124" s="116">
        <v>0</v>
      </c>
      <c r="K124" s="117">
        <f>E124*J124</f>
        <v>0</v>
      </c>
      <c r="O124" s="108"/>
      <c r="Z124" s="108"/>
      <c r="AA124" s="108">
        <v>1</v>
      </c>
      <c r="AB124" s="108">
        <v>1</v>
      </c>
      <c r="AC124" s="108">
        <v>1</v>
      </c>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18">
        <f>G124</f>
        <v>0</v>
      </c>
      <c r="BA124" s="108"/>
      <c r="BB124" s="108"/>
      <c r="BC124" s="108"/>
      <c r="BD124" s="108"/>
      <c r="BE124" s="108"/>
      <c r="BF124" s="108"/>
      <c r="BG124" s="108"/>
      <c r="BH124" s="108"/>
      <c r="BI124" s="108"/>
      <c r="CA124" s="108">
        <v>1</v>
      </c>
      <c r="CB124" s="108">
        <v>1</v>
      </c>
      <c r="CZ124" s="75">
        <v>1</v>
      </c>
    </row>
    <row r="125" spans="1:104" x14ac:dyDescent="0.2">
      <c r="A125" s="119"/>
      <c r="B125" s="120"/>
      <c r="C125" s="178"/>
      <c r="D125" s="179"/>
      <c r="E125" s="179"/>
      <c r="F125" s="179"/>
      <c r="G125" s="180"/>
      <c r="I125" s="121"/>
      <c r="K125" s="121"/>
      <c r="L125" s="122"/>
      <c r="O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row>
    <row r="126" spans="1:104" x14ac:dyDescent="0.2">
      <c r="A126" s="128" t="s">
        <v>51</v>
      </c>
      <c r="B126" s="129" t="s">
        <v>243</v>
      </c>
      <c r="C126" s="130" t="s">
        <v>244</v>
      </c>
      <c r="D126" s="131"/>
      <c r="E126" s="132"/>
      <c r="F126" s="132"/>
      <c r="G126" s="133">
        <f>SUM(G123:G125)</f>
        <v>0</v>
      </c>
      <c r="H126" s="134"/>
      <c r="I126" s="133">
        <f>SUM(I123:I125)</f>
        <v>1.3240000000000001E-3</v>
      </c>
      <c r="J126" s="135"/>
      <c r="K126" s="133">
        <f>SUM(K123:K125)</f>
        <v>0</v>
      </c>
      <c r="O126" s="108"/>
      <c r="X126" s="136">
        <f>K126</f>
        <v>0</v>
      </c>
      <c r="Y126" s="136">
        <f>I126</f>
        <v>1.3240000000000001E-3</v>
      </c>
      <c r="Z126" s="118">
        <f>G126</f>
        <v>0</v>
      </c>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37"/>
      <c r="BB126" s="137"/>
      <c r="BC126" s="137"/>
      <c r="BD126" s="137"/>
      <c r="BE126" s="137"/>
      <c r="BF126" s="137"/>
      <c r="BG126" s="108"/>
      <c r="BH126" s="108"/>
      <c r="BI126" s="108"/>
    </row>
    <row r="127" spans="1:104" ht="14.25" customHeight="1" x14ac:dyDescent="0.2">
      <c r="A127" s="100" t="s">
        <v>46</v>
      </c>
      <c r="B127" s="101" t="s">
        <v>247</v>
      </c>
      <c r="C127" s="102" t="s">
        <v>248</v>
      </c>
      <c r="D127" s="103"/>
      <c r="E127" s="104"/>
      <c r="F127" s="104"/>
      <c r="G127" s="105"/>
      <c r="H127" s="106"/>
      <c r="I127" s="107"/>
      <c r="J127" s="106"/>
      <c r="K127" s="107"/>
      <c r="O127" s="108"/>
    </row>
    <row r="128" spans="1:104" x14ac:dyDescent="0.2">
      <c r="A128" s="109">
        <v>60</v>
      </c>
      <c r="B128" s="110" t="s">
        <v>249</v>
      </c>
      <c r="C128" s="111" t="s">
        <v>250</v>
      </c>
      <c r="D128" s="112" t="s">
        <v>251</v>
      </c>
      <c r="E128" s="113">
        <v>1</v>
      </c>
      <c r="F128" s="114">
        <v>0</v>
      </c>
      <c r="G128" s="115">
        <f>E128*F128</f>
        <v>0</v>
      </c>
      <c r="H128" s="116">
        <v>0</v>
      </c>
      <c r="I128" s="117">
        <f>E128*H128</f>
        <v>0</v>
      </c>
      <c r="J128" s="116">
        <v>0</v>
      </c>
      <c r="K128" s="117">
        <f>E128*J128</f>
        <v>0</v>
      </c>
      <c r="O128" s="108"/>
      <c r="Z128" s="108"/>
      <c r="AA128" s="108">
        <v>1</v>
      </c>
      <c r="AB128" s="108">
        <v>0</v>
      </c>
      <c r="AC128" s="108">
        <v>0</v>
      </c>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18">
        <f>G128</f>
        <v>0</v>
      </c>
      <c r="BA128" s="108"/>
      <c r="BB128" s="108"/>
      <c r="BC128" s="108"/>
      <c r="BD128" s="108"/>
      <c r="BE128" s="108"/>
      <c r="BF128" s="108"/>
      <c r="BG128" s="108"/>
      <c r="BH128" s="108"/>
      <c r="BI128" s="108"/>
      <c r="CA128" s="108">
        <v>1</v>
      </c>
      <c r="CB128" s="108">
        <v>0</v>
      </c>
      <c r="CZ128" s="75">
        <v>1</v>
      </c>
    </row>
    <row r="129" spans="1:104" x14ac:dyDescent="0.2">
      <c r="A129" s="119"/>
      <c r="B129" s="120"/>
      <c r="C129" s="178" t="s">
        <v>252</v>
      </c>
      <c r="D129" s="179"/>
      <c r="E129" s="179"/>
      <c r="F129" s="179"/>
      <c r="G129" s="180"/>
      <c r="I129" s="121"/>
      <c r="K129" s="121"/>
      <c r="L129" s="122" t="s">
        <v>252</v>
      </c>
      <c r="O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row>
    <row r="130" spans="1:104" x14ac:dyDescent="0.2">
      <c r="A130" s="119"/>
      <c r="B130" s="120"/>
      <c r="C130" s="178" t="s">
        <v>253</v>
      </c>
      <c r="D130" s="179"/>
      <c r="E130" s="179"/>
      <c r="F130" s="179"/>
      <c r="G130" s="180"/>
      <c r="I130" s="121"/>
      <c r="K130" s="121"/>
      <c r="L130" s="122" t="s">
        <v>253</v>
      </c>
      <c r="O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row>
    <row r="131" spans="1:104" x14ac:dyDescent="0.2">
      <c r="A131" s="119"/>
      <c r="B131" s="120"/>
      <c r="C131" s="178" t="s">
        <v>254</v>
      </c>
      <c r="D131" s="179"/>
      <c r="E131" s="179"/>
      <c r="F131" s="179"/>
      <c r="G131" s="180"/>
      <c r="I131" s="121"/>
      <c r="K131" s="121"/>
      <c r="L131" s="122" t="s">
        <v>254</v>
      </c>
      <c r="O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row>
    <row r="132" spans="1:104" x14ac:dyDescent="0.2">
      <c r="A132" s="119"/>
      <c r="B132" s="120"/>
      <c r="C132" s="178"/>
      <c r="D132" s="179"/>
      <c r="E132" s="179"/>
      <c r="F132" s="179"/>
      <c r="G132" s="180"/>
      <c r="I132" s="121"/>
      <c r="K132" s="121"/>
      <c r="L132" s="122"/>
      <c r="O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row>
    <row r="133" spans="1:104" x14ac:dyDescent="0.2">
      <c r="A133" s="119"/>
      <c r="B133" s="120"/>
      <c r="C133" s="178" t="s">
        <v>255</v>
      </c>
      <c r="D133" s="179"/>
      <c r="E133" s="179"/>
      <c r="F133" s="179"/>
      <c r="G133" s="180"/>
      <c r="I133" s="121"/>
      <c r="K133" s="121"/>
      <c r="L133" s="122" t="s">
        <v>255</v>
      </c>
      <c r="O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row>
    <row r="134" spans="1:104" x14ac:dyDescent="0.2">
      <c r="A134" s="128" t="s">
        <v>51</v>
      </c>
      <c r="B134" s="129" t="s">
        <v>247</v>
      </c>
      <c r="C134" s="130" t="s">
        <v>248</v>
      </c>
      <c r="D134" s="131"/>
      <c r="E134" s="132"/>
      <c r="F134" s="132"/>
      <c r="G134" s="133">
        <f>SUM(G127:G133)</f>
        <v>0</v>
      </c>
      <c r="H134" s="134"/>
      <c r="I134" s="133">
        <f>SUM(I127:I133)</f>
        <v>0</v>
      </c>
      <c r="J134" s="135"/>
      <c r="K134" s="133">
        <f>SUM(K127:K133)</f>
        <v>0</v>
      </c>
      <c r="O134" s="108"/>
      <c r="X134" s="136">
        <f>K134</f>
        <v>0</v>
      </c>
      <c r="Y134" s="136">
        <f>I134</f>
        <v>0</v>
      </c>
      <c r="Z134" s="118">
        <f>G134</f>
        <v>0</v>
      </c>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37"/>
      <c r="BB134" s="137"/>
      <c r="BC134" s="137"/>
      <c r="BD134" s="137"/>
      <c r="BE134" s="137"/>
      <c r="BF134" s="137"/>
      <c r="BG134" s="108"/>
      <c r="BH134" s="108"/>
      <c r="BI134" s="108"/>
    </row>
    <row r="135" spans="1:104" ht="14.25" customHeight="1" x14ac:dyDescent="0.2">
      <c r="A135" s="100" t="s">
        <v>46</v>
      </c>
      <c r="B135" s="101" t="s">
        <v>256</v>
      </c>
      <c r="C135" s="102" t="s">
        <v>257</v>
      </c>
      <c r="D135" s="103"/>
      <c r="E135" s="104"/>
      <c r="F135" s="104"/>
      <c r="G135" s="105"/>
      <c r="H135" s="106"/>
      <c r="I135" s="107"/>
      <c r="J135" s="106"/>
      <c r="K135" s="107"/>
      <c r="O135" s="108"/>
    </row>
    <row r="136" spans="1:104" x14ac:dyDescent="0.2">
      <c r="A136" s="109">
        <v>61</v>
      </c>
      <c r="B136" s="110" t="s">
        <v>258</v>
      </c>
      <c r="C136" s="111" t="s">
        <v>259</v>
      </c>
      <c r="D136" s="112" t="s">
        <v>128</v>
      </c>
      <c r="E136" s="113">
        <v>123.36499999999999</v>
      </c>
      <c r="F136" s="114">
        <v>0</v>
      </c>
      <c r="G136" s="115">
        <f>E136*F136</f>
        <v>0</v>
      </c>
      <c r="H136" s="116">
        <v>0</v>
      </c>
      <c r="I136" s="117">
        <f>E136*H136</f>
        <v>0</v>
      </c>
      <c r="J136" s="116">
        <v>0</v>
      </c>
      <c r="K136" s="117">
        <f>E136*J136</f>
        <v>0</v>
      </c>
      <c r="O136" s="108"/>
      <c r="Z136" s="108"/>
      <c r="AA136" s="108">
        <v>1</v>
      </c>
      <c r="AB136" s="108">
        <v>1</v>
      </c>
      <c r="AC136" s="108">
        <v>1</v>
      </c>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18">
        <f>G136</f>
        <v>0</v>
      </c>
      <c r="BA136" s="108"/>
      <c r="BB136" s="108"/>
      <c r="BC136" s="108"/>
      <c r="BD136" s="108"/>
      <c r="BE136" s="108"/>
      <c r="BF136" s="108"/>
      <c r="BG136" s="108"/>
      <c r="BH136" s="108"/>
      <c r="BI136" s="108"/>
      <c r="CA136" s="108">
        <v>1</v>
      </c>
      <c r="CB136" s="108">
        <v>1</v>
      </c>
      <c r="CZ136" s="75">
        <v>1</v>
      </c>
    </row>
    <row r="137" spans="1:104" x14ac:dyDescent="0.2">
      <c r="A137" s="119"/>
      <c r="B137" s="120"/>
      <c r="C137" s="178"/>
      <c r="D137" s="179"/>
      <c r="E137" s="179"/>
      <c r="F137" s="179"/>
      <c r="G137" s="180"/>
      <c r="I137" s="121"/>
      <c r="K137" s="121"/>
      <c r="L137" s="122"/>
      <c r="O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row>
    <row r="138" spans="1:104" x14ac:dyDescent="0.2">
      <c r="A138" s="128" t="s">
        <v>51</v>
      </c>
      <c r="B138" s="129" t="s">
        <v>256</v>
      </c>
      <c r="C138" s="130" t="s">
        <v>257</v>
      </c>
      <c r="D138" s="131"/>
      <c r="E138" s="132"/>
      <c r="F138" s="132"/>
      <c r="G138" s="133">
        <f>SUM(G135:G137)</f>
        <v>0</v>
      </c>
      <c r="H138" s="134"/>
      <c r="I138" s="133">
        <f>SUM(I135:I137)</f>
        <v>0</v>
      </c>
      <c r="J138" s="135"/>
      <c r="K138" s="133">
        <f>SUM(K135:K137)</f>
        <v>0</v>
      </c>
      <c r="O138" s="108"/>
      <c r="X138" s="136">
        <f>K138</f>
        <v>0</v>
      </c>
      <c r="Y138" s="136">
        <f>I138</f>
        <v>0</v>
      </c>
      <c r="Z138" s="118">
        <f>G138</f>
        <v>0</v>
      </c>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37"/>
      <c r="BB138" s="137"/>
      <c r="BC138" s="137"/>
      <c r="BD138" s="137"/>
      <c r="BE138" s="137"/>
      <c r="BF138" s="137"/>
      <c r="BG138" s="108"/>
      <c r="BH138" s="108"/>
      <c r="BI138" s="108"/>
    </row>
    <row r="139" spans="1:104" ht="14.25" customHeight="1" x14ac:dyDescent="0.2">
      <c r="A139" s="100" t="s">
        <v>46</v>
      </c>
      <c r="B139" s="101" t="s">
        <v>260</v>
      </c>
      <c r="C139" s="102" t="s">
        <v>261</v>
      </c>
      <c r="D139" s="103"/>
      <c r="E139" s="104"/>
      <c r="F139" s="104"/>
      <c r="G139" s="105"/>
      <c r="H139" s="106"/>
      <c r="I139" s="107"/>
      <c r="J139" s="106"/>
      <c r="K139" s="107"/>
      <c r="O139" s="108"/>
    </row>
    <row r="140" spans="1:104" ht="22.5" x14ac:dyDescent="0.2">
      <c r="A140" s="109">
        <v>62</v>
      </c>
      <c r="B140" s="110" t="s">
        <v>262</v>
      </c>
      <c r="C140" s="111" t="s">
        <v>263</v>
      </c>
      <c r="D140" s="112" t="s">
        <v>49</v>
      </c>
      <c r="E140" s="113">
        <v>42.23</v>
      </c>
      <c r="F140" s="114">
        <v>0</v>
      </c>
      <c r="G140" s="115">
        <f>E140*F140</f>
        <v>0</v>
      </c>
      <c r="H140" s="116">
        <v>2.1900000000000001E-3</v>
      </c>
      <c r="I140" s="117">
        <f>E140*H140</f>
        <v>9.2483700000000002E-2</v>
      </c>
      <c r="J140" s="116">
        <v>0</v>
      </c>
      <c r="K140" s="117">
        <f>E140*J140</f>
        <v>0</v>
      </c>
      <c r="O140" s="108"/>
      <c r="Z140" s="108"/>
      <c r="AA140" s="108">
        <v>1</v>
      </c>
      <c r="AB140" s="108">
        <v>7</v>
      </c>
      <c r="AC140" s="108">
        <v>7</v>
      </c>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18">
        <f>G140</f>
        <v>0</v>
      </c>
      <c r="BA140" s="108"/>
      <c r="BB140" s="108"/>
      <c r="BC140" s="108"/>
      <c r="BD140" s="108"/>
      <c r="BE140" s="108"/>
      <c r="BF140" s="108"/>
      <c r="BG140" s="108"/>
      <c r="BH140" s="108"/>
      <c r="BI140" s="108"/>
      <c r="CA140" s="108">
        <v>1</v>
      </c>
      <c r="CB140" s="108">
        <v>7</v>
      </c>
      <c r="CZ140" s="75">
        <v>2</v>
      </c>
    </row>
    <row r="141" spans="1:104" x14ac:dyDescent="0.2">
      <c r="A141" s="119"/>
      <c r="B141" s="120"/>
      <c r="C141" s="178"/>
      <c r="D141" s="179"/>
      <c r="E141" s="179"/>
      <c r="F141" s="179"/>
      <c r="G141" s="180"/>
      <c r="I141" s="121"/>
      <c r="K141" s="121"/>
      <c r="L141" s="122"/>
      <c r="O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row>
    <row r="142" spans="1:104" ht="22.5" x14ac:dyDescent="0.2">
      <c r="A142" s="109">
        <v>63</v>
      </c>
      <c r="B142" s="110" t="s">
        <v>264</v>
      </c>
      <c r="C142" s="111" t="s">
        <v>265</v>
      </c>
      <c r="D142" s="112" t="s">
        <v>49</v>
      </c>
      <c r="E142" s="113">
        <v>14.4</v>
      </c>
      <c r="F142" s="114">
        <v>0</v>
      </c>
      <c r="G142" s="115">
        <f>E142*F142</f>
        <v>0</v>
      </c>
      <c r="H142" s="116">
        <v>2.4099999999999998E-3</v>
      </c>
      <c r="I142" s="117">
        <f>E142*H142</f>
        <v>3.4703999999999999E-2</v>
      </c>
      <c r="J142" s="116">
        <v>0</v>
      </c>
      <c r="K142" s="117">
        <f>E142*J142</f>
        <v>0</v>
      </c>
      <c r="O142" s="108"/>
      <c r="Z142" s="108"/>
      <c r="AA142" s="108">
        <v>1</v>
      </c>
      <c r="AB142" s="108">
        <v>7</v>
      </c>
      <c r="AC142" s="108">
        <v>7</v>
      </c>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18">
        <f>G142</f>
        <v>0</v>
      </c>
      <c r="BA142" s="108"/>
      <c r="BB142" s="108"/>
      <c r="BC142" s="108"/>
      <c r="BD142" s="108"/>
      <c r="BE142" s="108"/>
      <c r="BF142" s="108"/>
      <c r="BG142" s="108"/>
      <c r="BH142" s="108"/>
      <c r="BI142" s="108"/>
      <c r="CA142" s="108">
        <v>1</v>
      </c>
      <c r="CB142" s="108">
        <v>7</v>
      </c>
      <c r="CZ142" s="75">
        <v>2</v>
      </c>
    </row>
    <row r="143" spans="1:104" ht="22.5" x14ac:dyDescent="0.2">
      <c r="A143" s="109">
        <v>64</v>
      </c>
      <c r="B143" s="110" t="s">
        <v>266</v>
      </c>
      <c r="C143" s="111" t="s">
        <v>267</v>
      </c>
      <c r="D143" s="112" t="s">
        <v>49</v>
      </c>
      <c r="E143" s="113">
        <v>42.23</v>
      </c>
      <c r="F143" s="114">
        <v>0</v>
      </c>
      <c r="G143" s="115">
        <f>E143*F143</f>
        <v>0</v>
      </c>
      <c r="H143" s="116">
        <v>3.2000000000000003E-4</v>
      </c>
      <c r="I143" s="117">
        <f>E143*H143</f>
        <v>1.3513600000000001E-2</v>
      </c>
      <c r="J143" s="116">
        <v>0</v>
      </c>
      <c r="K143" s="117">
        <f>E143*J143</f>
        <v>0</v>
      </c>
      <c r="O143" s="108"/>
      <c r="Z143" s="108"/>
      <c r="AA143" s="108">
        <v>1</v>
      </c>
      <c r="AB143" s="108">
        <v>7</v>
      </c>
      <c r="AC143" s="108">
        <v>7</v>
      </c>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18">
        <f>G143</f>
        <v>0</v>
      </c>
      <c r="BA143" s="108"/>
      <c r="BB143" s="108"/>
      <c r="BC143" s="108"/>
      <c r="BD143" s="108"/>
      <c r="BE143" s="108"/>
      <c r="BF143" s="108"/>
      <c r="BG143" s="108"/>
      <c r="BH143" s="108"/>
      <c r="BI143" s="108"/>
      <c r="CA143" s="108">
        <v>1</v>
      </c>
      <c r="CB143" s="108">
        <v>7</v>
      </c>
      <c r="CZ143" s="75">
        <v>2</v>
      </c>
    </row>
    <row r="144" spans="1:104" x14ac:dyDescent="0.2">
      <c r="A144" s="119"/>
      <c r="B144" s="120"/>
      <c r="C144" s="178"/>
      <c r="D144" s="179"/>
      <c r="E144" s="179"/>
      <c r="F144" s="179"/>
      <c r="G144" s="180"/>
      <c r="I144" s="121"/>
      <c r="K144" s="121"/>
      <c r="L144" s="122"/>
      <c r="O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row>
    <row r="145" spans="1:104" ht="22.5" x14ac:dyDescent="0.2">
      <c r="A145" s="109">
        <v>65</v>
      </c>
      <c r="B145" s="110" t="s">
        <v>268</v>
      </c>
      <c r="C145" s="111" t="s">
        <v>267</v>
      </c>
      <c r="D145" s="112" t="s">
        <v>49</v>
      </c>
      <c r="E145" s="113">
        <v>42.23</v>
      </c>
      <c r="F145" s="114">
        <v>0</v>
      </c>
      <c r="G145" s="115">
        <f>E145*F145</f>
        <v>0</v>
      </c>
      <c r="H145" s="116">
        <v>3.2000000000000003E-4</v>
      </c>
      <c r="I145" s="117">
        <f>E145*H145</f>
        <v>1.3513600000000001E-2</v>
      </c>
      <c r="J145" s="116">
        <v>0</v>
      </c>
      <c r="K145" s="117">
        <f>E145*J145</f>
        <v>0</v>
      </c>
      <c r="O145" s="108"/>
      <c r="Z145" s="108"/>
      <c r="AA145" s="108">
        <v>1</v>
      </c>
      <c r="AB145" s="108">
        <v>7</v>
      </c>
      <c r="AC145" s="108">
        <v>7</v>
      </c>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18">
        <f>G145</f>
        <v>0</v>
      </c>
      <c r="BA145" s="108"/>
      <c r="BB145" s="108"/>
      <c r="BC145" s="108"/>
      <c r="BD145" s="108"/>
      <c r="BE145" s="108"/>
      <c r="BF145" s="108"/>
      <c r="BG145" s="108"/>
      <c r="BH145" s="108"/>
      <c r="BI145" s="108"/>
      <c r="CA145" s="108">
        <v>1</v>
      </c>
      <c r="CB145" s="108">
        <v>7</v>
      </c>
      <c r="CZ145" s="75">
        <v>2</v>
      </c>
    </row>
    <row r="146" spans="1:104" x14ac:dyDescent="0.2">
      <c r="A146" s="119"/>
      <c r="B146" s="120"/>
      <c r="C146" s="178"/>
      <c r="D146" s="179"/>
      <c r="E146" s="179"/>
      <c r="F146" s="179"/>
      <c r="G146" s="180"/>
      <c r="I146" s="121"/>
      <c r="K146" s="121"/>
      <c r="L146" s="122"/>
      <c r="O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row>
    <row r="147" spans="1:104" ht="22.5" x14ac:dyDescent="0.2">
      <c r="A147" s="109">
        <v>66</v>
      </c>
      <c r="B147" s="110" t="s">
        <v>269</v>
      </c>
      <c r="C147" s="111" t="s">
        <v>270</v>
      </c>
      <c r="D147" s="112" t="s">
        <v>49</v>
      </c>
      <c r="E147" s="113">
        <v>14.4</v>
      </c>
      <c r="F147" s="114">
        <v>0</v>
      </c>
      <c r="G147" s="115">
        <f>E147*F147</f>
        <v>0</v>
      </c>
      <c r="H147" s="116">
        <v>4.8999999999999998E-4</v>
      </c>
      <c r="I147" s="117">
        <f>E147*H147</f>
        <v>7.0559999999999998E-3</v>
      </c>
      <c r="J147" s="116">
        <v>0</v>
      </c>
      <c r="K147" s="117">
        <f>E147*J147</f>
        <v>0</v>
      </c>
      <c r="O147" s="108"/>
      <c r="Z147" s="108"/>
      <c r="AA147" s="108">
        <v>1</v>
      </c>
      <c r="AB147" s="108">
        <v>7</v>
      </c>
      <c r="AC147" s="108">
        <v>7</v>
      </c>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18">
        <f>G147</f>
        <v>0</v>
      </c>
      <c r="BA147" s="108"/>
      <c r="BB147" s="108"/>
      <c r="BC147" s="108"/>
      <c r="BD147" s="108"/>
      <c r="BE147" s="108"/>
      <c r="BF147" s="108"/>
      <c r="BG147" s="108"/>
      <c r="BH147" s="108"/>
      <c r="BI147" s="108"/>
      <c r="CA147" s="108">
        <v>1</v>
      </c>
      <c r="CB147" s="108">
        <v>7</v>
      </c>
      <c r="CZ147" s="75">
        <v>2</v>
      </c>
    </row>
    <row r="148" spans="1:104" x14ac:dyDescent="0.2">
      <c r="A148" s="119"/>
      <c r="B148" s="120"/>
      <c r="C148" s="178"/>
      <c r="D148" s="179"/>
      <c r="E148" s="179"/>
      <c r="F148" s="179"/>
      <c r="G148" s="180"/>
      <c r="I148" s="121"/>
      <c r="K148" s="121"/>
      <c r="L148" s="122"/>
      <c r="O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row>
    <row r="149" spans="1:104" ht="22.5" x14ac:dyDescent="0.2">
      <c r="A149" s="109">
        <v>67</v>
      </c>
      <c r="B149" s="110" t="s">
        <v>271</v>
      </c>
      <c r="C149" s="111" t="s">
        <v>270</v>
      </c>
      <c r="D149" s="112" t="s">
        <v>49</v>
      </c>
      <c r="E149" s="113">
        <v>14.4</v>
      </c>
      <c r="F149" s="114">
        <v>0</v>
      </c>
      <c r="G149" s="115">
        <f>E149*F149</f>
        <v>0</v>
      </c>
      <c r="H149" s="116">
        <v>5.1999999999999995E-4</v>
      </c>
      <c r="I149" s="117">
        <f>E149*H149</f>
        <v>7.4879999999999999E-3</v>
      </c>
      <c r="J149" s="116">
        <v>0</v>
      </c>
      <c r="K149" s="117">
        <f>E149*J149</f>
        <v>0</v>
      </c>
      <c r="O149" s="108"/>
      <c r="Z149" s="108"/>
      <c r="AA149" s="108">
        <v>1</v>
      </c>
      <c r="AB149" s="108">
        <v>7</v>
      </c>
      <c r="AC149" s="108">
        <v>7</v>
      </c>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18">
        <f>G149</f>
        <v>0</v>
      </c>
      <c r="BA149" s="108"/>
      <c r="BB149" s="108"/>
      <c r="BC149" s="108"/>
      <c r="BD149" s="108"/>
      <c r="BE149" s="108"/>
      <c r="BF149" s="108"/>
      <c r="BG149" s="108"/>
      <c r="BH149" s="108"/>
      <c r="BI149" s="108"/>
      <c r="CA149" s="108">
        <v>1</v>
      </c>
      <c r="CB149" s="108">
        <v>7</v>
      </c>
      <c r="CZ149" s="75">
        <v>2</v>
      </c>
    </row>
    <row r="150" spans="1:104" x14ac:dyDescent="0.2">
      <c r="A150" s="119"/>
      <c r="B150" s="120"/>
      <c r="C150" s="178"/>
      <c r="D150" s="179"/>
      <c r="E150" s="179"/>
      <c r="F150" s="179"/>
      <c r="G150" s="180"/>
      <c r="I150" s="121"/>
      <c r="K150" s="121"/>
      <c r="L150" s="122"/>
      <c r="O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row>
    <row r="151" spans="1:104" x14ac:dyDescent="0.2">
      <c r="A151" s="109">
        <v>68</v>
      </c>
      <c r="B151" s="110" t="s">
        <v>272</v>
      </c>
      <c r="C151" s="111" t="s">
        <v>273</v>
      </c>
      <c r="D151" s="112" t="s">
        <v>152</v>
      </c>
      <c r="E151" s="113">
        <v>10</v>
      </c>
      <c r="F151" s="114">
        <v>0</v>
      </c>
      <c r="G151" s="115">
        <f>E151*F151</f>
        <v>0</v>
      </c>
      <c r="H151" s="116">
        <v>1.8000000000000001E-4</v>
      </c>
      <c r="I151" s="117">
        <f>E151*H151</f>
        <v>1.8000000000000002E-3</v>
      </c>
      <c r="J151" s="116">
        <v>0</v>
      </c>
      <c r="K151" s="117">
        <f>E151*J151</f>
        <v>0</v>
      </c>
      <c r="O151" s="108"/>
      <c r="Z151" s="108"/>
      <c r="AA151" s="108">
        <v>1</v>
      </c>
      <c r="AB151" s="108">
        <v>7</v>
      </c>
      <c r="AC151" s="108">
        <v>7</v>
      </c>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18">
        <f>G151</f>
        <v>0</v>
      </c>
      <c r="BA151" s="108"/>
      <c r="BB151" s="108"/>
      <c r="BC151" s="108"/>
      <c r="BD151" s="108"/>
      <c r="BE151" s="108"/>
      <c r="BF151" s="108"/>
      <c r="BG151" s="108"/>
      <c r="BH151" s="108"/>
      <c r="BI151" s="108"/>
      <c r="CA151" s="108">
        <v>1</v>
      </c>
      <c r="CB151" s="108">
        <v>7</v>
      </c>
      <c r="CZ151" s="75">
        <v>2</v>
      </c>
    </row>
    <row r="152" spans="1:104" x14ac:dyDescent="0.2">
      <c r="A152" s="119"/>
      <c r="B152" s="120"/>
      <c r="C152" s="178" t="s">
        <v>274</v>
      </c>
      <c r="D152" s="179"/>
      <c r="E152" s="179"/>
      <c r="F152" s="179"/>
      <c r="G152" s="180"/>
      <c r="I152" s="121"/>
      <c r="K152" s="121"/>
      <c r="L152" s="122" t="s">
        <v>274</v>
      </c>
      <c r="O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row>
    <row r="153" spans="1:104" ht="22.5" x14ac:dyDescent="0.2">
      <c r="A153" s="109">
        <v>69</v>
      </c>
      <c r="B153" s="110" t="s">
        <v>275</v>
      </c>
      <c r="C153" s="111" t="s">
        <v>276</v>
      </c>
      <c r="D153" s="112" t="s">
        <v>22</v>
      </c>
      <c r="E153" s="113">
        <v>550.36500000000001</v>
      </c>
      <c r="F153" s="114">
        <v>0</v>
      </c>
      <c r="G153" s="115">
        <f>E153*F153</f>
        <v>0</v>
      </c>
      <c r="H153" s="116">
        <v>0</v>
      </c>
      <c r="I153" s="117">
        <f>E153*H153</f>
        <v>0</v>
      </c>
      <c r="J153" s="116">
        <v>0</v>
      </c>
      <c r="K153" s="117">
        <f>E153*J153</f>
        <v>0</v>
      </c>
      <c r="O153" s="108"/>
      <c r="Z153" s="108"/>
      <c r="AA153" s="108">
        <v>1</v>
      </c>
      <c r="AB153" s="108">
        <v>7</v>
      </c>
      <c r="AC153" s="108">
        <v>7</v>
      </c>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18">
        <f>G153</f>
        <v>0</v>
      </c>
      <c r="BA153" s="108"/>
      <c r="BB153" s="108"/>
      <c r="BC153" s="108"/>
      <c r="BD153" s="108"/>
      <c r="BE153" s="108"/>
      <c r="BF153" s="108"/>
      <c r="BG153" s="108"/>
      <c r="BH153" s="108"/>
      <c r="BI153" s="108"/>
      <c r="CA153" s="108">
        <v>1</v>
      </c>
      <c r="CB153" s="108">
        <v>7</v>
      </c>
      <c r="CZ153" s="75">
        <v>2</v>
      </c>
    </row>
    <row r="154" spans="1:104" x14ac:dyDescent="0.2">
      <c r="A154" s="119"/>
      <c r="B154" s="120"/>
      <c r="C154" s="178"/>
      <c r="D154" s="179"/>
      <c r="E154" s="179"/>
      <c r="F154" s="179"/>
      <c r="G154" s="180"/>
      <c r="I154" s="121"/>
      <c r="K154" s="121"/>
      <c r="L154" s="122"/>
      <c r="O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row>
    <row r="155" spans="1:104" x14ac:dyDescent="0.2">
      <c r="A155" s="119"/>
      <c r="B155" s="120"/>
      <c r="C155" s="178" t="s">
        <v>2</v>
      </c>
      <c r="D155" s="179"/>
      <c r="E155" s="179"/>
      <c r="F155" s="179"/>
      <c r="G155" s="180"/>
      <c r="I155" s="121"/>
      <c r="K155" s="121"/>
      <c r="L155" s="122" t="s">
        <v>2</v>
      </c>
      <c r="O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row>
    <row r="156" spans="1:104" x14ac:dyDescent="0.2">
      <c r="A156" s="128" t="s">
        <v>51</v>
      </c>
      <c r="B156" s="129" t="s">
        <v>260</v>
      </c>
      <c r="C156" s="130" t="s">
        <v>261</v>
      </c>
      <c r="D156" s="131"/>
      <c r="E156" s="132"/>
      <c r="F156" s="132"/>
      <c r="G156" s="133">
        <f>SUM(G139:G155)</f>
        <v>0</v>
      </c>
      <c r="H156" s="134"/>
      <c r="I156" s="133">
        <f>SUM(I139:I155)</f>
        <v>0.17055890000000004</v>
      </c>
      <c r="J156" s="135"/>
      <c r="K156" s="133">
        <f>SUM(K139:K155)</f>
        <v>0</v>
      </c>
      <c r="O156" s="108"/>
      <c r="X156" s="136">
        <f>K156</f>
        <v>0</v>
      </c>
      <c r="Y156" s="136">
        <f>I156</f>
        <v>0.17055890000000004</v>
      </c>
      <c r="Z156" s="118">
        <f>G156</f>
        <v>0</v>
      </c>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37"/>
      <c r="BB156" s="137"/>
      <c r="BC156" s="137"/>
      <c r="BD156" s="137"/>
      <c r="BE156" s="137"/>
      <c r="BF156" s="137"/>
      <c r="BG156" s="108"/>
      <c r="BH156" s="108"/>
      <c r="BI156" s="108"/>
    </row>
    <row r="157" spans="1:104" ht="14.25" customHeight="1" x14ac:dyDescent="0.2">
      <c r="A157" s="100" t="s">
        <v>46</v>
      </c>
      <c r="B157" s="101" t="s">
        <v>277</v>
      </c>
      <c r="C157" s="102" t="s">
        <v>278</v>
      </c>
      <c r="D157" s="103"/>
      <c r="E157" s="104"/>
      <c r="F157" s="104"/>
      <c r="G157" s="105"/>
      <c r="H157" s="106"/>
      <c r="I157" s="107"/>
      <c r="J157" s="106"/>
      <c r="K157" s="107"/>
      <c r="O157" s="108"/>
    </row>
    <row r="158" spans="1:104" ht="33.75" x14ac:dyDescent="0.2">
      <c r="A158" s="109">
        <v>70</v>
      </c>
      <c r="B158" s="110" t="s">
        <v>279</v>
      </c>
      <c r="C158" s="111" t="s">
        <v>280</v>
      </c>
      <c r="D158" s="112" t="s">
        <v>104</v>
      </c>
      <c r="E158" s="113">
        <v>7.8</v>
      </c>
      <c r="F158" s="114">
        <v>0</v>
      </c>
      <c r="G158" s="115">
        <f>E158*F158</f>
        <v>0</v>
      </c>
      <c r="H158" s="116">
        <v>0</v>
      </c>
      <c r="I158" s="117">
        <f>E158*H158</f>
        <v>0</v>
      </c>
      <c r="J158" s="116">
        <v>0</v>
      </c>
      <c r="K158" s="117">
        <f>E158*J158</f>
        <v>0</v>
      </c>
      <c r="O158" s="108"/>
      <c r="Z158" s="108"/>
      <c r="AA158" s="108">
        <v>1</v>
      </c>
      <c r="AB158" s="108">
        <v>7</v>
      </c>
      <c r="AC158" s="108">
        <v>7</v>
      </c>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18">
        <f>G158</f>
        <v>0</v>
      </c>
      <c r="BA158" s="108"/>
      <c r="BB158" s="108"/>
      <c r="BC158" s="108"/>
      <c r="BD158" s="108"/>
      <c r="BE158" s="108"/>
      <c r="BF158" s="108"/>
      <c r="BG158" s="108"/>
      <c r="BH158" s="108"/>
      <c r="BI158" s="108"/>
      <c r="CA158" s="108">
        <v>1</v>
      </c>
      <c r="CB158" s="108">
        <v>7</v>
      </c>
      <c r="CZ158" s="75">
        <v>2</v>
      </c>
    </row>
    <row r="159" spans="1:104" ht="25.5" x14ac:dyDescent="0.2">
      <c r="A159" s="119"/>
      <c r="B159" s="120"/>
      <c r="C159" s="185" t="s">
        <v>281</v>
      </c>
      <c r="D159" s="186"/>
      <c r="E159" s="123">
        <v>7.8</v>
      </c>
      <c r="F159" s="124"/>
      <c r="G159" s="125"/>
      <c r="H159" s="126"/>
      <c r="I159" s="121"/>
      <c r="K159" s="121"/>
      <c r="M159" s="122" t="s">
        <v>281</v>
      </c>
      <c r="O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27" t="str">
        <f>C158</f>
        <v>substrát pro zakládání střešních zahrad a vegetačních střech s výškou vegetačního substrátu</v>
      </c>
      <c r="BE159" s="108"/>
      <c r="BF159" s="108"/>
      <c r="BG159" s="108"/>
      <c r="BH159" s="108"/>
      <c r="BI159" s="108"/>
    </row>
    <row r="160" spans="1:104" ht="22.5" x14ac:dyDescent="0.2">
      <c r="A160" s="109">
        <v>71</v>
      </c>
      <c r="B160" s="110" t="s">
        <v>282</v>
      </c>
      <c r="C160" s="111" t="s">
        <v>283</v>
      </c>
      <c r="D160" s="112" t="s">
        <v>104</v>
      </c>
      <c r="E160" s="113">
        <v>7.8</v>
      </c>
      <c r="F160" s="114">
        <v>0</v>
      </c>
      <c r="G160" s="115">
        <f>E160*F160</f>
        <v>0</v>
      </c>
      <c r="H160" s="116">
        <v>0</v>
      </c>
      <c r="I160" s="117">
        <f>E160*H160</f>
        <v>0</v>
      </c>
      <c r="J160" s="116">
        <v>0</v>
      </c>
      <c r="K160" s="117">
        <f>E160*J160</f>
        <v>0</v>
      </c>
      <c r="O160" s="108"/>
      <c r="Z160" s="108"/>
      <c r="AA160" s="108">
        <v>1</v>
      </c>
      <c r="AB160" s="108">
        <v>1</v>
      </c>
      <c r="AC160" s="108">
        <v>1</v>
      </c>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18">
        <f>G160</f>
        <v>0</v>
      </c>
      <c r="BA160" s="108"/>
      <c r="BB160" s="108"/>
      <c r="BC160" s="108"/>
      <c r="BD160" s="108"/>
      <c r="BE160" s="108"/>
      <c r="BF160" s="108"/>
      <c r="BG160" s="108"/>
      <c r="BH160" s="108"/>
      <c r="BI160" s="108"/>
      <c r="CA160" s="108">
        <v>1</v>
      </c>
      <c r="CB160" s="108">
        <v>1</v>
      </c>
      <c r="CZ160" s="75">
        <v>2</v>
      </c>
    </row>
    <row r="161" spans="1:104" x14ac:dyDescent="0.2">
      <c r="A161" s="119"/>
      <c r="B161" s="120"/>
      <c r="C161" s="178"/>
      <c r="D161" s="179"/>
      <c r="E161" s="179"/>
      <c r="F161" s="179"/>
      <c r="G161" s="180"/>
      <c r="I161" s="121"/>
      <c r="K161" s="121"/>
      <c r="L161" s="122"/>
      <c r="O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row>
    <row r="162" spans="1:104" x14ac:dyDescent="0.2">
      <c r="A162" s="119"/>
      <c r="B162" s="120"/>
      <c r="C162" s="185" t="s">
        <v>284</v>
      </c>
      <c r="D162" s="186"/>
      <c r="E162" s="123">
        <v>7.8</v>
      </c>
      <c r="F162" s="124"/>
      <c r="G162" s="125"/>
      <c r="H162" s="126"/>
      <c r="I162" s="121"/>
      <c r="K162" s="121"/>
      <c r="M162" s="122" t="s">
        <v>284</v>
      </c>
      <c r="O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27">
        <f>C161</f>
        <v>0</v>
      </c>
      <c r="BE162" s="108"/>
      <c r="BF162" s="108"/>
      <c r="BG162" s="108"/>
      <c r="BH162" s="108"/>
      <c r="BI162" s="108"/>
    </row>
    <row r="163" spans="1:104" ht="22.5" x14ac:dyDescent="0.2">
      <c r="A163" s="109">
        <v>72</v>
      </c>
      <c r="B163" s="110" t="s">
        <v>285</v>
      </c>
      <c r="C163" s="111" t="s">
        <v>286</v>
      </c>
      <c r="D163" s="112" t="s">
        <v>49</v>
      </c>
      <c r="E163" s="113">
        <v>51.36</v>
      </c>
      <c r="F163" s="114">
        <v>0</v>
      </c>
      <c r="G163" s="115">
        <f>E163*F163</f>
        <v>0</v>
      </c>
      <c r="H163" s="116">
        <v>3.2299999999999998E-3</v>
      </c>
      <c r="I163" s="117">
        <f>E163*H163</f>
        <v>0.16589279999999998</v>
      </c>
      <c r="J163" s="116">
        <v>0</v>
      </c>
      <c r="K163" s="117">
        <f>E163*J163</f>
        <v>0</v>
      </c>
      <c r="O163" s="108"/>
      <c r="Z163" s="108"/>
      <c r="AA163" s="108">
        <v>1</v>
      </c>
      <c r="AB163" s="108">
        <v>7</v>
      </c>
      <c r="AC163" s="108">
        <v>7</v>
      </c>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18">
        <f>G163</f>
        <v>0</v>
      </c>
      <c r="BA163" s="108"/>
      <c r="BB163" s="108"/>
      <c r="BC163" s="108"/>
      <c r="BD163" s="108"/>
      <c r="BE163" s="108"/>
      <c r="BF163" s="108"/>
      <c r="BG163" s="108"/>
      <c r="BH163" s="108"/>
      <c r="BI163" s="108"/>
      <c r="CA163" s="108">
        <v>1</v>
      </c>
      <c r="CB163" s="108">
        <v>7</v>
      </c>
      <c r="CZ163" s="75">
        <v>2</v>
      </c>
    </row>
    <row r="164" spans="1:104" ht="22.5" x14ac:dyDescent="0.2">
      <c r="A164" s="109">
        <v>73</v>
      </c>
      <c r="B164" s="110" t="s">
        <v>287</v>
      </c>
      <c r="C164" s="111" t="s">
        <v>288</v>
      </c>
      <c r="D164" s="112" t="s">
        <v>49</v>
      </c>
      <c r="E164" s="113">
        <v>43.32</v>
      </c>
      <c r="F164" s="114">
        <v>0</v>
      </c>
      <c r="G164" s="115">
        <f>E164*F164</f>
        <v>0</v>
      </c>
      <c r="H164" s="116">
        <v>1.7000000000000001E-4</v>
      </c>
      <c r="I164" s="117">
        <f>E164*H164</f>
        <v>7.364400000000001E-3</v>
      </c>
      <c r="J164" s="116">
        <v>0</v>
      </c>
      <c r="K164" s="117">
        <f>E164*J164</f>
        <v>0</v>
      </c>
      <c r="O164" s="108"/>
      <c r="Z164" s="108"/>
      <c r="AA164" s="108">
        <v>1</v>
      </c>
      <c r="AB164" s="108">
        <v>7</v>
      </c>
      <c r="AC164" s="108">
        <v>7</v>
      </c>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18">
        <f>G164</f>
        <v>0</v>
      </c>
      <c r="BA164" s="108"/>
      <c r="BB164" s="108"/>
      <c r="BC164" s="108"/>
      <c r="BD164" s="108"/>
      <c r="BE164" s="108"/>
      <c r="BF164" s="108"/>
      <c r="BG164" s="108"/>
      <c r="BH164" s="108"/>
      <c r="BI164" s="108"/>
      <c r="CA164" s="108">
        <v>1</v>
      </c>
      <c r="CB164" s="108">
        <v>7</v>
      </c>
      <c r="CZ164" s="75">
        <v>2</v>
      </c>
    </row>
    <row r="165" spans="1:104" x14ac:dyDescent="0.2">
      <c r="A165" s="119"/>
      <c r="B165" s="120"/>
      <c r="C165" s="178"/>
      <c r="D165" s="179"/>
      <c r="E165" s="179"/>
      <c r="F165" s="179"/>
      <c r="G165" s="180"/>
      <c r="I165" s="121"/>
      <c r="K165" s="121"/>
      <c r="L165" s="122"/>
      <c r="O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row>
    <row r="166" spans="1:104" ht="22.5" x14ac:dyDescent="0.2">
      <c r="A166" s="109">
        <v>74</v>
      </c>
      <c r="B166" s="110" t="s">
        <v>289</v>
      </c>
      <c r="C166" s="111" t="s">
        <v>290</v>
      </c>
      <c r="D166" s="112" t="s">
        <v>49</v>
      </c>
      <c r="E166" s="113">
        <v>43.32</v>
      </c>
      <c r="F166" s="114">
        <v>0</v>
      </c>
      <c r="G166" s="115">
        <f>E166*F166</f>
        <v>0</v>
      </c>
      <c r="H166" s="116">
        <v>1.2999999999999999E-4</v>
      </c>
      <c r="I166" s="117">
        <f>E166*H166</f>
        <v>5.6315999999999996E-3</v>
      </c>
      <c r="J166" s="116">
        <v>0</v>
      </c>
      <c r="K166" s="117">
        <f>E166*J166</f>
        <v>0</v>
      </c>
      <c r="O166" s="108"/>
      <c r="Z166" s="108"/>
      <c r="AA166" s="108">
        <v>1</v>
      </c>
      <c r="AB166" s="108">
        <v>7</v>
      </c>
      <c r="AC166" s="108">
        <v>7</v>
      </c>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18">
        <f>G166</f>
        <v>0</v>
      </c>
      <c r="BA166" s="108"/>
      <c r="BB166" s="108"/>
      <c r="BC166" s="108"/>
      <c r="BD166" s="108"/>
      <c r="BE166" s="108"/>
      <c r="BF166" s="108"/>
      <c r="BG166" s="108"/>
      <c r="BH166" s="108"/>
      <c r="BI166" s="108"/>
      <c r="CA166" s="108">
        <v>1</v>
      </c>
      <c r="CB166" s="108">
        <v>7</v>
      </c>
      <c r="CZ166" s="75">
        <v>2</v>
      </c>
    </row>
    <row r="167" spans="1:104" x14ac:dyDescent="0.2">
      <c r="A167" s="119"/>
      <c r="B167" s="120"/>
      <c r="C167" s="178"/>
      <c r="D167" s="179"/>
      <c r="E167" s="179"/>
      <c r="F167" s="179"/>
      <c r="G167" s="180"/>
      <c r="I167" s="121"/>
      <c r="K167" s="121"/>
      <c r="L167" s="122"/>
      <c r="O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row>
    <row r="168" spans="1:104" x14ac:dyDescent="0.2">
      <c r="A168" s="109">
        <v>75</v>
      </c>
      <c r="B168" s="110" t="s">
        <v>291</v>
      </c>
      <c r="C168" s="111" t="s">
        <v>292</v>
      </c>
      <c r="D168" s="112" t="s">
        <v>133</v>
      </c>
      <c r="E168" s="113">
        <v>53.6</v>
      </c>
      <c r="F168" s="114">
        <v>0</v>
      </c>
      <c r="G168" s="115">
        <f>E168*F168</f>
        <v>0</v>
      </c>
      <c r="H168" s="116">
        <v>3.1E-4</v>
      </c>
      <c r="I168" s="117">
        <f>E168*H168</f>
        <v>1.6615999999999999E-2</v>
      </c>
      <c r="J168" s="116">
        <v>0</v>
      </c>
      <c r="K168" s="117">
        <f>E168*J168</f>
        <v>0</v>
      </c>
      <c r="O168" s="108"/>
      <c r="Z168" s="108"/>
      <c r="AA168" s="108">
        <v>1</v>
      </c>
      <c r="AB168" s="108">
        <v>7</v>
      </c>
      <c r="AC168" s="108">
        <v>7</v>
      </c>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18">
        <f>G168</f>
        <v>0</v>
      </c>
      <c r="BA168" s="108"/>
      <c r="BB168" s="108"/>
      <c r="BC168" s="108"/>
      <c r="BD168" s="108"/>
      <c r="BE168" s="108"/>
      <c r="BF168" s="108"/>
      <c r="BG168" s="108"/>
      <c r="BH168" s="108"/>
      <c r="BI168" s="108"/>
      <c r="CA168" s="108">
        <v>1</v>
      </c>
      <c r="CB168" s="108">
        <v>7</v>
      </c>
      <c r="CZ168" s="75">
        <v>2</v>
      </c>
    </row>
    <row r="169" spans="1:104" x14ac:dyDescent="0.2">
      <c r="A169" s="119"/>
      <c r="B169" s="120"/>
      <c r="C169" s="178"/>
      <c r="D169" s="179"/>
      <c r="E169" s="179"/>
      <c r="F169" s="179"/>
      <c r="G169" s="180"/>
      <c r="I169" s="121"/>
      <c r="K169" s="121"/>
      <c r="L169" s="122"/>
      <c r="O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row>
    <row r="170" spans="1:104" ht="22.5" x14ac:dyDescent="0.2">
      <c r="A170" s="109">
        <v>76</v>
      </c>
      <c r="B170" s="110" t="s">
        <v>293</v>
      </c>
      <c r="C170" s="111" t="s">
        <v>294</v>
      </c>
      <c r="D170" s="112" t="s">
        <v>152</v>
      </c>
      <c r="E170" s="113">
        <v>2</v>
      </c>
      <c r="F170" s="114">
        <v>0</v>
      </c>
      <c r="G170" s="115">
        <f>E170*F170</f>
        <v>0</v>
      </c>
      <c r="H170" s="116">
        <v>1.97E-3</v>
      </c>
      <c r="I170" s="117">
        <f>E170*H170</f>
        <v>3.9399999999999999E-3</v>
      </c>
      <c r="J170" s="116">
        <v>0</v>
      </c>
      <c r="K170" s="117">
        <f>E170*J170</f>
        <v>0</v>
      </c>
      <c r="O170" s="108"/>
      <c r="Z170" s="108"/>
      <c r="AA170" s="108">
        <v>1</v>
      </c>
      <c r="AB170" s="108">
        <v>7</v>
      </c>
      <c r="AC170" s="108">
        <v>7</v>
      </c>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18">
        <f>G170</f>
        <v>0</v>
      </c>
      <c r="BA170" s="108"/>
      <c r="BB170" s="108"/>
      <c r="BC170" s="108"/>
      <c r="BD170" s="108"/>
      <c r="BE170" s="108"/>
      <c r="BF170" s="108"/>
      <c r="BG170" s="108"/>
      <c r="BH170" s="108"/>
      <c r="BI170" s="108"/>
      <c r="CA170" s="108">
        <v>1</v>
      </c>
      <c r="CB170" s="108">
        <v>7</v>
      </c>
      <c r="CZ170" s="75">
        <v>2</v>
      </c>
    </row>
    <row r="171" spans="1:104" x14ac:dyDescent="0.2">
      <c r="A171" s="119"/>
      <c r="B171" s="120"/>
      <c r="C171" s="178"/>
      <c r="D171" s="179"/>
      <c r="E171" s="179"/>
      <c r="F171" s="179"/>
      <c r="G171" s="180"/>
      <c r="I171" s="121"/>
      <c r="K171" s="121"/>
      <c r="L171" s="122"/>
      <c r="O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row>
    <row r="172" spans="1:104" ht="22.5" x14ac:dyDescent="0.2">
      <c r="A172" s="109">
        <v>77</v>
      </c>
      <c r="B172" s="110" t="s">
        <v>295</v>
      </c>
      <c r="C172" s="111" t="s">
        <v>296</v>
      </c>
      <c r="D172" s="112" t="s">
        <v>152</v>
      </c>
      <c r="E172" s="113">
        <v>2</v>
      </c>
      <c r="F172" s="114">
        <v>0</v>
      </c>
      <c r="G172" s="115">
        <f>E172*F172</f>
        <v>0</v>
      </c>
      <c r="H172" s="116">
        <v>2.7E-4</v>
      </c>
      <c r="I172" s="117">
        <f>E172*H172</f>
        <v>5.4000000000000001E-4</v>
      </c>
      <c r="J172" s="116">
        <v>0</v>
      </c>
      <c r="K172" s="117">
        <f>E172*J172</f>
        <v>0</v>
      </c>
      <c r="O172" s="108"/>
      <c r="Z172" s="108"/>
      <c r="AA172" s="108">
        <v>1</v>
      </c>
      <c r="AB172" s="108">
        <v>7</v>
      </c>
      <c r="AC172" s="108">
        <v>7</v>
      </c>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18">
        <f>G172</f>
        <v>0</v>
      </c>
      <c r="BA172" s="108"/>
      <c r="BB172" s="108"/>
      <c r="BC172" s="108"/>
      <c r="BD172" s="108"/>
      <c r="BE172" s="108"/>
      <c r="BF172" s="108"/>
      <c r="BG172" s="108"/>
      <c r="BH172" s="108"/>
      <c r="BI172" s="108"/>
      <c r="CA172" s="108">
        <v>1</v>
      </c>
      <c r="CB172" s="108">
        <v>7</v>
      </c>
      <c r="CZ172" s="75">
        <v>2</v>
      </c>
    </row>
    <row r="173" spans="1:104" x14ac:dyDescent="0.2">
      <c r="A173" s="119"/>
      <c r="B173" s="120"/>
      <c r="C173" s="178"/>
      <c r="D173" s="179"/>
      <c r="E173" s="179"/>
      <c r="F173" s="179"/>
      <c r="G173" s="180"/>
      <c r="I173" s="121"/>
      <c r="K173" s="121"/>
      <c r="L173" s="122"/>
      <c r="O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row>
    <row r="174" spans="1:104" ht="22.5" x14ac:dyDescent="0.2">
      <c r="A174" s="109">
        <v>78</v>
      </c>
      <c r="B174" s="110" t="s">
        <v>297</v>
      </c>
      <c r="C174" s="111" t="s">
        <v>298</v>
      </c>
      <c r="D174" s="112" t="s">
        <v>22</v>
      </c>
      <c r="E174" s="113">
        <v>985.26</v>
      </c>
      <c r="F174" s="114">
        <v>0</v>
      </c>
      <c r="G174" s="115">
        <f>E174*F174</f>
        <v>0</v>
      </c>
      <c r="H174" s="116">
        <v>0</v>
      </c>
      <c r="I174" s="117">
        <f>E174*H174</f>
        <v>0</v>
      </c>
      <c r="J174" s="116">
        <v>0</v>
      </c>
      <c r="K174" s="117">
        <f>E174*J174</f>
        <v>0</v>
      </c>
      <c r="O174" s="108"/>
      <c r="Z174" s="108"/>
      <c r="AA174" s="108">
        <v>1</v>
      </c>
      <c r="AB174" s="108">
        <v>7</v>
      </c>
      <c r="AC174" s="108">
        <v>7</v>
      </c>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18">
        <f>G174</f>
        <v>0</v>
      </c>
      <c r="BA174" s="108"/>
      <c r="BB174" s="108"/>
      <c r="BC174" s="108"/>
      <c r="BD174" s="108"/>
      <c r="BE174" s="108"/>
      <c r="BF174" s="108"/>
      <c r="BG174" s="108"/>
      <c r="BH174" s="108"/>
      <c r="BI174" s="108"/>
      <c r="CA174" s="108">
        <v>1</v>
      </c>
      <c r="CB174" s="108">
        <v>7</v>
      </c>
      <c r="CZ174" s="75">
        <v>2</v>
      </c>
    </row>
    <row r="175" spans="1:104" x14ac:dyDescent="0.2">
      <c r="A175" s="119"/>
      <c r="B175" s="120"/>
      <c r="C175" s="178"/>
      <c r="D175" s="179"/>
      <c r="E175" s="179"/>
      <c r="F175" s="179"/>
      <c r="G175" s="180"/>
      <c r="I175" s="121"/>
      <c r="K175" s="121"/>
      <c r="L175" s="122"/>
      <c r="O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row>
    <row r="176" spans="1:104" x14ac:dyDescent="0.2">
      <c r="A176" s="128" t="s">
        <v>51</v>
      </c>
      <c r="B176" s="129" t="s">
        <v>277</v>
      </c>
      <c r="C176" s="130" t="s">
        <v>278</v>
      </c>
      <c r="D176" s="131"/>
      <c r="E176" s="132"/>
      <c r="F176" s="132"/>
      <c r="G176" s="133">
        <f>SUM(G157:G175)</f>
        <v>0</v>
      </c>
      <c r="H176" s="134"/>
      <c r="I176" s="133">
        <f>SUM(I157:I175)</f>
        <v>0.19998479999999996</v>
      </c>
      <c r="J176" s="135"/>
      <c r="K176" s="133">
        <f>SUM(K157:K175)</f>
        <v>0</v>
      </c>
      <c r="O176" s="108"/>
      <c r="X176" s="136">
        <f>K176</f>
        <v>0</v>
      </c>
      <c r="Y176" s="136">
        <f>I176</f>
        <v>0.19998479999999996</v>
      </c>
      <c r="Z176" s="118">
        <f>G176</f>
        <v>0</v>
      </c>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37"/>
      <c r="BB176" s="137"/>
      <c r="BC176" s="137"/>
      <c r="BD176" s="137"/>
      <c r="BE176" s="137"/>
      <c r="BF176" s="137"/>
      <c r="BG176" s="108"/>
      <c r="BH176" s="108"/>
      <c r="BI176" s="108"/>
    </row>
    <row r="177" spans="1:104" ht="14.25" customHeight="1" x14ac:dyDescent="0.2">
      <c r="A177" s="100" t="s">
        <v>46</v>
      </c>
      <c r="B177" s="101" t="s">
        <v>299</v>
      </c>
      <c r="C177" s="102" t="s">
        <v>300</v>
      </c>
      <c r="D177" s="103"/>
      <c r="E177" s="104"/>
      <c r="F177" s="104"/>
      <c r="G177" s="105"/>
      <c r="H177" s="106"/>
      <c r="I177" s="107"/>
      <c r="J177" s="106"/>
      <c r="K177" s="107"/>
      <c r="O177" s="108"/>
    </row>
    <row r="178" spans="1:104" ht="22.5" x14ac:dyDescent="0.2">
      <c r="A178" s="109">
        <v>79</v>
      </c>
      <c r="B178" s="110" t="s">
        <v>301</v>
      </c>
      <c r="C178" s="111" t="s">
        <v>302</v>
      </c>
      <c r="D178" s="112" t="s">
        <v>49</v>
      </c>
      <c r="E178" s="113">
        <v>33.1</v>
      </c>
      <c r="F178" s="114">
        <v>0</v>
      </c>
      <c r="G178" s="115">
        <f>E178*F178</f>
        <v>0</v>
      </c>
      <c r="H178" s="116">
        <v>1.6299999999999999E-3</v>
      </c>
      <c r="I178" s="117">
        <f>E178*H178</f>
        <v>5.3953000000000001E-2</v>
      </c>
      <c r="J178" s="116">
        <v>0</v>
      </c>
      <c r="K178" s="117">
        <f>E178*J178</f>
        <v>0</v>
      </c>
      <c r="O178" s="108"/>
      <c r="Z178" s="108"/>
      <c r="AA178" s="108">
        <v>1</v>
      </c>
      <c r="AB178" s="108">
        <v>7</v>
      </c>
      <c r="AC178" s="108">
        <v>7</v>
      </c>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18">
        <f>G178</f>
        <v>0</v>
      </c>
      <c r="BA178" s="108"/>
      <c r="BB178" s="108"/>
      <c r="BC178" s="108"/>
      <c r="BD178" s="108"/>
      <c r="BE178" s="108"/>
      <c r="BF178" s="108"/>
      <c r="BG178" s="108"/>
      <c r="BH178" s="108"/>
      <c r="BI178" s="108"/>
      <c r="CA178" s="108">
        <v>1</v>
      </c>
      <c r="CB178" s="108">
        <v>7</v>
      </c>
      <c r="CZ178" s="75">
        <v>2</v>
      </c>
    </row>
    <row r="179" spans="1:104" x14ac:dyDescent="0.2">
      <c r="A179" s="119"/>
      <c r="B179" s="120"/>
      <c r="C179" s="178"/>
      <c r="D179" s="179"/>
      <c r="E179" s="179"/>
      <c r="F179" s="179"/>
      <c r="G179" s="180"/>
      <c r="I179" s="121"/>
      <c r="K179" s="121"/>
      <c r="L179" s="122"/>
      <c r="O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row>
    <row r="180" spans="1:104" ht="22.5" x14ac:dyDescent="0.2">
      <c r="A180" s="109">
        <v>80</v>
      </c>
      <c r="B180" s="110" t="s">
        <v>303</v>
      </c>
      <c r="C180" s="111" t="s">
        <v>304</v>
      </c>
      <c r="D180" s="112" t="s">
        <v>49</v>
      </c>
      <c r="E180" s="113">
        <v>35.28</v>
      </c>
      <c r="F180" s="114">
        <v>0</v>
      </c>
      <c r="G180" s="115">
        <f>E180*F180</f>
        <v>0</v>
      </c>
      <c r="H180" s="116">
        <v>4.96E-3</v>
      </c>
      <c r="I180" s="117">
        <f>E180*H180</f>
        <v>0.1749888</v>
      </c>
      <c r="J180" s="116">
        <v>0</v>
      </c>
      <c r="K180" s="117">
        <f>E180*J180</f>
        <v>0</v>
      </c>
      <c r="O180" s="108"/>
      <c r="Z180" s="108"/>
      <c r="AA180" s="108">
        <v>1</v>
      </c>
      <c r="AB180" s="108">
        <v>7</v>
      </c>
      <c r="AC180" s="108">
        <v>7</v>
      </c>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18">
        <f>G180</f>
        <v>0</v>
      </c>
      <c r="BA180" s="108"/>
      <c r="BB180" s="108"/>
      <c r="BC180" s="108"/>
      <c r="BD180" s="108"/>
      <c r="BE180" s="108"/>
      <c r="BF180" s="108"/>
      <c r="BG180" s="108"/>
      <c r="BH180" s="108"/>
      <c r="BI180" s="108"/>
      <c r="CA180" s="108">
        <v>1</v>
      </c>
      <c r="CB180" s="108">
        <v>7</v>
      </c>
      <c r="CZ180" s="75">
        <v>2</v>
      </c>
    </row>
    <row r="181" spans="1:104" x14ac:dyDescent="0.2">
      <c r="A181" s="119"/>
      <c r="B181" s="120"/>
      <c r="C181" s="178"/>
      <c r="D181" s="179"/>
      <c r="E181" s="179"/>
      <c r="F181" s="179"/>
      <c r="G181" s="180"/>
      <c r="I181" s="121"/>
      <c r="K181" s="121"/>
      <c r="L181" s="122"/>
      <c r="O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row>
    <row r="182" spans="1:104" x14ac:dyDescent="0.2">
      <c r="A182" s="109">
        <v>81</v>
      </c>
      <c r="B182" s="110" t="s">
        <v>305</v>
      </c>
      <c r="C182" s="111" t="s">
        <v>306</v>
      </c>
      <c r="D182" s="112" t="s">
        <v>49</v>
      </c>
      <c r="E182" s="113">
        <v>35.28</v>
      </c>
      <c r="F182" s="114">
        <v>0</v>
      </c>
      <c r="G182" s="115">
        <f>E182*F182</f>
        <v>0</v>
      </c>
      <c r="H182" s="116">
        <v>3.3E-4</v>
      </c>
      <c r="I182" s="117">
        <f>E182*H182</f>
        <v>1.1642400000000001E-2</v>
      </c>
      <c r="J182" s="116">
        <v>0</v>
      </c>
      <c r="K182" s="117">
        <f>E182*J182</f>
        <v>0</v>
      </c>
      <c r="O182" s="108"/>
      <c r="Z182" s="108"/>
      <c r="AA182" s="108">
        <v>1</v>
      </c>
      <c r="AB182" s="108">
        <v>7</v>
      </c>
      <c r="AC182" s="108">
        <v>7</v>
      </c>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18">
        <f>G182</f>
        <v>0</v>
      </c>
      <c r="BA182" s="108"/>
      <c r="BB182" s="108"/>
      <c r="BC182" s="108"/>
      <c r="BD182" s="108"/>
      <c r="BE182" s="108"/>
      <c r="BF182" s="108"/>
      <c r="BG182" s="108"/>
      <c r="BH182" s="108"/>
      <c r="BI182" s="108"/>
      <c r="CA182" s="108">
        <v>1</v>
      </c>
      <c r="CB182" s="108">
        <v>7</v>
      </c>
      <c r="CZ182" s="75">
        <v>2</v>
      </c>
    </row>
    <row r="183" spans="1:104" x14ac:dyDescent="0.2">
      <c r="A183" s="109">
        <v>82</v>
      </c>
      <c r="B183" s="110" t="s">
        <v>307</v>
      </c>
      <c r="C183" s="111" t="s">
        <v>308</v>
      </c>
      <c r="D183" s="112" t="s">
        <v>49</v>
      </c>
      <c r="E183" s="113">
        <v>38.064999999999998</v>
      </c>
      <c r="F183" s="114">
        <v>0</v>
      </c>
      <c r="G183" s="115">
        <f>E183*F183</f>
        <v>0</v>
      </c>
      <c r="H183" s="116">
        <v>1.0000000000000001E-5</v>
      </c>
      <c r="I183" s="117">
        <f>E183*H183</f>
        <v>3.8065000000000001E-4</v>
      </c>
      <c r="J183" s="116">
        <v>0</v>
      </c>
      <c r="K183" s="117">
        <f>E183*J183</f>
        <v>0</v>
      </c>
      <c r="O183" s="108"/>
      <c r="Z183" s="108"/>
      <c r="AA183" s="108">
        <v>1</v>
      </c>
      <c r="AB183" s="108">
        <v>7</v>
      </c>
      <c r="AC183" s="108">
        <v>7</v>
      </c>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18">
        <f>G183</f>
        <v>0</v>
      </c>
      <c r="BA183" s="108"/>
      <c r="BB183" s="108"/>
      <c r="BC183" s="108"/>
      <c r="BD183" s="108"/>
      <c r="BE183" s="108"/>
      <c r="BF183" s="108"/>
      <c r="BG183" s="108"/>
      <c r="BH183" s="108"/>
      <c r="BI183" s="108"/>
      <c r="CA183" s="108">
        <v>1</v>
      </c>
      <c r="CB183" s="108">
        <v>7</v>
      </c>
      <c r="CZ183" s="75">
        <v>2</v>
      </c>
    </row>
    <row r="184" spans="1:104" x14ac:dyDescent="0.2">
      <c r="A184" s="119"/>
      <c r="B184" s="120"/>
      <c r="C184" s="178"/>
      <c r="D184" s="179"/>
      <c r="E184" s="179"/>
      <c r="F184" s="179"/>
      <c r="G184" s="180"/>
      <c r="I184" s="121"/>
      <c r="K184" s="121"/>
      <c r="L184" s="122"/>
      <c r="O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row>
    <row r="185" spans="1:104" ht="22.5" x14ac:dyDescent="0.2">
      <c r="A185" s="109">
        <v>83</v>
      </c>
      <c r="B185" s="110" t="s">
        <v>309</v>
      </c>
      <c r="C185" s="111" t="s">
        <v>310</v>
      </c>
      <c r="D185" s="112" t="s">
        <v>133</v>
      </c>
      <c r="E185" s="113">
        <v>41.8</v>
      </c>
      <c r="F185" s="114">
        <v>0</v>
      </c>
      <c r="G185" s="115">
        <f>E185*F185</f>
        <v>0</v>
      </c>
      <c r="H185" s="116">
        <v>0</v>
      </c>
      <c r="I185" s="117">
        <f>E185*H185</f>
        <v>0</v>
      </c>
      <c r="J185" s="116">
        <v>0</v>
      </c>
      <c r="K185" s="117">
        <f>E185*J185</f>
        <v>0</v>
      </c>
      <c r="O185" s="108"/>
      <c r="Z185" s="108"/>
      <c r="AA185" s="108">
        <v>1</v>
      </c>
      <c r="AB185" s="108">
        <v>7</v>
      </c>
      <c r="AC185" s="108">
        <v>7</v>
      </c>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18">
        <f>G185</f>
        <v>0</v>
      </c>
      <c r="BA185" s="108"/>
      <c r="BB185" s="108"/>
      <c r="BC185" s="108"/>
      <c r="BD185" s="108"/>
      <c r="BE185" s="108"/>
      <c r="BF185" s="108"/>
      <c r="BG185" s="108"/>
      <c r="BH185" s="108"/>
      <c r="BI185" s="108"/>
      <c r="CA185" s="108">
        <v>1</v>
      </c>
      <c r="CB185" s="108">
        <v>7</v>
      </c>
      <c r="CZ185" s="75">
        <v>2</v>
      </c>
    </row>
    <row r="186" spans="1:104" x14ac:dyDescent="0.2">
      <c r="A186" s="119"/>
      <c r="B186" s="120"/>
      <c r="C186" s="178"/>
      <c r="D186" s="179"/>
      <c r="E186" s="179"/>
      <c r="F186" s="179"/>
      <c r="G186" s="180"/>
      <c r="I186" s="121"/>
      <c r="K186" s="121"/>
      <c r="L186" s="122"/>
      <c r="O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row>
    <row r="187" spans="1:104" x14ac:dyDescent="0.2">
      <c r="A187" s="109">
        <v>84</v>
      </c>
      <c r="B187" s="110" t="s">
        <v>311</v>
      </c>
      <c r="C187" s="111" t="s">
        <v>312</v>
      </c>
      <c r="D187" s="112" t="s">
        <v>22</v>
      </c>
      <c r="E187" s="113">
        <v>682.65099999999995</v>
      </c>
      <c r="F187" s="114">
        <v>0</v>
      </c>
      <c r="G187" s="115">
        <f>E187*F187</f>
        <v>0</v>
      </c>
      <c r="H187" s="116">
        <v>0</v>
      </c>
      <c r="I187" s="117">
        <f>E187*H187</f>
        <v>0</v>
      </c>
      <c r="J187" s="116">
        <v>0</v>
      </c>
      <c r="K187" s="117">
        <f>E187*J187</f>
        <v>0</v>
      </c>
      <c r="O187" s="108"/>
      <c r="Z187" s="108"/>
      <c r="AA187" s="108">
        <v>1</v>
      </c>
      <c r="AB187" s="108">
        <v>7</v>
      </c>
      <c r="AC187" s="108">
        <v>7</v>
      </c>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18">
        <f>G187</f>
        <v>0</v>
      </c>
      <c r="BA187" s="108"/>
      <c r="BB187" s="108"/>
      <c r="BC187" s="108"/>
      <c r="BD187" s="108"/>
      <c r="BE187" s="108"/>
      <c r="BF187" s="108"/>
      <c r="BG187" s="108"/>
      <c r="BH187" s="108"/>
      <c r="BI187" s="108"/>
      <c r="CA187" s="108">
        <v>1</v>
      </c>
      <c r="CB187" s="108">
        <v>7</v>
      </c>
      <c r="CZ187" s="75">
        <v>2</v>
      </c>
    </row>
    <row r="188" spans="1:104" x14ac:dyDescent="0.2">
      <c r="A188" s="119"/>
      <c r="B188" s="120"/>
      <c r="C188" s="178"/>
      <c r="D188" s="179"/>
      <c r="E188" s="179"/>
      <c r="F188" s="179"/>
      <c r="G188" s="180"/>
      <c r="I188" s="121"/>
      <c r="K188" s="121"/>
      <c r="L188" s="122"/>
      <c r="O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row>
    <row r="189" spans="1:104" ht="22.5" x14ac:dyDescent="0.2">
      <c r="A189" s="109">
        <v>85</v>
      </c>
      <c r="B189" s="110" t="s">
        <v>313</v>
      </c>
      <c r="C189" s="111" t="s">
        <v>314</v>
      </c>
      <c r="D189" s="112" t="s">
        <v>49</v>
      </c>
      <c r="E189" s="113">
        <v>38.808</v>
      </c>
      <c r="F189" s="114">
        <v>0</v>
      </c>
      <c r="G189" s="115">
        <f>E189*F189</f>
        <v>0</v>
      </c>
      <c r="H189" s="116">
        <v>2.64E-3</v>
      </c>
      <c r="I189" s="117">
        <f>E189*H189</f>
        <v>0.10245311999999999</v>
      </c>
      <c r="J189" s="116"/>
      <c r="K189" s="117">
        <f>E189*J189</f>
        <v>0</v>
      </c>
      <c r="O189" s="108"/>
      <c r="Z189" s="108"/>
      <c r="AA189" s="108">
        <v>3</v>
      </c>
      <c r="AB189" s="108">
        <v>1</v>
      </c>
      <c r="AC189" s="108" t="s">
        <v>313</v>
      </c>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18">
        <f>G189</f>
        <v>0</v>
      </c>
      <c r="BA189" s="108"/>
      <c r="BB189" s="108"/>
      <c r="BC189" s="108"/>
      <c r="BD189" s="108"/>
      <c r="BE189" s="108"/>
      <c r="BF189" s="108"/>
      <c r="BG189" s="108"/>
      <c r="BH189" s="108"/>
      <c r="BI189" s="108"/>
      <c r="CA189" s="108">
        <v>3</v>
      </c>
      <c r="CB189" s="108">
        <v>1</v>
      </c>
      <c r="CZ189" s="75">
        <v>2</v>
      </c>
    </row>
    <row r="190" spans="1:104" x14ac:dyDescent="0.2">
      <c r="A190" s="128" t="s">
        <v>51</v>
      </c>
      <c r="B190" s="129" t="s">
        <v>299</v>
      </c>
      <c r="C190" s="130" t="s">
        <v>300</v>
      </c>
      <c r="D190" s="131"/>
      <c r="E190" s="132"/>
      <c r="F190" s="132"/>
      <c r="G190" s="133">
        <f>SUM(G177:G189)</f>
        <v>0</v>
      </c>
      <c r="H190" s="134"/>
      <c r="I190" s="133">
        <f>SUM(I177:I189)</f>
        <v>0.34341797000000002</v>
      </c>
      <c r="J190" s="135"/>
      <c r="K190" s="133">
        <f>SUM(K177:K189)</f>
        <v>0</v>
      </c>
      <c r="O190" s="108"/>
      <c r="X190" s="136">
        <f>K190</f>
        <v>0</v>
      </c>
      <c r="Y190" s="136">
        <f>I190</f>
        <v>0.34341797000000002</v>
      </c>
      <c r="Z190" s="118">
        <f>G190</f>
        <v>0</v>
      </c>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37"/>
      <c r="BB190" s="137"/>
      <c r="BC190" s="137"/>
      <c r="BD190" s="137"/>
      <c r="BE190" s="137"/>
      <c r="BF190" s="137"/>
      <c r="BG190" s="108"/>
      <c r="BH190" s="108"/>
      <c r="BI190" s="108"/>
    </row>
    <row r="191" spans="1:104" ht="14.25" customHeight="1" x14ac:dyDescent="0.2">
      <c r="A191" s="100" t="s">
        <v>46</v>
      </c>
      <c r="B191" s="101" t="s">
        <v>315</v>
      </c>
      <c r="C191" s="102" t="s">
        <v>316</v>
      </c>
      <c r="D191" s="103"/>
      <c r="E191" s="104"/>
      <c r="F191" s="104"/>
      <c r="G191" s="105"/>
      <c r="H191" s="106"/>
      <c r="I191" s="107"/>
      <c r="J191" s="106"/>
      <c r="K191" s="107"/>
      <c r="O191" s="108"/>
    </row>
    <row r="192" spans="1:104" ht="33.75" x14ac:dyDescent="0.2">
      <c r="A192" s="109">
        <v>86</v>
      </c>
      <c r="B192" s="110" t="s">
        <v>317</v>
      </c>
      <c r="C192" s="111" t="s">
        <v>318</v>
      </c>
      <c r="D192" s="112" t="s">
        <v>104</v>
      </c>
      <c r="E192" s="113">
        <v>0.95520000000000005</v>
      </c>
      <c r="F192" s="114">
        <v>0</v>
      </c>
      <c r="G192" s="115">
        <f>E192*F192</f>
        <v>0</v>
      </c>
      <c r="H192" s="116">
        <v>1.4</v>
      </c>
      <c r="I192" s="117">
        <f>E192*H192</f>
        <v>1.33728</v>
      </c>
      <c r="J192" s="116">
        <v>0</v>
      </c>
      <c r="K192" s="117">
        <f>E192*J192</f>
        <v>0</v>
      </c>
      <c r="O192" s="108"/>
      <c r="Z192" s="108"/>
      <c r="AA192" s="108">
        <v>1</v>
      </c>
      <c r="AB192" s="108">
        <v>7</v>
      </c>
      <c r="AC192" s="108">
        <v>7</v>
      </c>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18">
        <f>G192</f>
        <v>0</v>
      </c>
      <c r="BA192" s="108"/>
      <c r="BB192" s="108"/>
      <c r="BC192" s="108"/>
      <c r="BD192" s="108"/>
      <c r="BE192" s="108"/>
      <c r="BF192" s="108"/>
      <c r="BG192" s="108"/>
      <c r="BH192" s="108"/>
      <c r="BI192" s="108"/>
      <c r="CA192" s="108">
        <v>1</v>
      </c>
      <c r="CB192" s="108">
        <v>7</v>
      </c>
      <c r="CZ192" s="75">
        <v>2</v>
      </c>
    </row>
    <row r="193" spans="1:104" ht="33.75" x14ac:dyDescent="0.2">
      <c r="A193" s="109">
        <v>87</v>
      </c>
      <c r="B193" s="110" t="s">
        <v>319</v>
      </c>
      <c r="C193" s="111" t="s">
        <v>320</v>
      </c>
      <c r="D193" s="112" t="s">
        <v>49</v>
      </c>
      <c r="E193" s="113">
        <v>41.8352</v>
      </c>
      <c r="F193" s="114">
        <v>0</v>
      </c>
      <c r="G193" s="115">
        <f>E193*F193</f>
        <v>0</v>
      </c>
      <c r="H193" s="116">
        <v>3.3000000000000002E-2</v>
      </c>
      <c r="I193" s="117">
        <f>E193*H193</f>
        <v>1.3805616000000001</v>
      </c>
      <c r="J193" s="116">
        <v>0</v>
      </c>
      <c r="K193" s="117">
        <f>E193*J193</f>
        <v>0</v>
      </c>
      <c r="O193" s="108"/>
      <c r="Z193" s="108"/>
      <c r="AA193" s="108">
        <v>1</v>
      </c>
      <c r="AB193" s="108">
        <v>7</v>
      </c>
      <c r="AC193" s="108">
        <v>7</v>
      </c>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18">
        <f>G193</f>
        <v>0</v>
      </c>
      <c r="BA193" s="108"/>
      <c r="BB193" s="108"/>
      <c r="BC193" s="108"/>
      <c r="BD193" s="108"/>
      <c r="BE193" s="108"/>
      <c r="BF193" s="108"/>
      <c r="BG193" s="108"/>
      <c r="BH193" s="108"/>
      <c r="BI193" s="108"/>
      <c r="CA193" s="108">
        <v>1</v>
      </c>
      <c r="CB193" s="108">
        <v>7</v>
      </c>
      <c r="CZ193" s="75">
        <v>2</v>
      </c>
    </row>
    <row r="194" spans="1:104" x14ac:dyDescent="0.2">
      <c r="A194" s="109">
        <v>88</v>
      </c>
      <c r="B194" s="110" t="s">
        <v>321</v>
      </c>
      <c r="C194" s="111" t="s">
        <v>322</v>
      </c>
      <c r="D194" s="112" t="s">
        <v>104</v>
      </c>
      <c r="E194" s="113">
        <v>2.0135999999999998</v>
      </c>
      <c r="F194" s="114">
        <v>0</v>
      </c>
      <c r="G194" s="115">
        <f>E194*F194</f>
        <v>0</v>
      </c>
      <c r="H194" s="116">
        <v>2.3570000000000001E-2</v>
      </c>
      <c r="I194" s="117">
        <f>E194*H194</f>
        <v>4.7460551999999996E-2</v>
      </c>
      <c r="J194" s="116">
        <v>0</v>
      </c>
      <c r="K194" s="117">
        <f>E194*J194</f>
        <v>0</v>
      </c>
      <c r="O194" s="108"/>
      <c r="Z194" s="108"/>
      <c r="AA194" s="108">
        <v>1</v>
      </c>
      <c r="AB194" s="108">
        <v>7</v>
      </c>
      <c r="AC194" s="108">
        <v>7</v>
      </c>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18">
        <f>G194</f>
        <v>0</v>
      </c>
      <c r="BA194" s="108"/>
      <c r="BB194" s="108"/>
      <c r="BC194" s="108"/>
      <c r="BD194" s="108"/>
      <c r="BE194" s="108"/>
      <c r="BF194" s="108"/>
      <c r="BG194" s="108"/>
      <c r="BH194" s="108"/>
      <c r="BI194" s="108"/>
      <c r="CA194" s="108">
        <v>1</v>
      </c>
      <c r="CB194" s="108">
        <v>7</v>
      </c>
      <c r="CZ194" s="75">
        <v>2</v>
      </c>
    </row>
    <row r="195" spans="1:104" ht="33.75" x14ac:dyDescent="0.2">
      <c r="A195" s="109">
        <v>89</v>
      </c>
      <c r="B195" s="110" t="s">
        <v>323</v>
      </c>
      <c r="C195" s="111" t="s">
        <v>324</v>
      </c>
      <c r="D195" s="112" t="s">
        <v>49</v>
      </c>
      <c r="E195" s="113">
        <v>8.64</v>
      </c>
      <c r="F195" s="114">
        <v>0</v>
      </c>
      <c r="G195" s="115">
        <f>E195*F195</f>
        <v>0</v>
      </c>
      <c r="H195" s="116">
        <v>9.8300000000000002E-3</v>
      </c>
      <c r="I195" s="117">
        <f>E195*H195</f>
        <v>8.4931200000000012E-2</v>
      </c>
      <c r="J195" s="116">
        <v>0</v>
      </c>
      <c r="K195" s="117">
        <f>E195*J195</f>
        <v>0</v>
      </c>
      <c r="O195" s="108"/>
      <c r="Z195" s="108"/>
      <c r="AA195" s="108">
        <v>1</v>
      </c>
      <c r="AB195" s="108">
        <v>7</v>
      </c>
      <c r="AC195" s="108">
        <v>7</v>
      </c>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18">
        <f>G195</f>
        <v>0</v>
      </c>
      <c r="BA195" s="108"/>
      <c r="BB195" s="108"/>
      <c r="BC195" s="108"/>
      <c r="BD195" s="108"/>
      <c r="BE195" s="108"/>
      <c r="BF195" s="108"/>
      <c r="BG195" s="108"/>
      <c r="BH195" s="108"/>
      <c r="BI195" s="108"/>
      <c r="CA195" s="108">
        <v>1</v>
      </c>
      <c r="CB195" s="108">
        <v>7</v>
      </c>
      <c r="CZ195" s="75">
        <v>2</v>
      </c>
    </row>
    <row r="196" spans="1:104" x14ac:dyDescent="0.2">
      <c r="A196" s="119"/>
      <c r="B196" s="120"/>
      <c r="C196" s="178"/>
      <c r="D196" s="179"/>
      <c r="E196" s="179"/>
      <c r="F196" s="179"/>
      <c r="G196" s="180"/>
      <c r="I196" s="121"/>
      <c r="K196" s="121"/>
      <c r="L196" s="122"/>
      <c r="O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row>
    <row r="197" spans="1:104" x14ac:dyDescent="0.2">
      <c r="A197" s="109">
        <v>90</v>
      </c>
      <c r="B197" s="110" t="s">
        <v>325</v>
      </c>
      <c r="C197" s="111" t="s">
        <v>326</v>
      </c>
      <c r="D197" s="112" t="s">
        <v>133</v>
      </c>
      <c r="E197" s="113">
        <v>54</v>
      </c>
      <c r="F197" s="114">
        <v>0</v>
      </c>
      <c r="G197" s="115">
        <f>E197*F197</f>
        <v>0</v>
      </c>
      <c r="H197" s="116">
        <v>1.6000000000000001E-4</v>
      </c>
      <c r="I197" s="117">
        <f>E197*H197</f>
        <v>8.6400000000000001E-3</v>
      </c>
      <c r="J197" s="116">
        <v>0</v>
      </c>
      <c r="K197" s="117">
        <f>E197*J197</f>
        <v>0</v>
      </c>
      <c r="O197" s="108"/>
      <c r="Z197" s="108"/>
      <c r="AA197" s="108">
        <v>1</v>
      </c>
      <c r="AB197" s="108">
        <v>0</v>
      </c>
      <c r="AC197" s="108">
        <v>0</v>
      </c>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18">
        <f>G197</f>
        <v>0</v>
      </c>
      <c r="BA197" s="108"/>
      <c r="BB197" s="108"/>
      <c r="BC197" s="108"/>
      <c r="BD197" s="108"/>
      <c r="BE197" s="108"/>
      <c r="BF197" s="108"/>
      <c r="BG197" s="108"/>
      <c r="BH197" s="108"/>
      <c r="BI197" s="108"/>
      <c r="CA197" s="108">
        <v>1</v>
      </c>
      <c r="CB197" s="108">
        <v>0</v>
      </c>
      <c r="CZ197" s="75">
        <v>2</v>
      </c>
    </row>
    <row r="198" spans="1:104" ht="22.5" x14ac:dyDescent="0.2">
      <c r="A198" s="109">
        <v>91</v>
      </c>
      <c r="B198" s="110" t="s">
        <v>327</v>
      </c>
      <c r="C198" s="111" t="s">
        <v>328</v>
      </c>
      <c r="D198" s="112" t="s">
        <v>49</v>
      </c>
      <c r="E198" s="113">
        <v>2.7519999999999998</v>
      </c>
      <c r="F198" s="114">
        <v>0</v>
      </c>
      <c r="G198" s="115">
        <f>E198*F198</f>
        <v>0</v>
      </c>
      <c r="H198" s="116">
        <v>7.3999999999999999E-4</v>
      </c>
      <c r="I198" s="117">
        <f>E198*H198</f>
        <v>2.0364799999999998E-3</v>
      </c>
      <c r="J198" s="116">
        <v>0</v>
      </c>
      <c r="K198" s="117">
        <f>E198*J198</f>
        <v>0</v>
      </c>
      <c r="O198" s="108"/>
      <c r="Z198" s="108"/>
      <c r="AA198" s="108">
        <v>1</v>
      </c>
      <c r="AB198" s="108">
        <v>7</v>
      </c>
      <c r="AC198" s="108">
        <v>7</v>
      </c>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18">
        <f>G198</f>
        <v>0</v>
      </c>
      <c r="BA198" s="108"/>
      <c r="BB198" s="108"/>
      <c r="BC198" s="108"/>
      <c r="BD198" s="108"/>
      <c r="BE198" s="108"/>
      <c r="BF198" s="108"/>
      <c r="BG198" s="108"/>
      <c r="BH198" s="108"/>
      <c r="BI198" s="108"/>
      <c r="CA198" s="108">
        <v>1</v>
      </c>
      <c r="CB198" s="108">
        <v>7</v>
      </c>
      <c r="CZ198" s="75">
        <v>2</v>
      </c>
    </row>
    <row r="199" spans="1:104" ht="22.5" x14ac:dyDescent="0.2">
      <c r="A199" s="109">
        <v>92</v>
      </c>
      <c r="B199" s="110" t="s">
        <v>329</v>
      </c>
      <c r="C199" s="111" t="s">
        <v>330</v>
      </c>
      <c r="D199" s="112" t="s">
        <v>49</v>
      </c>
      <c r="E199" s="113">
        <v>35.28</v>
      </c>
      <c r="F199" s="114">
        <v>0</v>
      </c>
      <c r="G199" s="115">
        <f>E199*F199</f>
        <v>0</v>
      </c>
      <c r="H199" s="116">
        <v>8.0000000000000007E-5</v>
      </c>
      <c r="I199" s="117">
        <f>E199*H199</f>
        <v>2.8224000000000005E-3</v>
      </c>
      <c r="J199" s="116">
        <v>0</v>
      </c>
      <c r="K199" s="117">
        <f>E199*J199</f>
        <v>0</v>
      </c>
      <c r="O199" s="108"/>
      <c r="Z199" s="108"/>
      <c r="AA199" s="108">
        <v>1</v>
      </c>
      <c r="AB199" s="108">
        <v>0</v>
      </c>
      <c r="AC199" s="108">
        <v>0</v>
      </c>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18">
        <f>G199</f>
        <v>0</v>
      </c>
      <c r="BA199" s="108"/>
      <c r="BB199" s="108"/>
      <c r="BC199" s="108"/>
      <c r="BD199" s="108"/>
      <c r="BE199" s="108"/>
      <c r="BF199" s="108"/>
      <c r="BG199" s="108"/>
      <c r="BH199" s="108"/>
      <c r="BI199" s="108"/>
      <c r="CA199" s="108">
        <v>1</v>
      </c>
      <c r="CB199" s="108">
        <v>0</v>
      </c>
      <c r="CZ199" s="75">
        <v>2</v>
      </c>
    </row>
    <row r="200" spans="1:104" ht="22.5" x14ac:dyDescent="0.2">
      <c r="A200" s="109">
        <v>93</v>
      </c>
      <c r="B200" s="110" t="s">
        <v>331</v>
      </c>
      <c r="C200" s="111" t="s">
        <v>332</v>
      </c>
      <c r="D200" s="112" t="s">
        <v>22</v>
      </c>
      <c r="E200" s="113">
        <v>485.36900000000003</v>
      </c>
      <c r="F200" s="114">
        <v>0</v>
      </c>
      <c r="G200" s="115">
        <f>E200*F200</f>
        <v>0</v>
      </c>
      <c r="H200" s="116">
        <v>0</v>
      </c>
      <c r="I200" s="117">
        <f>E200*H200</f>
        <v>0</v>
      </c>
      <c r="J200" s="116">
        <v>0</v>
      </c>
      <c r="K200" s="117">
        <f>E200*J200</f>
        <v>0</v>
      </c>
      <c r="O200" s="108"/>
      <c r="Z200" s="108"/>
      <c r="AA200" s="108">
        <v>1</v>
      </c>
      <c r="AB200" s="108">
        <v>7</v>
      </c>
      <c r="AC200" s="108">
        <v>7</v>
      </c>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18">
        <f>G200</f>
        <v>0</v>
      </c>
      <c r="BA200" s="108"/>
      <c r="BB200" s="108"/>
      <c r="BC200" s="108"/>
      <c r="BD200" s="108"/>
      <c r="BE200" s="108"/>
      <c r="BF200" s="108"/>
      <c r="BG200" s="108"/>
      <c r="BH200" s="108"/>
      <c r="BI200" s="108"/>
      <c r="CA200" s="108">
        <v>1</v>
      </c>
      <c r="CB200" s="108">
        <v>7</v>
      </c>
      <c r="CZ200" s="75">
        <v>2</v>
      </c>
    </row>
    <row r="201" spans="1:104" x14ac:dyDescent="0.2">
      <c r="A201" s="119"/>
      <c r="B201" s="120"/>
      <c r="C201" s="178"/>
      <c r="D201" s="179"/>
      <c r="E201" s="179"/>
      <c r="F201" s="179"/>
      <c r="G201" s="180"/>
      <c r="I201" s="121"/>
      <c r="K201" s="121"/>
      <c r="L201" s="122"/>
      <c r="O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row>
    <row r="202" spans="1:104" x14ac:dyDescent="0.2">
      <c r="A202" s="128" t="s">
        <v>51</v>
      </c>
      <c r="B202" s="129" t="s">
        <v>315</v>
      </c>
      <c r="C202" s="130" t="s">
        <v>316</v>
      </c>
      <c r="D202" s="131"/>
      <c r="E202" s="132"/>
      <c r="F202" s="132"/>
      <c r="G202" s="133">
        <f>SUM(G191:G201)</f>
        <v>0</v>
      </c>
      <c r="H202" s="134"/>
      <c r="I202" s="133">
        <f>SUM(I191:I201)</f>
        <v>2.8637322320000003</v>
      </c>
      <c r="J202" s="135"/>
      <c r="K202" s="133">
        <f>SUM(K191:K201)</f>
        <v>0</v>
      </c>
      <c r="O202" s="108"/>
      <c r="X202" s="136">
        <f>K202</f>
        <v>0</v>
      </c>
      <c r="Y202" s="136">
        <f>I202</f>
        <v>2.8637322320000003</v>
      </c>
      <c r="Z202" s="118">
        <f>G202</f>
        <v>0</v>
      </c>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37"/>
      <c r="BB202" s="137"/>
      <c r="BC202" s="137"/>
      <c r="BD202" s="137"/>
      <c r="BE202" s="137"/>
      <c r="BF202" s="137"/>
      <c r="BG202" s="108"/>
      <c r="BH202" s="108"/>
      <c r="BI202" s="108"/>
    </row>
    <row r="203" spans="1:104" ht="14.25" customHeight="1" x14ac:dyDescent="0.2">
      <c r="A203" s="100" t="s">
        <v>46</v>
      </c>
      <c r="B203" s="101" t="s">
        <v>333</v>
      </c>
      <c r="C203" s="102" t="s">
        <v>334</v>
      </c>
      <c r="D203" s="103"/>
      <c r="E203" s="104"/>
      <c r="F203" s="104"/>
      <c r="G203" s="105"/>
      <c r="H203" s="106"/>
      <c r="I203" s="107"/>
      <c r="J203" s="106"/>
      <c r="K203" s="107"/>
      <c r="O203" s="108"/>
    </row>
    <row r="204" spans="1:104" x14ac:dyDescent="0.2">
      <c r="A204" s="109">
        <v>94</v>
      </c>
      <c r="B204" s="110" t="s">
        <v>335</v>
      </c>
      <c r="C204" s="111" t="s">
        <v>336</v>
      </c>
      <c r="D204" s="112" t="s">
        <v>133</v>
      </c>
      <c r="E204" s="113">
        <v>2</v>
      </c>
      <c r="F204" s="114">
        <v>0</v>
      </c>
      <c r="G204" s="115">
        <f>E204*F204</f>
        <v>0</v>
      </c>
      <c r="H204" s="116">
        <v>3.0400000000000002E-3</v>
      </c>
      <c r="I204" s="117">
        <f>E204*H204</f>
        <v>6.0800000000000003E-3</v>
      </c>
      <c r="J204" s="116">
        <v>0</v>
      </c>
      <c r="K204" s="117">
        <f>E204*J204</f>
        <v>0</v>
      </c>
      <c r="O204" s="108"/>
      <c r="Z204" s="108"/>
      <c r="AA204" s="108">
        <v>1</v>
      </c>
      <c r="AB204" s="108">
        <v>7</v>
      </c>
      <c r="AC204" s="108">
        <v>7</v>
      </c>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18">
        <f>G204</f>
        <v>0</v>
      </c>
      <c r="BA204" s="108"/>
      <c r="BB204" s="108"/>
      <c r="BC204" s="108"/>
      <c r="BD204" s="108"/>
      <c r="BE204" s="108"/>
      <c r="BF204" s="108"/>
      <c r="BG204" s="108"/>
      <c r="BH204" s="108"/>
      <c r="BI204" s="108"/>
      <c r="CA204" s="108">
        <v>1</v>
      </c>
      <c r="CB204" s="108">
        <v>7</v>
      </c>
      <c r="CZ204" s="75">
        <v>2</v>
      </c>
    </row>
    <row r="205" spans="1:104" ht="22.5" x14ac:dyDescent="0.2">
      <c r="A205" s="109">
        <v>95</v>
      </c>
      <c r="B205" s="110" t="s">
        <v>337</v>
      </c>
      <c r="C205" s="111" t="s">
        <v>338</v>
      </c>
      <c r="D205" s="112" t="s">
        <v>133</v>
      </c>
      <c r="E205" s="113">
        <v>8.48</v>
      </c>
      <c r="F205" s="114">
        <v>0</v>
      </c>
      <c r="G205" s="115">
        <f>E205*F205</f>
        <v>0</v>
      </c>
      <c r="H205" s="116">
        <v>3.0400000000000002E-3</v>
      </c>
      <c r="I205" s="117">
        <f>E205*H205</f>
        <v>2.5779200000000002E-2</v>
      </c>
      <c r="J205" s="116">
        <v>0</v>
      </c>
      <c r="K205" s="117">
        <f>E205*J205</f>
        <v>0</v>
      </c>
      <c r="O205" s="108"/>
      <c r="Z205" s="108"/>
      <c r="AA205" s="108">
        <v>1</v>
      </c>
      <c r="AB205" s="108">
        <v>7</v>
      </c>
      <c r="AC205" s="108">
        <v>7</v>
      </c>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18">
        <f>G205</f>
        <v>0</v>
      </c>
      <c r="BA205" s="108"/>
      <c r="BB205" s="108"/>
      <c r="BC205" s="108"/>
      <c r="BD205" s="108"/>
      <c r="BE205" s="108"/>
      <c r="BF205" s="108"/>
      <c r="BG205" s="108"/>
      <c r="BH205" s="108"/>
      <c r="BI205" s="108"/>
      <c r="CA205" s="108">
        <v>1</v>
      </c>
      <c r="CB205" s="108">
        <v>7</v>
      </c>
      <c r="CZ205" s="75">
        <v>2</v>
      </c>
    </row>
    <row r="206" spans="1:104" x14ac:dyDescent="0.2">
      <c r="A206" s="109">
        <v>96</v>
      </c>
      <c r="B206" s="110" t="s">
        <v>339</v>
      </c>
      <c r="C206" s="111" t="s">
        <v>340</v>
      </c>
      <c r="D206" s="112" t="s">
        <v>133</v>
      </c>
      <c r="E206" s="113">
        <v>23.2</v>
      </c>
      <c r="F206" s="114">
        <v>0</v>
      </c>
      <c r="G206" s="115">
        <f>E206*F206</f>
        <v>0</v>
      </c>
      <c r="H206" s="116">
        <v>3.3500000000000001E-3</v>
      </c>
      <c r="I206" s="117">
        <f>E206*H206</f>
        <v>7.7719999999999997E-2</v>
      </c>
      <c r="J206" s="116">
        <v>0</v>
      </c>
      <c r="K206" s="117">
        <f>E206*J206</f>
        <v>0</v>
      </c>
      <c r="O206" s="108"/>
      <c r="Z206" s="108"/>
      <c r="AA206" s="108">
        <v>1</v>
      </c>
      <c r="AB206" s="108">
        <v>7</v>
      </c>
      <c r="AC206" s="108">
        <v>7</v>
      </c>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18">
        <f>G206</f>
        <v>0</v>
      </c>
      <c r="BA206" s="108"/>
      <c r="BB206" s="108"/>
      <c r="BC206" s="108"/>
      <c r="BD206" s="108"/>
      <c r="BE206" s="108"/>
      <c r="BF206" s="108"/>
      <c r="BG206" s="108"/>
      <c r="BH206" s="108"/>
      <c r="BI206" s="108"/>
      <c r="CA206" s="108">
        <v>1</v>
      </c>
      <c r="CB206" s="108">
        <v>7</v>
      </c>
      <c r="CZ206" s="75">
        <v>2</v>
      </c>
    </row>
    <row r="207" spans="1:104" x14ac:dyDescent="0.2">
      <c r="A207" s="119"/>
      <c r="B207" s="120"/>
      <c r="C207" s="178"/>
      <c r="D207" s="179"/>
      <c r="E207" s="179"/>
      <c r="F207" s="179"/>
      <c r="G207" s="180"/>
      <c r="I207" s="121"/>
      <c r="K207" s="121"/>
      <c r="L207" s="122"/>
      <c r="O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row>
    <row r="208" spans="1:104" ht="22.5" x14ac:dyDescent="0.2">
      <c r="A208" s="109">
        <v>97</v>
      </c>
      <c r="B208" s="110" t="s">
        <v>341</v>
      </c>
      <c r="C208" s="111" t="s">
        <v>342</v>
      </c>
      <c r="D208" s="112" t="s">
        <v>133</v>
      </c>
      <c r="E208" s="113">
        <v>29.5</v>
      </c>
      <c r="F208" s="114">
        <v>0</v>
      </c>
      <c r="G208" s="115">
        <f>E208*F208</f>
        <v>0</v>
      </c>
      <c r="H208" s="116">
        <v>3.3500000000000001E-3</v>
      </c>
      <c r="I208" s="117">
        <f>E208*H208</f>
        <v>9.882500000000001E-2</v>
      </c>
      <c r="J208" s="116">
        <v>0</v>
      </c>
      <c r="K208" s="117">
        <f>E208*J208</f>
        <v>0</v>
      </c>
      <c r="O208" s="108"/>
      <c r="Z208" s="108"/>
      <c r="AA208" s="108">
        <v>1</v>
      </c>
      <c r="AB208" s="108">
        <v>7</v>
      </c>
      <c r="AC208" s="108">
        <v>7</v>
      </c>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18">
        <f>G208</f>
        <v>0</v>
      </c>
      <c r="BA208" s="108"/>
      <c r="BB208" s="108"/>
      <c r="BC208" s="108"/>
      <c r="BD208" s="108"/>
      <c r="BE208" s="108"/>
      <c r="BF208" s="108"/>
      <c r="BG208" s="108"/>
      <c r="BH208" s="108"/>
      <c r="BI208" s="108"/>
      <c r="CA208" s="108">
        <v>1</v>
      </c>
      <c r="CB208" s="108">
        <v>7</v>
      </c>
      <c r="CZ208" s="75">
        <v>2</v>
      </c>
    </row>
    <row r="209" spans="1:104" x14ac:dyDescent="0.2">
      <c r="A209" s="119"/>
      <c r="B209" s="120"/>
      <c r="C209" s="178"/>
      <c r="D209" s="179"/>
      <c r="E209" s="179"/>
      <c r="F209" s="179"/>
      <c r="G209" s="180"/>
      <c r="I209" s="121"/>
      <c r="K209" s="121"/>
      <c r="L209" s="122"/>
      <c r="O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row>
    <row r="210" spans="1:104" ht="22.5" x14ac:dyDescent="0.2">
      <c r="A210" s="109">
        <v>98</v>
      </c>
      <c r="B210" s="110" t="s">
        <v>343</v>
      </c>
      <c r="C210" s="111" t="s">
        <v>344</v>
      </c>
      <c r="D210" s="112" t="s">
        <v>133</v>
      </c>
      <c r="E210" s="113">
        <v>11.2</v>
      </c>
      <c r="F210" s="114">
        <v>0</v>
      </c>
      <c r="G210" s="115">
        <f>E210*F210</f>
        <v>0</v>
      </c>
      <c r="H210" s="116">
        <v>3.3500000000000001E-3</v>
      </c>
      <c r="I210" s="117">
        <f>E210*H210</f>
        <v>3.7519999999999998E-2</v>
      </c>
      <c r="J210" s="116">
        <v>0</v>
      </c>
      <c r="K210" s="117">
        <f>E210*J210</f>
        <v>0</v>
      </c>
      <c r="O210" s="108"/>
      <c r="Z210" s="108"/>
      <c r="AA210" s="108">
        <v>1</v>
      </c>
      <c r="AB210" s="108">
        <v>7</v>
      </c>
      <c r="AC210" s="108">
        <v>7</v>
      </c>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18">
        <f>G210</f>
        <v>0</v>
      </c>
      <c r="BA210" s="108"/>
      <c r="BB210" s="108"/>
      <c r="BC210" s="108"/>
      <c r="BD210" s="108"/>
      <c r="BE210" s="108"/>
      <c r="BF210" s="108"/>
      <c r="BG210" s="108"/>
      <c r="BH210" s="108"/>
      <c r="BI210" s="108"/>
      <c r="CA210" s="108">
        <v>1</v>
      </c>
      <c r="CB210" s="108">
        <v>7</v>
      </c>
      <c r="CZ210" s="75">
        <v>2</v>
      </c>
    </row>
    <row r="211" spans="1:104" ht="22.5" x14ac:dyDescent="0.2">
      <c r="A211" s="109">
        <v>99</v>
      </c>
      <c r="B211" s="110" t="s">
        <v>345</v>
      </c>
      <c r="C211" s="111" t="s">
        <v>346</v>
      </c>
      <c r="D211" s="112" t="s">
        <v>22</v>
      </c>
      <c r="E211" s="113">
        <v>856.16</v>
      </c>
      <c r="F211" s="114">
        <v>0</v>
      </c>
      <c r="G211" s="115">
        <f>E211*F211</f>
        <v>0</v>
      </c>
      <c r="H211" s="116">
        <v>0</v>
      </c>
      <c r="I211" s="117">
        <f>E211*H211</f>
        <v>0</v>
      </c>
      <c r="J211" s="116">
        <v>0</v>
      </c>
      <c r="K211" s="117">
        <f>E211*J211</f>
        <v>0</v>
      </c>
      <c r="O211" s="108"/>
      <c r="Z211" s="108"/>
      <c r="AA211" s="108">
        <v>1</v>
      </c>
      <c r="AB211" s="108">
        <v>7</v>
      </c>
      <c r="AC211" s="108">
        <v>7</v>
      </c>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18">
        <f>G211</f>
        <v>0</v>
      </c>
      <c r="BA211" s="108"/>
      <c r="BB211" s="108"/>
      <c r="BC211" s="108"/>
      <c r="BD211" s="108"/>
      <c r="BE211" s="108"/>
      <c r="BF211" s="108"/>
      <c r="BG211" s="108"/>
      <c r="BH211" s="108"/>
      <c r="BI211" s="108"/>
      <c r="CA211" s="108">
        <v>1</v>
      </c>
      <c r="CB211" s="108">
        <v>7</v>
      </c>
      <c r="CZ211" s="75">
        <v>2</v>
      </c>
    </row>
    <row r="212" spans="1:104" x14ac:dyDescent="0.2">
      <c r="A212" s="128" t="s">
        <v>51</v>
      </c>
      <c r="B212" s="129" t="s">
        <v>333</v>
      </c>
      <c r="C212" s="130" t="s">
        <v>334</v>
      </c>
      <c r="D212" s="131"/>
      <c r="E212" s="132"/>
      <c r="F212" s="132"/>
      <c r="G212" s="133">
        <f>SUM(G203:G211)</f>
        <v>0</v>
      </c>
      <c r="H212" s="134"/>
      <c r="I212" s="133">
        <f>SUM(I203:I211)</f>
        <v>0.24592420000000001</v>
      </c>
      <c r="J212" s="135"/>
      <c r="K212" s="133">
        <f>SUM(K203:K211)</f>
        <v>0</v>
      </c>
      <c r="O212" s="108"/>
      <c r="X212" s="136">
        <f>K212</f>
        <v>0</v>
      </c>
      <c r="Y212" s="136">
        <f>I212</f>
        <v>0.24592420000000001</v>
      </c>
      <c r="Z212" s="118">
        <f>G212</f>
        <v>0</v>
      </c>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37"/>
      <c r="BB212" s="137"/>
      <c r="BC212" s="137"/>
      <c r="BD212" s="137"/>
      <c r="BE212" s="137"/>
      <c r="BF212" s="137"/>
      <c r="BG212" s="108"/>
      <c r="BH212" s="108"/>
      <c r="BI212" s="108"/>
    </row>
    <row r="213" spans="1:104" ht="14.25" customHeight="1" x14ac:dyDescent="0.2">
      <c r="A213" s="100" t="s">
        <v>46</v>
      </c>
      <c r="B213" s="101" t="s">
        <v>347</v>
      </c>
      <c r="C213" s="102" t="s">
        <v>348</v>
      </c>
      <c r="D213" s="103"/>
      <c r="E213" s="104"/>
      <c r="F213" s="104"/>
      <c r="G213" s="105"/>
      <c r="H213" s="106"/>
      <c r="I213" s="107"/>
      <c r="J213" s="106"/>
      <c r="K213" s="107"/>
      <c r="O213" s="108"/>
    </row>
    <row r="214" spans="1:104" ht="22.5" x14ac:dyDescent="0.2">
      <c r="A214" s="109">
        <v>100</v>
      </c>
      <c r="B214" s="110" t="s">
        <v>349</v>
      </c>
      <c r="C214" s="111" t="s">
        <v>350</v>
      </c>
      <c r="D214" s="112" t="s">
        <v>49</v>
      </c>
      <c r="E214" s="113">
        <v>83.52</v>
      </c>
      <c r="F214" s="114">
        <v>0</v>
      </c>
      <c r="G214" s="115">
        <f>E214*F214</f>
        <v>0</v>
      </c>
      <c r="H214" s="116">
        <v>1.7999999999999999E-2</v>
      </c>
      <c r="I214" s="117">
        <f>E214*H214</f>
        <v>1.5033599999999998</v>
      </c>
      <c r="J214" s="116">
        <v>0</v>
      </c>
      <c r="K214" s="117">
        <f>E214*J214</f>
        <v>0</v>
      </c>
      <c r="O214" s="108"/>
      <c r="Z214" s="108"/>
      <c r="AA214" s="108">
        <v>1</v>
      </c>
      <c r="AB214" s="108">
        <v>7</v>
      </c>
      <c r="AC214" s="108">
        <v>7</v>
      </c>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18">
        <f>G214</f>
        <v>0</v>
      </c>
      <c r="BA214" s="108"/>
      <c r="BB214" s="108"/>
      <c r="BC214" s="108"/>
      <c r="BD214" s="108"/>
      <c r="BE214" s="108"/>
      <c r="BF214" s="108"/>
      <c r="BG214" s="108"/>
      <c r="BH214" s="108"/>
      <c r="BI214" s="108"/>
      <c r="CA214" s="108">
        <v>1</v>
      </c>
      <c r="CB214" s="108">
        <v>7</v>
      </c>
      <c r="CZ214" s="75">
        <v>2</v>
      </c>
    </row>
    <row r="215" spans="1:104" x14ac:dyDescent="0.2">
      <c r="A215" s="119"/>
      <c r="B215" s="120"/>
      <c r="C215" s="178" t="s">
        <v>351</v>
      </c>
      <c r="D215" s="179"/>
      <c r="E215" s="179"/>
      <c r="F215" s="179"/>
      <c r="G215" s="180"/>
      <c r="I215" s="121"/>
      <c r="K215" s="121"/>
      <c r="L215" s="122" t="s">
        <v>351</v>
      </c>
      <c r="O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c r="BB215" s="108"/>
      <c r="BC215" s="108"/>
      <c r="BD215" s="108"/>
      <c r="BE215" s="108"/>
      <c r="BF215" s="108"/>
      <c r="BG215" s="108"/>
      <c r="BH215" s="108"/>
      <c r="BI215" s="108"/>
    </row>
    <row r="216" spans="1:104" x14ac:dyDescent="0.2">
      <c r="A216" s="109">
        <v>101</v>
      </c>
      <c r="B216" s="110" t="s">
        <v>352</v>
      </c>
      <c r="C216" s="111" t="s">
        <v>353</v>
      </c>
      <c r="D216" s="112" t="s">
        <v>354</v>
      </c>
      <c r="E216" s="113">
        <v>1</v>
      </c>
      <c r="F216" s="114">
        <v>0</v>
      </c>
      <c r="G216" s="115">
        <f>E216*F216</f>
        <v>0</v>
      </c>
      <c r="H216" s="116">
        <v>1.7999999999999999E-2</v>
      </c>
      <c r="I216" s="117">
        <f>E216*H216</f>
        <v>1.7999999999999999E-2</v>
      </c>
      <c r="J216" s="116">
        <v>0</v>
      </c>
      <c r="K216" s="117">
        <f>E216*J216</f>
        <v>0</v>
      </c>
      <c r="O216" s="108"/>
      <c r="Z216" s="108"/>
      <c r="AA216" s="108">
        <v>1</v>
      </c>
      <c r="AB216" s="108">
        <v>7</v>
      </c>
      <c r="AC216" s="108">
        <v>7</v>
      </c>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18">
        <f>G216</f>
        <v>0</v>
      </c>
      <c r="BA216" s="108"/>
      <c r="BB216" s="108"/>
      <c r="BC216" s="108"/>
      <c r="BD216" s="108"/>
      <c r="BE216" s="108"/>
      <c r="BF216" s="108"/>
      <c r="BG216" s="108"/>
      <c r="BH216" s="108"/>
      <c r="BI216" s="108"/>
      <c r="CA216" s="108">
        <v>1</v>
      </c>
      <c r="CB216" s="108">
        <v>7</v>
      </c>
      <c r="CZ216" s="75">
        <v>2</v>
      </c>
    </row>
    <row r="217" spans="1:104" x14ac:dyDescent="0.2">
      <c r="A217" s="119"/>
      <c r="B217" s="120"/>
      <c r="C217" s="178" t="s">
        <v>355</v>
      </c>
      <c r="D217" s="179"/>
      <c r="E217" s="179"/>
      <c r="F217" s="179"/>
      <c r="G217" s="180"/>
      <c r="I217" s="121"/>
      <c r="K217" s="121"/>
      <c r="L217" s="122" t="s">
        <v>355</v>
      </c>
      <c r="O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row>
    <row r="218" spans="1:104" ht="22.5" x14ac:dyDescent="0.2">
      <c r="A218" s="109">
        <v>102</v>
      </c>
      <c r="B218" s="110" t="s">
        <v>356</v>
      </c>
      <c r="C218" s="111" t="s">
        <v>357</v>
      </c>
      <c r="D218" s="112" t="s">
        <v>22</v>
      </c>
      <c r="E218" s="113">
        <v>3568.3</v>
      </c>
      <c r="F218" s="114">
        <v>0</v>
      </c>
      <c r="G218" s="115">
        <f>E218*F218</f>
        <v>0</v>
      </c>
      <c r="H218" s="116">
        <v>0</v>
      </c>
      <c r="I218" s="117">
        <f>E218*H218</f>
        <v>0</v>
      </c>
      <c r="J218" s="116">
        <v>0</v>
      </c>
      <c r="K218" s="117">
        <f>E218*J218</f>
        <v>0</v>
      </c>
      <c r="O218" s="108"/>
      <c r="Z218" s="108"/>
      <c r="AA218" s="108">
        <v>1</v>
      </c>
      <c r="AB218" s="108">
        <v>7</v>
      </c>
      <c r="AC218" s="108">
        <v>7</v>
      </c>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18">
        <f>G218</f>
        <v>0</v>
      </c>
      <c r="BA218" s="108"/>
      <c r="BB218" s="108"/>
      <c r="BC218" s="108"/>
      <c r="BD218" s="108"/>
      <c r="BE218" s="108"/>
      <c r="BF218" s="108"/>
      <c r="BG218" s="108"/>
      <c r="BH218" s="108"/>
      <c r="BI218" s="108"/>
      <c r="CA218" s="108">
        <v>1</v>
      </c>
      <c r="CB218" s="108">
        <v>7</v>
      </c>
      <c r="CZ218" s="75">
        <v>2</v>
      </c>
    </row>
    <row r="219" spans="1:104" x14ac:dyDescent="0.2">
      <c r="A219" s="119"/>
      <c r="B219" s="120"/>
      <c r="C219" s="178" t="s">
        <v>358</v>
      </c>
      <c r="D219" s="179"/>
      <c r="E219" s="179"/>
      <c r="F219" s="179"/>
      <c r="G219" s="180"/>
      <c r="I219" s="121"/>
      <c r="K219" s="121"/>
      <c r="L219" s="122" t="s">
        <v>358</v>
      </c>
      <c r="O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row>
    <row r="220" spans="1:104" x14ac:dyDescent="0.2">
      <c r="A220" s="119"/>
      <c r="B220" s="120"/>
      <c r="C220" s="178" t="s">
        <v>359</v>
      </c>
      <c r="D220" s="179"/>
      <c r="E220" s="179"/>
      <c r="F220" s="179"/>
      <c r="G220" s="180"/>
      <c r="I220" s="121"/>
      <c r="K220" s="121"/>
      <c r="L220" s="122" t="s">
        <v>359</v>
      </c>
      <c r="O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row>
    <row r="221" spans="1:104" x14ac:dyDescent="0.2">
      <c r="A221" s="128" t="s">
        <v>51</v>
      </c>
      <c r="B221" s="129" t="s">
        <v>347</v>
      </c>
      <c r="C221" s="130" t="s">
        <v>348</v>
      </c>
      <c r="D221" s="131"/>
      <c r="E221" s="132"/>
      <c r="F221" s="132"/>
      <c r="G221" s="133">
        <f>SUM(G213:G220)</f>
        <v>0</v>
      </c>
      <c r="H221" s="134"/>
      <c r="I221" s="133">
        <f>SUM(I213:I220)</f>
        <v>1.5213599999999998</v>
      </c>
      <c r="J221" s="135"/>
      <c r="K221" s="133">
        <f>SUM(K213:K220)</f>
        <v>0</v>
      </c>
      <c r="O221" s="108"/>
      <c r="X221" s="136">
        <f>K221</f>
        <v>0</v>
      </c>
      <c r="Y221" s="136">
        <f>I221</f>
        <v>1.5213599999999998</v>
      </c>
      <c r="Z221" s="118">
        <f>G221</f>
        <v>0</v>
      </c>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37"/>
      <c r="BB221" s="137"/>
      <c r="BC221" s="137"/>
      <c r="BD221" s="137"/>
      <c r="BE221" s="137"/>
      <c r="BF221" s="137"/>
      <c r="BG221" s="108"/>
      <c r="BH221" s="108"/>
      <c r="BI221" s="108"/>
    </row>
    <row r="222" spans="1:104" ht="14.25" customHeight="1" x14ac:dyDescent="0.2">
      <c r="A222" s="100" t="s">
        <v>46</v>
      </c>
      <c r="B222" s="101" t="s">
        <v>360</v>
      </c>
      <c r="C222" s="102" t="s">
        <v>361</v>
      </c>
      <c r="D222" s="103"/>
      <c r="E222" s="104"/>
      <c r="F222" s="104"/>
      <c r="G222" s="105"/>
      <c r="H222" s="106"/>
      <c r="I222" s="107"/>
      <c r="J222" s="106"/>
      <c r="K222" s="107"/>
      <c r="O222" s="108"/>
    </row>
    <row r="223" spans="1:104" ht="22.5" x14ac:dyDescent="0.2">
      <c r="A223" s="109">
        <v>103</v>
      </c>
      <c r="B223" s="110" t="s">
        <v>362</v>
      </c>
      <c r="C223" s="111" t="s">
        <v>363</v>
      </c>
      <c r="D223" s="112" t="s">
        <v>133</v>
      </c>
      <c r="E223" s="113">
        <v>140</v>
      </c>
      <c r="F223" s="114">
        <v>0</v>
      </c>
      <c r="G223" s="115">
        <f>E223*F223</f>
        <v>0</v>
      </c>
      <c r="H223" s="116">
        <v>0</v>
      </c>
      <c r="I223" s="117">
        <f>E223*H223</f>
        <v>0</v>
      </c>
      <c r="J223" s="116">
        <v>0</v>
      </c>
      <c r="K223" s="117">
        <f>E223*J223</f>
        <v>0</v>
      </c>
      <c r="O223" s="108"/>
      <c r="Z223" s="108"/>
      <c r="AA223" s="108">
        <v>1</v>
      </c>
      <c r="AB223" s="108">
        <v>7</v>
      </c>
      <c r="AC223" s="108">
        <v>7</v>
      </c>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18">
        <f>G223</f>
        <v>0</v>
      </c>
      <c r="BA223" s="108"/>
      <c r="BB223" s="108"/>
      <c r="BC223" s="108"/>
      <c r="BD223" s="108"/>
      <c r="BE223" s="108"/>
      <c r="BF223" s="108"/>
      <c r="BG223" s="108"/>
      <c r="BH223" s="108"/>
      <c r="BI223" s="108"/>
      <c r="CA223" s="108">
        <v>1</v>
      </c>
      <c r="CB223" s="108">
        <v>7</v>
      </c>
      <c r="CZ223" s="75">
        <v>2</v>
      </c>
    </row>
    <row r="224" spans="1:104" x14ac:dyDescent="0.2">
      <c r="A224" s="119"/>
      <c r="B224" s="120"/>
      <c r="C224" s="178" t="s">
        <v>364</v>
      </c>
      <c r="D224" s="179"/>
      <c r="E224" s="179"/>
      <c r="F224" s="179"/>
      <c r="G224" s="180"/>
      <c r="I224" s="121"/>
      <c r="K224" s="121"/>
      <c r="L224" s="122" t="s">
        <v>364</v>
      </c>
      <c r="O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row>
    <row r="225" spans="1:104" x14ac:dyDescent="0.2">
      <c r="A225" s="119"/>
      <c r="B225" s="120"/>
      <c r="C225" s="178"/>
      <c r="D225" s="179"/>
      <c r="E225" s="179"/>
      <c r="F225" s="179"/>
      <c r="G225" s="180"/>
      <c r="I225" s="121"/>
      <c r="K225" s="121"/>
      <c r="L225" s="122"/>
      <c r="O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row>
    <row r="226" spans="1:104" x14ac:dyDescent="0.2">
      <c r="A226" s="109">
        <v>104</v>
      </c>
      <c r="B226" s="110" t="s">
        <v>365</v>
      </c>
      <c r="C226" s="111" t="s">
        <v>366</v>
      </c>
      <c r="D226" s="112" t="s">
        <v>133</v>
      </c>
      <c r="E226" s="113">
        <v>120</v>
      </c>
      <c r="F226" s="114">
        <v>0</v>
      </c>
      <c r="G226" s="115">
        <f>E226*F226</f>
        <v>0</v>
      </c>
      <c r="H226" s="116">
        <v>0</v>
      </c>
      <c r="I226" s="117">
        <f>E226*H226</f>
        <v>0</v>
      </c>
      <c r="J226" s="116">
        <v>0</v>
      </c>
      <c r="K226" s="117">
        <f>E226*J226</f>
        <v>0</v>
      </c>
      <c r="O226" s="108"/>
      <c r="Z226" s="108"/>
      <c r="AA226" s="108">
        <v>1</v>
      </c>
      <c r="AB226" s="108">
        <v>7</v>
      </c>
      <c r="AC226" s="108">
        <v>7</v>
      </c>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18">
        <f>G226</f>
        <v>0</v>
      </c>
      <c r="BA226" s="108"/>
      <c r="BB226" s="108"/>
      <c r="BC226" s="108"/>
      <c r="BD226" s="108"/>
      <c r="BE226" s="108"/>
      <c r="BF226" s="108"/>
      <c r="BG226" s="108"/>
      <c r="BH226" s="108"/>
      <c r="BI226" s="108"/>
      <c r="CA226" s="108">
        <v>1</v>
      </c>
      <c r="CB226" s="108">
        <v>7</v>
      </c>
      <c r="CZ226" s="75">
        <v>2</v>
      </c>
    </row>
    <row r="227" spans="1:104" ht="33.75" x14ac:dyDescent="0.2">
      <c r="A227" s="109">
        <v>105</v>
      </c>
      <c r="B227" s="110" t="s">
        <v>367</v>
      </c>
      <c r="C227" s="111" t="s">
        <v>368</v>
      </c>
      <c r="D227" s="112" t="s">
        <v>152</v>
      </c>
      <c r="E227" s="113">
        <v>4</v>
      </c>
      <c r="F227" s="114">
        <v>0</v>
      </c>
      <c r="G227" s="115">
        <f>E227*F227</f>
        <v>0</v>
      </c>
      <c r="H227" s="116">
        <v>0</v>
      </c>
      <c r="I227" s="117">
        <f>E227*H227</f>
        <v>0</v>
      </c>
      <c r="J227" s="116">
        <v>0</v>
      </c>
      <c r="K227" s="117">
        <f>E227*J227</f>
        <v>0</v>
      </c>
      <c r="O227" s="108"/>
      <c r="Z227" s="108"/>
      <c r="AA227" s="108">
        <v>1</v>
      </c>
      <c r="AB227" s="108">
        <v>7</v>
      </c>
      <c r="AC227" s="108">
        <v>7</v>
      </c>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18">
        <f>G227</f>
        <v>0</v>
      </c>
      <c r="BA227" s="108"/>
      <c r="BB227" s="108"/>
      <c r="BC227" s="108"/>
      <c r="BD227" s="108"/>
      <c r="BE227" s="108"/>
      <c r="BF227" s="108"/>
      <c r="BG227" s="108"/>
      <c r="BH227" s="108"/>
      <c r="BI227" s="108"/>
      <c r="CA227" s="108">
        <v>1</v>
      </c>
      <c r="CB227" s="108">
        <v>7</v>
      </c>
      <c r="CZ227" s="75">
        <v>2</v>
      </c>
    </row>
    <row r="228" spans="1:104" x14ac:dyDescent="0.2">
      <c r="A228" s="119"/>
      <c r="B228" s="120"/>
      <c r="C228" s="178" t="s">
        <v>369</v>
      </c>
      <c r="D228" s="179"/>
      <c r="E228" s="179"/>
      <c r="F228" s="179"/>
      <c r="G228" s="180"/>
      <c r="I228" s="121"/>
      <c r="K228" s="121"/>
      <c r="L228" s="122" t="s">
        <v>369</v>
      </c>
      <c r="O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row>
    <row r="229" spans="1:104" ht="33.75" x14ac:dyDescent="0.2">
      <c r="A229" s="109">
        <v>106</v>
      </c>
      <c r="B229" s="110" t="s">
        <v>370</v>
      </c>
      <c r="C229" s="111" t="s">
        <v>371</v>
      </c>
      <c r="D229" s="112" t="s">
        <v>152</v>
      </c>
      <c r="E229" s="113">
        <v>12</v>
      </c>
      <c r="F229" s="114">
        <v>0</v>
      </c>
      <c r="G229" s="115">
        <f>E229*F229</f>
        <v>0</v>
      </c>
      <c r="H229" s="116">
        <v>0</v>
      </c>
      <c r="I229" s="117">
        <f>E229*H229</f>
        <v>0</v>
      </c>
      <c r="J229" s="116">
        <v>0</v>
      </c>
      <c r="K229" s="117">
        <f>E229*J229</f>
        <v>0</v>
      </c>
      <c r="O229" s="108"/>
      <c r="Z229" s="108"/>
      <c r="AA229" s="108">
        <v>1</v>
      </c>
      <c r="AB229" s="108">
        <v>7</v>
      </c>
      <c r="AC229" s="108">
        <v>7</v>
      </c>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18">
        <f>G229</f>
        <v>0</v>
      </c>
      <c r="BA229" s="108"/>
      <c r="BB229" s="108"/>
      <c r="BC229" s="108"/>
      <c r="BD229" s="108"/>
      <c r="BE229" s="108"/>
      <c r="BF229" s="108"/>
      <c r="BG229" s="108"/>
      <c r="BH229" s="108"/>
      <c r="BI229" s="108"/>
      <c r="CA229" s="108">
        <v>1</v>
      </c>
      <c r="CB229" s="108">
        <v>7</v>
      </c>
      <c r="CZ229" s="75">
        <v>2</v>
      </c>
    </row>
    <row r="230" spans="1:104" x14ac:dyDescent="0.2">
      <c r="A230" s="119"/>
      <c r="B230" s="120"/>
      <c r="C230" s="178" t="s">
        <v>369</v>
      </c>
      <c r="D230" s="179"/>
      <c r="E230" s="179"/>
      <c r="F230" s="179"/>
      <c r="G230" s="180"/>
      <c r="I230" s="121"/>
      <c r="K230" s="121"/>
      <c r="L230" s="122" t="s">
        <v>369</v>
      </c>
      <c r="O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row>
    <row r="231" spans="1:104" ht="22.5" x14ac:dyDescent="0.2">
      <c r="A231" s="109">
        <v>107</v>
      </c>
      <c r="B231" s="110" t="s">
        <v>372</v>
      </c>
      <c r="C231" s="111" t="s">
        <v>373</v>
      </c>
      <c r="D231" s="112" t="s">
        <v>49</v>
      </c>
      <c r="E231" s="113">
        <v>7.28</v>
      </c>
      <c r="F231" s="114">
        <v>0</v>
      </c>
      <c r="G231" s="115">
        <f>E231*F231</f>
        <v>0</v>
      </c>
      <c r="H231" s="116">
        <v>0</v>
      </c>
      <c r="I231" s="117">
        <f>E231*H231</f>
        <v>0</v>
      </c>
      <c r="J231" s="116">
        <v>0</v>
      </c>
      <c r="K231" s="117">
        <f>E231*J231</f>
        <v>0</v>
      </c>
      <c r="O231" s="108"/>
      <c r="Z231" s="108"/>
      <c r="AA231" s="108">
        <v>1</v>
      </c>
      <c r="AB231" s="108">
        <v>7</v>
      </c>
      <c r="AC231" s="108">
        <v>7</v>
      </c>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18">
        <f>G231</f>
        <v>0</v>
      </c>
      <c r="BA231" s="108"/>
      <c r="BB231" s="108"/>
      <c r="BC231" s="108"/>
      <c r="BD231" s="108"/>
      <c r="BE231" s="108"/>
      <c r="BF231" s="108"/>
      <c r="BG231" s="108"/>
      <c r="BH231" s="108"/>
      <c r="BI231" s="108"/>
      <c r="CA231" s="108">
        <v>1</v>
      </c>
      <c r="CB231" s="108">
        <v>7</v>
      </c>
      <c r="CZ231" s="75">
        <v>2</v>
      </c>
    </row>
    <row r="232" spans="1:104" x14ac:dyDescent="0.2">
      <c r="A232" s="119"/>
      <c r="B232" s="120"/>
      <c r="C232" s="178" t="s">
        <v>369</v>
      </c>
      <c r="D232" s="179"/>
      <c r="E232" s="179"/>
      <c r="F232" s="179"/>
      <c r="G232" s="180"/>
      <c r="I232" s="121"/>
      <c r="K232" s="121"/>
      <c r="L232" s="122" t="s">
        <v>369</v>
      </c>
      <c r="O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row>
    <row r="233" spans="1:104" ht="22.5" x14ac:dyDescent="0.2">
      <c r="A233" s="109">
        <v>108</v>
      </c>
      <c r="B233" s="110" t="s">
        <v>374</v>
      </c>
      <c r="C233" s="111" t="s">
        <v>375</v>
      </c>
      <c r="D233" s="112" t="s">
        <v>49</v>
      </c>
      <c r="E233" s="113">
        <v>32.784999999999997</v>
      </c>
      <c r="F233" s="114">
        <v>0</v>
      </c>
      <c r="G233" s="115">
        <f>E233*F233</f>
        <v>0</v>
      </c>
      <c r="H233" s="116">
        <v>0</v>
      </c>
      <c r="I233" s="117">
        <f>E233*H233</f>
        <v>0</v>
      </c>
      <c r="J233" s="116">
        <v>0</v>
      </c>
      <c r="K233" s="117">
        <f>E233*J233</f>
        <v>0</v>
      </c>
      <c r="O233" s="108"/>
      <c r="Z233" s="108"/>
      <c r="AA233" s="108">
        <v>1</v>
      </c>
      <c r="AB233" s="108">
        <v>7</v>
      </c>
      <c r="AC233" s="108">
        <v>7</v>
      </c>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18">
        <f>G233</f>
        <v>0</v>
      </c>
      <c r="BA233" s="108"/>
      <c r="BB233" s="108"/>
      <c r="BC233" s="108"/>
      <c r="BD233" s="108"/>
      <c r="BE233" s="108"/>
      <c r="BF233" s="108"/>
      <c r="BG233" s="108"/>
      <c r="BH233" s="108"/>
      <c r="BI233" s="108"/>
      <c r="CA233" s="108">
        <v>1</v>
      </c>
      <c r="CB233" s="108">
        <v>7</v>
      </c>
      <c r="CZ233" s="75">
        <v>2</v>
      </c>
    </row>
    <row r="234" spans="1:104" ht="33.75" x14ac:dyDescent="0.2">
      <c r="A234" s="109">
        <v>109</v>
      </c>
      <c r="B234" s="110" t="s">
        <v>376</v>
      </c>
      <c r="C234" s="111" t="s">
        <v>377</v>
      </c>
      <c r="D234" s="112" t="s">
        <v>152</v>
      </c>
      <c r="E234" s="113">
        <v>2</v>
      </c>
      <c r="F234" s="114">
        <v>0</v>
      </c>
      <c r="G234" s="115">
        <f>E234*F234</f>
        <v>0</v>
      </c>
      <c r="H234" s="116">
        <v>0</v>
      </c>
      <c r="I234" s="117">
        <f>E234*H234</f>
        <v>0</v>
      </c>
      <c r="J234" s="116">
        <v>0</v>
      </c>
      <c r="K234" s="117">
        <f>E234*J234</f>
        <v>0</v>
      </c>
      <c r="O234" s="108"/>
      <c r="Z234" s="108"/>
      <c r="AA234" s="108">
        <v>1</v>
      </c>
      <c r="AB234" s="108">
        <v>7</v>
      </c>
      <c r="AC234" s="108">
        <v>7</v>
      </c>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18">
        <f>G234</f>
        <v>0</v>
      </c>
      <c r="BA234" s="108"/>
      <c r="BB234" s="108"/>
      <c r="BC234" s="108"/>
      <c r="BD234" s="108"/>
      <c r="BE234" s="108"/>
      <c r="BF234" s="108"/>
      <c r="BG234" s="108"/>
      <c r="BH234" s="108"/>
      <c r="BI234" s="108"/>
      <c r="CA234" s="108">
        <v>1</v>
      </c>
      <c r="CB234" s="108">
        <v>7</v>
      </c>
      <c r="CZ234" s="75">
        <v>2</v>
      </c>
    </row>
    <row r="235" spans="1:104" ht="33.75" x14ac:dyDescent="0.2">
      <c r="A235" s="109">
        <v>110</v>
      </c>
      <c r="B235" s="110" t="s">
        <v>378</v>
      </c>
      <c r="C235" s="111" t="s">
        <v>379</v>
      </c>
      <c r="D235" s="112" t="s">
        <v>84</v>
      </c>
      <c r="E235" s="113">
        <v>1</v>
      </c>
      <c r="F235" s="114">
        <v>0</v>
      </c>
      <c r="G235" s="115">
        <f>E235*F235</f>
        <v>0</v>
      </c>
      <c r="H235" s="116">
        <v>0</v>
      </c>
      <c r="I235" s="117">
        <f>E235*H235</f>
        <v>0</v>
      </c>
      <c r="J235" s="116">
        <v>0</v>
      </c>
      <c r="K235" s="117">
        <f>E235*J235</f>
        <v>0</v>
      </c>
      <c r="O235" s="108"/>
      <c r="Z235" s="108"/>
      <c r="AA235" s="108">
        <v>1</v>
      </c>
      <c r="AB235" s="108">
        <v>7</v>
      </c>
      <c r="AC235" s="108">
        <v>7</v>
      </c>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18">
        <f>G235</f>
        <v>0</v>
      </c>
      <c r="BA235" s="108"/>
      <c r="BB235" s="108"/>
      <c r="BC235" s="108"/>
      <c r="BD235" s="108"/>
      <c r="BE235" s="108"/>
      <c r="BF235" s="108"/>
      <c r="BG235" s="108"/>
      <c r="BH235" s="108"/>
      <c r="BI235" s="108"/>
      <c r="CA235" s="108">
        <v>1</v>
      </c>
      <c r="CB235" s="108">
        <v>7</v>
      </c>
      <c r="CZ235" s="75">
        <v>2</v>
      </c>
    </row>
    <row r="236" spans="1:104" x14ac:dyDescent="0.2">
      <c r="A236" s="128" t="s">
        <v>51</v>
      </c>
      <c r="B236" s="129" t="s">
        <v>360</v>
      </c>
      <c r="C236" s="130" t="s">
        <v>361</v>
      </c>
      <c r="D236" s="131"/>
      <c r="E236" s="132"/>
      <c r="F236" s="132"/>
      <c r="G236" s="133">
        <f>SUM(G222:G235)</f>
        <v>0</v>
      </c>
      <c r="H236" s="134"/>
      <c r="I236" s="133">
        <f>SUM(I222:I235)</f>
        <v>0</v>
      </c>
      <c r="J236" s="135"/>
      <c r="K236" s="133">
        <f>SUM(K222:K235)</f>
        <v>0</v>
      </c>
      <c r="O236" s="108"/>
      <c r="X236" s="136">
        <f>K236</f>
        <v>0</v>
      </c>
      <c r="Y236" s="136">
        <f>I236</f>
        <v>0</v>
      </c>
      <c r="Z236" s="118">
        <f>G236</f>
        <v>0</v>
      </c>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37"/>
      <c r="BB236" s="137"/>
      <c r="BC236" s="137"/>
      <c r="BD236" s="137"/>
      <c r="BE236" s="137"/>
      <c r="BF236" s="137"/>
      <c r="BG236" s="108"/>
      <c r="BH236" s="108"/>
      <c r="BI236" s="108"/>
    </row>
    <row r="237" spans="1:104" ht="14.25" customHeight="1" x14ac:dyDescent="0.2">
      <c r="A237" s="100" t="s">
        <v>46</v>
      </c>
      <c r="B237" s="101" t="s">
        <v>380</v>
      </c>
      <c r="C237" s="102" t="s">
        <v>381</v>
      </c>
      <c r="D237" s="103"/>
      <c r="E237" s="104"/>
      <c r="F237" s="104"/>
      <c r="G237" s="105"/>
      <c r="H237" s="106"/>
      <c r="I237" s="107"/>
      <c r="J237" s="106"/>
      <c r="K237" s="107"/>
      <c r="O237" s="108"/>
    </row>
    <row r="238" spans="1:104" ht="22.5" x14ac:dyDescent="0.2">
      <c r="A238" s="109">
        <v>111</v>
      </c>
      <c r="B238" s="110" t="s">
        <v>382</v>
      </c>
      <c r="C238" s="111" t="s">
        <v>383</v>
      </c>
      <c r="D238" s="112" t="s">
        <v>49</v>
      </c>
      <c r="E238" s="113">
        <v>33.084000000000003</v>
      </c>
      <c r="F238" s="114">
        <v>0</v>
      </c>
      <c r="G238" s="115">
        <f>E238*F238</f>
        <v>0</v>
      </c>
      <c r="H238" s="116">
        <v>0</v>
      </c>
      <c r="I238" s="117">
        <f>E238*H238</f>
        <v>0</v>
      </c>
      <c r="J238" s="116">
        <v>0</v>
      </c>
      <c r="K238" s="117">
        <f>E238*J238</f>
        <v>0</v>
      </c>
      <c r="O238" s="108"/>
      <c r="Z238" s="108"/>
      <c r="AA238" s="108">
        <v>1</v>
      </c>
      <c r="AB238" s="108">
        <v>7</v>
      </c>
      <c r="AC238" s="108">
        <v>7</v>
      </c>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18">
        <f>G238</f>
        <v>0</v>
      </c>
      <c r="BA238" s="108"/>
      <c r="BB238" s="108"/>
      <c r="BC238" s="108"/>
      <c r="BD238" s="108"/>
      <c r="BE238" s="108"/>
      <c r="BF238" s="108"/>
      <c r="BG238" s="108"/>
      <c r="BH238" s="108"/>
      <c r="BI238" s="108"/>
      <c r="CA238" s="108">
        <v>1</v>
      </c>
      <c r="CB238" s="108">
        <v>7</v>
      </c>
      <c r="CZ238" s="75">
        <v>2</v>
      </c>
    </row>
    <row r="239" spans="1:104" x14ac:dyDescent="0.2">
      <c r="A239" s="109">
        <v>112</v>
      </c>
      <c r="B239" s="110" t="s">
        <v>384</v>
      </c>
      <c r="C239" s="111" t="s">
        <v>385</v>
      </c>
      <c r="D239" s="112" t="s">
        <v>49</v>
      </c>
      <c r="E239" s="113">
        <v>25.82</v>
      </c>
      <c r="F239" s="114">
        <v>0</v>
      </c>
      <c r="G239" s="115">
        <f>E239*F239</f>
        <v>0</v>
      </c>
      <c r="H239" s="116">
        <v>2.1000000000000001E-4</v>
      </c>
      <c r="I239" s="117">
        <f>E239*H239</f>
        <v>5.4222000000000003E-3</v>
      </c>
      <c r="J239" s="116">
        <v>0</v>
      </c>
      <c r="K239" s="117">
        <f>E239*J239</f>
        <v>0</v>
      </c>
      <c r="O239" s="108"/>
      <c r="Z239" s="108"/>
      <c r="AA239" s="108">
        <v>1</v>
      </c>
      <c r="AB239" s="108">
        <v>7</v>
      </c>
      <c r="AC239" s="108">
        <v>7</v>
      </c>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18">
        <f>G239</f>
        <v>0</v>
      </c>
      <c r="BA239" s="108"/>
      <c r="BB239" s="108"/>
      <c r="BC239" s="108"/>
      <c r="BD239" s="108"/>
      <c r="BE239" s="108"/>
      <c r="BF239" s="108"/>
      <c r="BG239" s="108"/>
      <c r="BH239" s="108"/>
      <c r="BI239" s="108"/>
      <c r="CA239" s="108">
        <v>1</v>
      </c>
      <c r="CB239" s="108">
        <v>7</v>
      </c>
      <c r="CZ239" s="75">
        <v>2</v>
      </c>
    </row>
    <row r="240" spans="1:104" ht="22.5" x14ac:dyDescent="0.2">
      <c r="A240" s="109">
        <v>113</v>
      </c>
      <c r="B240" s="110" t="s">
        <v>386</v>
      </c>
      <c r="C240" s="111" t="s">
        <v>387</v>
      </c>
      <c r="D240" s="112" t="s">
        <v>133</v>
      </c>
      <c r="E240" s="113">
        <v>17.5</v>
      </c>
      <c r="F240" s="114">
        <v>0</v>
      </c>
      <c r="G240" s="115">
        <f>E240*F240</f>
        <v>0</v>
      </c>
      <c r="H240" s="116">
        <v>0</v>
      </c>
      <c r="I240" s="117">
        <f>E240*H240</f>
        <v>0</v>
      </c>
      <c r="J240" s="116">
        <v>0</v>
      </c>
      <c r="K240" s="117">
        <f>E240*J240</f>
        <v>0</v>
      </c>
      <c r="O240" s="108"/>
      <c r="Z240" s="108"/>
      <c r="AA240" s="108">
        <v>1</v>
      </c>
      <c r="AB240" s="108">
        <v>7</v>
      </c>
      <c r="AC240" s="108">
        <v>7</v>
      </c>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18">
        <f>G240</f>
        <v>0</v>
      </c>
      <c r="BA240" s="108"/>
      <c r="BB240" s="108"/>
      <c r="BC240" s="108"/>
      <c r="BD240" s="108"/>
      <c r="BE240" s="108"/>
      <c r="BF240" s="108"/>
      <c r="BG240" s="108"/>
      <c r="BH240" s="108"/>
      <c r="BI240" s="108"/>
      <c r="CA240" s="108">
        <v>1</v>
      </c>
      <c r="CB240" s="108">
        <v>7</v>
      </c>
      <c r="CZ240" s="75">
        <v>2</v>
      </c>
    </row>
    <row r="241" spans="1:104" x14ac:dyDescent="0.2">
      <c r="A241" s="109">
        <v>114</v>
      </c>
      <c r="B241" s="110" t="s">
        <v>388</v>
      </c>
      <c r="C241" s="111" t="s">
        <v>389</v>
      </c>
      <c r="D241" s="112" t="s">
        <v>133</v>
      </c>
      <c r="E241" s="113">
        <v>17.5</v>
      </c>
      <c r="F241" s="114">
        <v>0</v>
      </c>
      <c r="G241" s="115">
        <f>E241*F241</f>
        <v>0</v>
      </c>
      <c r="H241" s="116">
        <v>0</v>
      </c>
      <c r="I241" s="117">
        <f>E241*H241</f>
        <v>0</v>
      </c>
      <c r="J241" s="116">
        <v>0</v>
      </c>
      <c r="K241" s="117">
        <f>E241*J241</f>
        <v>0</v>
      </c>
      <c r="O241" s="108"/>
      <c r="Z241" s="108"/>
      <c r="AA241" s="108">
        <v>1</v>
      </c>
      <c r="AB241" s="108">
        <v>7</v>
      </c>
      <c r="AC241" s="108">
        <v>7</v>
      </c>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18">
        <f>G241</f>
        <v>0</v>
      </c>
      <c r="BA241" s="108"/>
      <c r="BB241" s="108"/>
      <c r="BC241" s="108"/>
      <c r="BD241" s="108"/>
      <c r="BE241" s="108"/>
      <c r="BF241" s="108"/>
      <c r="BG241" s="108"/>
      <c r="BH241" s="108"/>
      <c r="BI241" s="108"/>
      <c r="CA241" s="108">
        <v>1</v>
      </c>
      <c r="CB241" s="108">
        <v>7</v>
      </c>
      <c r="CZ241" s="75">
        <v>2</v>
      </c>
    </row>
    <row r="242" spans="1:104" x14ac:dyDescent="0.2">
      <c r="A242" s="119"/>
      <c r="B242" s="120"/>
      <c r="C242" s="178"/>
      <c r="D242" s="179"/>
      <c r="E242" s="179"/>
      <c r="F242" s="179"/>
      <c r="G242" s="180"/>
      <c r="I242" s="121"/>
      <c r="K242" s="121"/>
      <c r="L242" s="122"/>
      <c r="O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row>
    <row r="243" spans="1:104" ht="22.5" x14ac:dyDescent="0.2">
      <c r="A243" s="109">
        <v>115</v>
      </c>
      <c r="B243" s="110" t="s">
        <v>390</v>
      </c>
      <c r="C243" s="111" t="s">
        <v>391</v>
      </c>
      <c r="D243" s="112" t="s">
        <v>49</v>
      </c>
      <c r="E243" s="113">
        <v>25.82</v>
      </c>
      <c r="F243" s="114">
        <v>0</v>
      </c>
      <c r="G243" s="115">
        <f>E243*F243</f>
        <v>0</v>
      </c>
      <c r="H243" s="116">
        <v>8.5100000000000002E-3</v>
      </c>
      <c r="I243" s="117">
        <f>E243*H243</f>
        <v>0.21972820000000001</v>
      </c>
      <c r="J243" s="116">
        <v>0</v>
      </c>
      <c r="K243" s="117">
        <f>E243*J243</f>
        <v>0</v>
      </c>
      <c r="O243" s="108"/>
      <c r="Z243" s="108"/>
      <c r="AA243" s="108">
        <v>1</v>
      </c>
      <c r="AB243" s="108">
        <v>7</v>
      </c>
      <c r="AC243" s="108">
        <v>7</v>
      </c>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18">
        <f>G243</f>
        <v>0</v>
      </c>
      <c r="BA243" s="108"/>
      <c r="BB243" s="108"/>
      <c r="BC243" s="108"/>
      <c r="BD243" s="108"/>
      <c r="BE243" s="108"/>
      <c r="BF243" s="108"/>
      <c r="BG243" s="108"/>
      <c r="BH243" s="108"/>
      <c r="BI243" s="108"/>
      <c r="CA243" s="108">
        <v>1</v>
      </c>
      <c r="CB243" s="108">
        <v>7</v>
      </c>
      <c r="CZ243" s="75">
        <v>2</v>
      </c>
    </row>
    <row r="244" spans="1:104" x14ac:dyDescent="0.2">
      <c r="A244" s="119"/>
      <c r="B244" s="120"/>
      <c r="C244" s="178" t="s">
        <v>392</v>
      </c>
      <c r="D244" s="179"/>
      <c r="E244" s="179"/>
      <c r="F244" s="179"/>
      <c r="G244" s="180"/>
      <c r="I244" s="121"/>
      <c r="K244" s="121"/>
      <c r="L244" s="122" t="s">
        <v>392</v>
      </c>
      <c r="O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row>
    <row r="245" spans="1:104" x14ac:dyDescent="0.2">
      <c r="A245" s="109">
        <v>116</v>
      </c>
      <c r="B245" s="110" t="s">
        <v>393</v>
      </c>
      <c r="C245" s="111" t="s">
        <v>394</v>
      </c>
      <c r="D245" s="112" t="s">
        <v>133</v>
      </c>
      <c r="E245" s="113">
        <v>0.8</v>
      </c>
      <c r="F245" s="114">
        <v>0</v>
      </c>
      <c r="G245" s="115">
        <f>E245*F245</f>
        <v>0</v>
      </c>
      <c r="H245" s="116">
        <v>4.4000000000000002E-4</v>
      </c>
      <c r="I245" s="117">
        <f>E245*H245</f>
        <v>3.5200000000000005E-4</v>
      </c>
      <c r="J245" s="116">
        <v>0</v>
      </c>
      <c r="K245" s="117">
        <f>E245*J245</f>
        <v>0</v>
      </c>
      <c r="O245" s="108"/>
      <c r="Z245" s="108"/>
      <c r="AA245" s="108">
        <v>1</v>
      </c>
      <c r="AB245" s="108">
        <v>7</v>
      </c>
      <c r="AC245" s="108">
        <v>7</v>
      </c>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18">
        <f>G245</f>
        <v>0</v>
      </c>
      <c r="BA245" s="108"/>
      <c r="BB245" s="108"/>
      <c r="BC245" s="108"/>
      <c r="BD245" s="108"/>
      <c r="BE245" s="108"/>
      <c r="BF245" s="108"/>
      <c r="BG245" s="108"/>
      <c r="BH245" s="108"/>
      <c r="BI245" s="108"/>
      <c r="CA245" s="108">
        <v>1</v>
      </c>
      <c r="CB245" s="108">
        <v>7</v>
      </c>
      <c r="CZ245" s="75">
        <v>2</v>
      </c>
    </row>
    <row r="246" spans="1:104" x14ac:dyDescent="0.2">
      <c r="A246" s="119"/>
      <c r="B246" s="120"/>
      <c r="C246" s="178"/>
      <c r="D246" s="179"/>
      <c r="E246" s="179"/>
      <c r="F246" s="179"/>
      <c r="G246" s="180"/>
      <c r="I246" s="121"/>
      <c r="K246" s="121"/>
      <c r="L246" s="122"/>
      <c r="O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row>
    <row r="247" spans="1:104" x14ac:dyDescent="0.2">
      <c r="A247" s="109">
        <v>117</v>
      </c>
      <c r="B247" s="110" t="s">
        <v>395</v>
      </c>
      <c r="C247" s="111" t="s">
        <v>396</v>
      </c>
      <c r="D247" s="112" t="s">
        <v>133</v>
      </c>
      <c r="E247" s="113">
        <v>17.5</v>
      </c>
      <c r="F247" s="114">
        <v>0</v>
      </c>
      <c r="G247" s="115">
        <f>E247*F247</f>
        <v>0</v>
      </c>
      <c r="H247" s="116">
        <v>4.2000000000000002E-4</v>
      </c>
      <c r="I247" s="117">
        <f>E247*H247</f>
        <v>7.3500000000000006E-3</v>
      </c>
      <c r="J247" s="116">
        <v>0</v>
      </c>
      <c r="K247" s="117">
        <f>E247*J247</f>
        <v>0</v>
      </c>
      <c r="O247" s="108"/>
      <c r="Z247" s="108"/>
      <c r="AA247" s="108">
        <v>1</v>
      </c>
      <c r="AB247" s="108">
        <v>7</v>
      </c>
      <c r="AC247" s="108">
        <v>7</v>
      </c>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18">
        <f>G247</f>
        <v>0</v>
      </c>
      <c r="BA247" s="108"/>
      <c r="BB247" s="108"/>
      <c r="BC247" s="108"/>
      <c r="BD247" s="108"/>
      <c r="BE247" s="108"/>
      <c r="BF247" s="108"/>
      <c r="BG247" s="108"/>
      <c r="BH247" s="108"/>
      <c r="BI247" s="108"/>
      <c r="CA247" s="108">
        <v>1</v>
      </c>
      <c r="CB247" s="108">
        <v>7</v>
      </c>
      <c r="CZ247" s="75">
        <v>2</v>
      </c>
    </row>
    <row r="248" spans="1:104" x14ac:dyDescent="0.2">
      <c r="A248" s="119"/>
      <c r="B248" s="120"/>
      <c r="C248" s="178"/>
      <c r="D248" s="179"/>
      <c r="E248" s="179"/>
      <c r="F248" s="179"/>
      <c r="G248" s="180"/>
      <c r="I248" s="121"/>
      <c r="K248" s="121"/>
      <c r="L248" s="122"/>
      <c r="O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row>
    <row r="249" spans="1:104" ht="22.5" x14ac:dyDescent="0.2">
      <c r="A249" s="109">
        <v>118</v>
      </c>
      <c r="B249" s="110" t="s">
        <v>397</v>
      </c>
      <c r="C249" s="111" t="s">
        <v>398</v>
      </c>
      <c r="D249" s="112" t="s">
        <v>22</v>
      </c>
      <c r="E249" s="113">
        <v>641.48</v>
      </c>
      <c r="F249" s="114">
        <v>0</v>
      </c>
      <c r="G249" s="115">
        <f>E249*F249</f>
        <v>0</v>
      </c>
      <c r="H249" s="116">
        <v>0</v>
      </c>
      <c r="I249" s="117">
        <f>E249*H249</f>
        <v>0</v>
      </c>
      <c r="J249" s="116">
        <v>0</v>
      </c>
      <c r="K249" s="117">
        <f>E249*J249</f>
        <v>0</v>
      </c>
      <c r="O249" s="108"/>
      <c r="Z249" s="108"/>
      <c r="AA249" s="108">
        <v>1</v>
      </c>
      <c r="AB249" s="108">
        <v>7</v>
      </c>
      <c r="AC249" s="108">
        <v>7</v>
      </c>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18">
        <f>G249</f>
        <v>0</v>
      </c>
      <c r="BA249" s="108"/>
      <c r="BB249" s="108"/>
      <c r="BC249" s="108"/>
      <c r="BD249" s="108"/>
      <c r="BE249" s="108"/>
      <c r="BF249" s="108"/>
      <c r="BG249" s="108"/>
      <c r="BH249" s="108"/>
      <c r="BI249" s="108"/>
      <c r="CA249" s="108">
        <v>1</v>
      </c>
      <c r="CB249" s="108">
        <v>7</v>
      </c>
      <c r="CZ249" s="75">
        <v>2</v>
      </c>
    </row>
    <row r="250" spans="1:104" x14ac:dyDescent="0.2">
      <c r="A250" s="128" t="s">
        <v>51</v>
      </c>
      <c r="B250" s="129" t="s">
        <v>380</v>
      </c>
      <c r="C250" s="130" t="s">
        <v>381</v>
      </c>
      <c r="D250" s="131"/>
      <c r="E250" s="132"/>
      <c r="F250" s="132"/>
      <c r="G250" s="133">
        <f>SUM(G237:G249)</f>
        <v>0</v>
      </c>
      <c r="H250" s="134"/>
      <c r="I250" s="133">
        <f>SUM(I237:I249)</f>
        <v>0.23285239999999999</v>
      </c>
      <c r="J250" s="135"/>
      <c r="K250" s="133">
        <f>SUM(K237:K249)</f>
        <v>0</v>
      </c>
      <c r="O250" s="108"/>
      <c r="X250" s="136">
        <f>K250</f>
        <v>0</v>
      </c>
      <c r="Y250" s="136">
        <f>I250</f>
        <v>0.23285239999999999</v>
      </c>
      <c r="Z250" s="118">
        <f>G250</f>
        <v>0</v>
      </c>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37"/>
      <c r="BB250" s="137"/>
      <c r="BC250" s="137"/>
      <c r="BD250" s="137"/>
      <c r="BE250" s="137"/>
      <c r="BF250" s="137"/>
      <c r="BG250" s="108"/>
      <c r="BH250" s="108"/>
      <c r="BI250" s="108"/>
    </row>
    <row r="251" spans="1:104" ht="14.25" customHeight="1" x14ac:dyDescent="0.2">
      <c r="A251" s="100" t="s">
        <v>46</v>
      </c>
      <c r="B251" s="101" t="s">
        <v>399</v>
      </c>
      <c r="C251" s="102" t="s">
        <v>400</v>
      </c>
      <c r="D251" s="103"/>
      <c r="E251" s="104"/>
      <c r="F251" s="104"/>
      <c r="G251" s="105"/>
      <c r="H251" s="106"/>
      <c r="I251" s="107"/>
      <c r="J251" s="106"/>
      <c r="K251" s="107"/>
      <c r="O251" s="108"/>
    </row>
    <row r="252" spans="1:104" ht="22.5" x14ac:dyDescent="0.2">
      <c r="A252" s="109">
        <v>119</v>
      </c>
      <c r="B252" s="110" t="s">
        <v>401</v>
      </c>
      <c r="C252" s="111" t="s">
        <v>402</v>
      </c>
      <c r="D252" s="112" t="s">
        <v>49</v>
      </c>
      <c r="E252" s="113">
        <v>12.842499999999999</v>
      </c>
      <c r="F252" s="114">
        <v>0</v>
      </c>
      <c r="G252" s="115">
        <f>E252*F252</f>
        <v>0</v>
      </c>
      <c r="H252" s="116">
        <v>0</v>
      </c>
      <c r="I252" s="117">
        <f>E252*H252</f>
        <v>0</v>
      </c>
      <c r="J252" s="116">
        <v>0</v>
      </c>
      <c r="K252" s="117">
        <f>E252*J252</f>
        <v>0</v>
      </c>
      <c r="O252" s="108"/>
      <c r="Z252" s="108"/>
      <c r="AA252" s="108">
        <v>1</v>
      </c>
      <c r="AB252" s="108">
        <v>7</v>
      </c>
      <c r="AC252" s="108">
        <v>7</v>
      </c>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18">
        <f>G252</f>
        <v>0</v>
      </c>
      <c r="BA252" s="108"/>
      <c r="BB252" s="108"/>
      <c r="BC252" s="108"/>
      <c r="BD252" s="108"/>
      <c r="BE252" s="108"/>
      <c r="BF252" s="108"/>
      <c r="BG252" s="108"/>
      <c r="BH252" s="108"/>
      <c r="BI252" s="108"/>
      <c r="CA252" s="108">
        <v>1</v>
      </c>
      <c r="CB252" s="108">
        <v>7</v>
      </c>
      <c r="CZ252" s="75">
        <v>2</v>
      </c>
    </row>
    <row r="253" spans="1:104" x14ac:dyDescent="0.2">
      <c r="A253" s="109">
        <v>120</v>
      </c>
      <c r="B253" s="110" t="s">
        <v>403</v>
      </c>
      <c r="C253" s="111" t="s">
        <v>404</v>
      </c>
      <c r="D253" s="112" t="s">
        <v>49</v>
      </c>
      <c r="E253" s="113">
        <v>11.675000000000001</v>
      </c>
      <c r="F253" s="114">
        <v>0</v>
      </c>
      <c r="G253" s="115">
        <f>E253*F253</f>
        <v>0</v>
      </c>
      <c r="H253" s="116">
        <v>2.1000000000000001E-4</v>
      </c>
      <c r="I253" s="117">
        <f>E253*H253</f>
        <v>2.4517500000000004E-3</v>
      </c>
      <c r="J253" s="116">
        <v>0</v>
      </c>
      <c r="K253" s="117">
        <f>E253*J253</f>
        <v>0</v>
      </c>
      <c r="O253" s="108"/>
      <c r="Z253" s="108"/>
      <c r="AA253" s="108">
        <v>1</v>
      </c>
      <c r="AB253" s="108">
        <v>7</v>
      </c>
      <c r="AC253" s="108">
        <v>7</v>
      </c>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18">
        <f>G253</f>
        <v>0</v>
      </c>
      <c r="BA253" s="108"/>
      <c r="BB253" s="108"/>
      <c r="BC253" s="108"/>
      <c r="BD253" s="108"/>
      <c r="BE253" s="108"/>
      <c r="BF253" s="108"/>
      <c r="BG253" s="108"/>
      <c r="BH253" s="108"/>
      <c r="BI253" s="108"/>
      <c r="CA253" s="108">
        <v>1</v>
      </c>
      <c r="CB253" s="108">
        <v>7</v>
      </c>
      <c r="CZ253" s="75">
        <v>2</v>
      </c>
    </row>
    <row r="254" spans="1:104" ht="22.5" x14ac:dyDescent="0.2">
      <c r="A254" s="109">
        <v>121</v>
      </c>
      <c r="B254" s="110" t="s">
        <v>405</v>
      </c>
      <c r="C254" s="111" t="s">
        <v>406</v>
      </c>
      <c r="D254" s="112" t="s">
        <v>49</v>
      </c>
      <c r="E254" s="113">
        <v>11.675000000000001</v>
      </c>
      <c r="F254" s="114">
        <v>0</v>
      </c>
      <c r="G254" s="115">
        <f>E254*F254</f>
        <v>0</v>
      </c>
      <c r="H254" s="116">
        <v>4.8700000000000002E-3</v>
      </c>
      <c r="I254" s="117">
        <f>E254*H254</f>
        <v>5.6857250000000005E-2</v>
      </c>
      <c r="J254" s="116">
        <v>0</v>
      </c>
      <c r="K254" s="117">
        <f>E254*J254</f>
        <v>0</v>
      </c>
      <c r="O254" s="108"/>
      <c r="Z254" s="108"/>
      <c r="AA254" s="108">
        <v>1</v>
      </c>
      <c r="AB254" s="108">
        <v>7</v>
      </c>
      <c r="AC254" s="108">
        <v>7</v>
      </c>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18">
        <f>G254</f>
        <v>0</v>
      </c>
      <c r="BA254" s="108"/>
      <c r="BB254" s="108"/>
      <c r="BC254" s="108"/>
      <c r="BD254" s="108"/>
      <c r="BE254" s="108"/>
      <c r="BF254" s="108"/>
      <c r="BG254" s="108"/>
      <c r="BH254" s="108"/>
      <c r="BI254" s="108"/>
      <c r="CA254" s="108">
        <v>1</v>
      </c>
      <c r="CB254" s="108">
        <v>7</v>
      </c>
      <c r="CZ254" s="75">
        <v>2</v>
      </c>
    </row>
    <row r="255" spans="1:104" x14ac:dyDescent="0.2">
      <c r="A255" s="119"/>
      <c r="B255" s="120"/>
      <c r="C255" s="178"/>
      <c r="D255" s="179"/>
      <c r="E255" s="179"/>
      <c r="F255" s="179"/>
      <c r="G255" s="180"/>
      <c r="I255" s="121"/>
      <c r="K255" s="121"/>
      <c r="L255" s="122"/>
      <c r="O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row>
    <row r="256" spans="1:104" ht="22.5" x14ac:dyDescent="0.2">
      <c r="A256" s="109">
        <v>122</v>
      </c>
      <c r="B256" s="110" t="s">
        <v>407</v>
      </c>
      <c r="C256" s="111" t="s">
        <v>408</v>
      </c>
      <c r="D256" s="112" t="s">
        <v>49</v>
      </c>
      <c r="E256" s="113">
        <v>11.675000000000001</v>
      </c>
      <c r="F256" s="114">
        <v>0</v>
      </c>
      <c r="G256" s="115">
        <f>E256*F256</f>
        <v>0</v>
      </c>
      <c r="H256" s="116">
        <v>0</v>
      </c>
      <c r="I256" s="117">
        <f>E256*H256</f>
        <v>0</v>
      </c>
      <c r="J256" s="116">
        <v>0</v>
      </c>
      <c r="K256" s="117">
        <f>E256*J256</f>
        <v>0</v>
      </c>
      <c r="O256" s="108"/>
      <c r="Z256" s="108"/>
      <c r="AA256" s="108">
        <v>1</v>
      </c>
      <c r="AB256" s="108">
        <v>7</v>
      </c>
      <c r="AC256" s="108">
        <v>7</v>
      </c>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18">
        <f>G256</f>
        <v>0</v>
      </c>
      <c r="BA256" s="108"/>
      <c r="BB256" s="108"/>
      <c r="BC256" s="108"/>
      <c r="BD256" s="108"/>
      <c r="BE256" s="108"/>
      <c r="BF256" s="108"/>
      <c r="BG256" s="108"/>
      <c r="BH256" s="108"/>
      <c r="BI256" s="108"/>
      <c r="CA256" s="108">
        <v>1</v>
      </c>
      <c r="CB256" s="108">
        <v>7</v>
      </c>
      <c r="CZ256" s="75">
        <v>2</v>
      </c>
    </row>
    <row r="257" spans="1:104" x14ac:dyDescent="0.2">
      <c r="A257" s="119"/>
      <c r="B257" s="120"/>
      <c r="C257" s="178"/>
      <c r="D257" s="179"/>
      <c r="E257" s="179"/>
      <c r="F257" s="179"/>
      <c r="G257" s="180"/>
      <c r="I257" s="121"/>
      <c r="K257" s="121"/>
      <c r="L257" s="122"/>
      <c r="O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row>
    <row r="258" spans="1:104" ht="22.5" x14ac:dyDescent="0.2">
      <c r="A258" s="109">
        <v>123</v>
      </c>
      <c r="B258" s="110" t="s">
        <v>409</v>
      </c>
      <c r="C258" s="111" t="s">
        <v>410</v>
      </c>
      <c r="D258" s="112" t="s">
        <v>49</v>
      </c>
      <c r="E258" s="113">
        <v>11.675000000000001</v>
      </c>
      <c r="F258" s="114">
        <v>0</v>
      </c>
      <c r="G258" s="115">
        <f>E258*F258</f>
        <v>0</v>
      </c>
      <c r="H258" s="116">
        <v>4.0000000000000002E-4</v>
      </c>
      <c r="I258" s="117">
        <f>E258*H258</f>
        <v>4.6700000000000005E-3</v>
      </c>
      <c r="J258" s="116">
        <v>0</v>
      </c>
      <c r="K258" s="117">
        <f>E258*J258</f>
        <v>0</v>
      </c>
      <c r="O258" s="108"/>
      <c r="Z258" s="108"/>
      <c r="AA258" s="108">
        <v>1</v>
      </c>
      <c r="AB258" s="108">
        <v>7</v>
      </c>
      <c r="AC258" s="108">
        <v>7</v>
      </c>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18">
        <f>G258</f>
        <v>0</v>
      </c>
      <c r="BA258" s="108"/>
      <c r="BB258" s="108"/>
      <c r="BC258" s="108"/>
      <c r="BD258" s="108"/>
      <c r="BE258" s="108"/>
      <c r="BF258" s="108"/>
      <c r="BG258" s="108"/>
      <c r="BH258" s="108"/>
      <c r="BI258" s="108"/>
      <c r="CA258" s="108">
        <v>1</v>
      </c>
      <c r="CB258" s="108">
        <v>7</v>
      </c>
      <c r="CZ258" s="75">
        <v>2</v>
      </c>
    </row>
    <row r="259" spans="1:104" ht="22.5" x14ac:dyDescent="0.2">
      <c r="A259" s="109">
        <v>124</v>
      </c>
      <c r="B259" s="110" t="s">
        <v>411</v>
      </c>
      <c r="C259" s="111" t="s">
        <v>412</v>
      </c>
      <c r="D259" s="112" t="s">
        <v>49</v>
      </c>
      <c r="E259" s="113">
        <v>11.675000000000001</v>
      </c>
      <c r="F259" s="114">
        <v>0</v>
      </c>
      <c r="G259" s="115">
        <f>E259*F259</f>
        <v>0</v>
      </c>
      <c r="H259" s="116">
        <v>0</v>
      </c>
      <c r="I259" s="117">
        <f>E259*H259</f>
        <v>0</v>
      </c>
      <c r="J259" s="116">
        <v>0</v>
      </c>
      <c r="K259" s="117">
        <f>E259*J259</f>
        <v>0</v>
      </c>
      <c r="O259" s="108"/>
      <c r="Z259" s="108"/>
      <c r="AA259" s="108">
        <v>1</v>
      </c>
      <c r="AB259" s="108">
        <v>7</v>
      </c>
      <c r="AC259" s="108">
        <v>7</v>
      </c>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18">
        <f>G259</f>
        <v>0</v>
      </c>
      <c r="BA259" s="108"/>
      <c r="BB259" s="108"/>
      <c r="BC259" s="108"/>
      <c r="BD259" s="108"/>
      <c r="BE259" s="108"/>
      <c r="BF259" s="108"/>
      <c r="BG259" s="108"/>
      <c r="BH259" s="108"/>
      <c r="BI259" s="108"/>
      <c r="CA259" s="108">
        <v>1</v>
      </c>
      <c r="CB259" s="108">
        <v>7</v>
      </c>
      <c r="CZ259" s="75">
        <v>2</v>
      </c>
    </row>
    <row r="260" spans="1:104" x14ac:dyDescent="0.2">
      <c r="A260" s="119"/>
      <c r="B260" s="120"/>
      <c r="C260" s="178"/>
      <c r="D260" s="179"/>
      <c r="E260" s="179"/>
      <c r="F260" s="179"/>
      <c r="G260" s="180"/>
      <c r="I260" s="121"/>
      <c r="K260" s="121"/>
      <c r="L260" s="122"/>
      <c r="O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row>
    <row r="261" spans="1:104" ht="22.5" x14ac:dyDescent="0.2">
      <c r="A261" s="119"/>
      <c r="B261" s="120"/>
      <c r="C261" s="178" t="s">
        <v>413</v>
      </c>
      <c r="D261" s="179"/>
      <c r="E261" s="179"/>
      <c r="F261" s="179"/>
      <c r="G261" s="180"/>
      <c r="I261" s="121"/>
      <c r="K261" s="121"/>
      <c r="L261" s="122" t="s">
        <v>413</v>
      </c>
      <c r="O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row>
    <row r="262" spans="1:104" ht="22.5" x14ac:dyDescent="0.2">
      <c r="A262" s="109">
        <v>125</v>
      </c>
      <c r="B262" s="110" t="s">
        <v>414</v>
      </c>
      <c r="C262" s="111" t="s">
        <v>415</v>
      </c>
      <c r="D262" s="112" t="s">
        <v>22</v>
      </c>
      <c r="E262" s="113">
        <v>359.35</v>
      </c>
      <c r="F262" s="114">
        <v>0</v>
      </c>
      <c r="G262" s="115">
        <f>E262*F262</f>
        <v>0</v>
      </c>
      <c r="H262" s="116">
        <v>0</v>
      </c>
      <c r="I262" s="117">
        <f>E262*H262</f>
        <v>0</v>
      </c>
      <c r="J262" s="116">
        <v>0</v>
      </c>
      <c r="K262" s="117">
        <f>E262*J262</f>
        <v>0</v>
      </c>
      <c r="O262" s="108"/>
      <c r="Z262" s="108"/>
      <c r="AA262" s="108">
        <v>1</v>
      </c>
      <c r="AB262" s="108">
        <v>7</v>
      </c>
      <c r="AC262" s="108">
        <v>7</v>
      </c>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18">
        <f>G262</f>
        <v>0</v>
      </c>
      <c r="BA262" s="108"/>
      <c r="BB262" s="108"/>
      <c r="BC262" s="108"/>
      <c r="BD262" s="108"/>
      <c r="BE262" s="108"/>
      <c r="BF262" s="108"/>
      <c r="BG262" s="108"/>
      <c r="BH262" s="108"/>
      <c r="BI262" s="108"/>
      <c r="CA262" s="108">
        <v>1</v>
      </c>
      <c r="CB262" s="108">
        <v>7</v>
      </c>
      <c r="CZ262" s="75">
        <v>2</v>
      </c>
    </row>
    <row r="263" spans="1:104" x14ac:dyDescent="0.2">
      <c r="A263" s="128" t="s">
        <v>51</v>
      </c>
      <c r="B263" s="129" t="s">
        <v>399</v>
      </c>
      <c r="C263" s="130" t="s">
        <v>400</v>
      </c>
      <c r="D263" s="131"/>
      <c r="E263" s="132"/>
      <c r="F263" s="132"/>
      <c r="G263" s="133">
        <f>SUM(G251:G262)</f>
        <v>0</v>
      </c>
      <c r="H263" s="134"/>
      <c r="I263" s="133">
        <f>SUM(I251:I262)</f>
        <v>6.3979000000000008E-2</v>
      </c>
      <c r="J263" s="135"/>
      <c r="K263" s="133">
        <f>SUM(K251:K262)</f>
        <v>0</v>
      </c>
      <c r="O263" s="108"/>
      <c r="X263" s="136">
        <f>K263</f>
        <v>0</v>
      </c>
      <c r="Y263" s="136">
        <f>I263</f>
        <v>6.3979000000000008E-2</v>
      </c>
      <c r="Z263" s="118">
        <f>G263</f>
        <v>0</v>
      </c>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37"/>
      <c r="BB263" s="137"/>
      <c r="BC263" s="137"/>
      <c r="BD263" s="137"/>
      <c r="BE263" s="137"/>
      <c r="BF263" s="137"/>
      <c r="BG263" s="108"/>
      <c r="BH263" s="108"/>
      <c r="BI263" s="108"/>
    </row>
    <row r="264" spans="1:104" ht="14.25" customHeight="1" x14ac:dyDescent="0.2">
      <c r="A264" s="100" t="s">
        <v>46</v>
      </c>
      <c r="B264" s="101" t="s">
        <v>416</v>
      </c>
      <c r="C264" s="102" t="s">
        <v>417</v>
      </c>
      <c r="D264" s="103"/>
      <c r="E264" s="104"/>
      <c r="F264" s="104"/>
      <c r="G264" s="105"/>
      <c r="H264" s="106"/>
      <c r="I264" s="107"/>
      <c r="J264" s="106"/>
      <c r="K264" s="107"/>
      <c r="O264" s="108"/>
    </row>
    <row r="265" spans="1:104" ht="22.5" x14ac:dyDescent="0.2">
      <c r="A265" s="109">
        <v>126</v>
      </c>
      <c r="B265" s="110" t="s">
        <v>418</v>
      </c>
      <c r="C265" s="111" t="s">
        <v>419</v>
      </c>
      <c r="D265" s="112" t="s">
        <v>49</v>
      </c>
      <c r="E265" s="113">
        <v>66.688000000000002</v>
      </c>
      <c r="F265" s="114">
        <v>0</v>
      </c>
      <c r="G265" s="115">
        <f>E265*F265</f>
        <v>0</v>
      </c>
      <c r="H265" s="116">
        <v>3.2000000000000003E-4</v>
      </c>
      <c r="I265" s="117">
        <f>E265*H265</f>
        <v>2.1340160000000004E-2</v>
      </c>
      <c r="J265" s="116">
        <v>0</v>
      </c>
      <c r="K265" s="117">
        <f>E265*J265</f>
        <v>0</v>
      </c>
      <c r="O265" s="108"/>
      <c r="Z265" s="108"/>
      <c r="AA265" s="108">
        <v>1</v>
      </c>
      <c r="AB265" s="108">
        <v>7</v>
      </c>
      <c r="AC265" s="108">
        <v>7</v>
      </c>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18">
        <f>G265</f>
        <v>0</v>
      </c>
      <c r="BA265" s="108"/>
      <c r="BB265" s="108"/>
      <c r="BC265" s="108"/>
      <c r="BD265" s="108"/>
      <c r="BE265" s="108"/>
      <c r="BF265" s="108"/>
      <c r="BG265" s="108"/>
      <c r="BH265" s="108"/>
      <c r="BI265" s="108"/>
      <c r="CA265" s="108">
        <v>1</v>
      </c>
      <c r="CB265" s="108">
        <v>7</v>
      </c>
      <c r="CZ265" s="75">
        <v>2</v>
      </c>
    </row>
    <row r="266" spans="1:104" x14ac:dyDescent="0.2">
      <c r="A266" s="119"/>
      <c r="B266" s="120"/>
      <c r="C266" s="178"/>
      <c r="D266" s="179"/>
      <c r="E266" s="179"/>
      <c r="F266" s="179"/>
      <c r="G266" s="180"/>
      <c r="I266" s="121"/>
      <c r="K266" s="121"/>
      <c r="L266" s="122"/>
      <c r="O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row>
    <row r="267" spans="1:104" x14ac:dyDescent="0.2">
      <c r="A267" s="128" t="s">
        <v>51</v>
      </c>
      <c r="B267" s="129" t="s">
        <v>416</v>
      </c>
      <c r="C267" s="130" t="s">
        <v>417</v>
      </c>
      <c r="D267" s="131"/>
      <c r="E267" s="132"/>
      <c r="F267" s="132"/>
      <c r="G267" s="133">
        <f>SUM(G264:G266)</f>
        <v>0</v>
      </c>
      <c r="H267" s="134"/>
      <c r="I267" s="133">
        <f>SUM(I264:I266)</f>
        <v>2.1340160000000004E-2</v>
      </c>
      <c r="J267" s="135"/>
      <c r="K267" s="133">
        <f>SUM(K264:K266)</f>
        <v>0</v>
      </c>
      <c r="O267" s="108"/>
      <c r="X267" s="136">
        <f>K267</f>
        <v>0</v>
      </c>
      <c r="Y267" s="136">
        <f>I267</f>
        <v>2.1340160000000004E-2</v>
      </c>
      <c r="Z267" s="118">
        <f>G267</f>
        <v>0</v>
      </c>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37"/>
      <c r="BB267" s="137"/>
      <c r="BC267" s="137"/>
      <c r="BD267" s="137"/>
      <c r="BE267" s="137"/>
      <c r="BF267" s="137"/>
      <c r="BG267" s="108"/>
      <c r="BH267" s="108"/>
      <c r="BI267" s="108"/>
    </row>
    <row r="268" spans="1:104" ht="14.25" customHeight="1" x14ac:dyDescent="0.2">
      <c r="A268" s="100" t="s">
        <v>46</v>
      </c>
      <c r="B268" s="101" t="s">
        <v>420</v>
      </c>
      <c r="C268" s="102" t="s">
        <v>421</v>
      </c>
      <c r="D268" s="103"/>
      <c r="E268" s="104"/>
      <c r="F268" s="104"/>
      <c r="G268" s="105"/>
      <c r="H268" s="106"/>
      <c r="I268" s="107"/>
      <c r="J268" s="106"/>
      <c r="K268" s="107"/>
      <c r="O268" s="108"/>
    </row>
    <row r="269" spans="1:104" x14ac:dyDescent="0.2">
      <c r="A269" s="109">
        <v>127</v>
      </c>
      <c r="B269" s="110" t="s">
        <v>422</v>
      </c>
      <c r="C269" s="111" t="s">
        <v>423</v>
      </c>
      <c r="D269" s="112" t="s">
        <v>49</v>
      </c>
      <c r="E269" s="113">
        <v>57.86</v>
      </c>
      <c r="F269" s="114">
        <v>0</v>
      </c>
      <c r="G269" s="115">
        <f>E269*F269</f>
        <v>0</v>
      </c>
      <c r="H269" s="116">
        <v>1.7000000000000001E-4</v>
      </c>
      <c r="I269" s="117">
        <f>E269*H269</f>
        <v>9.8361999999999998E-3</v>
      </c>
      <c r="J269" s="116">
        <v>0</v>
      </c>
      <c r="K269" s="117">
        <f>E269*J269</f>
        <v>0</v>
      </c>
      <c r="O269" s="108"/>
      <c r="Z269" s="108"/>
      <c r="AA269" s="108">
        <v>1</v>
      </c>
      <c r="AB269" s="108">
        <v>7</v>
      </c>
      <c r="AC269" s="108">
        <v>7</v>
      </c>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18">
        <f>G269</f>
        <v>0</v>
      </c>
      <c r="BA269" s="108"/>
      <c r="BB269" s="108"/>
      <c r="BC269" s="108"/>
      <c r="BD269" s="108"/>
      <c r="BE269" s="108"/>
      <c r="BF269" s="108"/>
      <c r="BG269" s="108"/>
      <c r="BH269" s="108"/>
      <c r="BI269" s="108"/>
      <c r="CA269" s="108">
        <v>1</v>
      </c>
      <c r="CB269" s="108">
        <v>7</v>
      </c>
      <c r="CZ269" s="75">
        <v>2</v>
      </c>
    </row>
    <row r="270" spans="1:104" x14ac:dyDescent="0.2">
      <c r="A270" s="109">
        <v>128</v>
      </c>
      <c r="B270" s="110" t="s">
        <v>424</v>
      </c>
      <c r="C270" s="111" t="s">
        <v>425</v>
      </c>
      <c r="D270" s="112" t="s">
        <v>49</v>
      </c>
      <c r="E270" s="113">
        <v>57.86</v>
      </c>
      <c r="F270" s="114">
        <v>0</v>
      </c>
      <c r="G270" s="115">
        <f>E270*F270</f>
        <v>0</v>
      </c>
      <c r="H270" s="116">
        <v>4.6000000000000001E-4</v>
      </c>
      <c r="I270" s="117">
        <f>E270*H270</f>
        <v>2.66156E-2</v>
      </c>
      <c r="J270" s="116">
        <v>0</v>
      </c>
      <c r="K270" s="117">
        <f>E270*J270</f>
        <v>0</v>
      </c>
      <c r="O270" s="108"/>
      <c r="Z270" s="108"/>
      <c r="AA270" s="108">
        <v>1</v>
      </c>
      <c r="AB270" s="108">
        <v>7</v>
      </c>
      <c r="AC270" s="108">
        <v>7</v>
      </c>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18">
        <f>G270</f>
        <v>0</v>
      </c>
      <c r="BA270" s="108"/>
      <c r="BB270" s="108"/>
      <c r="BC270" s="108"/>
      <c r="BD270" s="108"/>
      <c r="BE270" s="108"/>
      <c r="BF270" s="108"/>
      <c r="BG270" s="108"/>
      <c r="BH270" s="108"/>
      <c r="BI270" s="108"/>
      <c r="CA270" s="108">
        <v>1</v>
      </c>
      <c r="CB270" s="108">
        <v>7</v>
      </c>
      <c r="CZ270" s="75">
        <v>2</v>
      </c>
    </row>
    <row r="271" spans="1:104" x14ac:dyDescent="0.2">
      <c r="A271" s="119"/>
      <c r="B271" s="120"/>
      <c r="C271" s="178"/>
      <c r="D271" s="179"/>
      <c r="E271" s="179"/>
      <c r="F271" s="179"/>
      <c r="G271" s="180"/>
      <c r="I271" s="121"/>
      <c r="K271" s="121"/>
      <c r="L271" s="122"/>
      <c r="O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row>
    <row r="272" spans="1:104" x14ac:dyDescent="0.2">
      <c r="A272" s="128" t="s">
        <v>51</v>
      </c>
      <c r="B272" s="129" t="s">
        <v>420</v>
      </c>
      <c r="C272" s="130" t="s">
        <v>421</v>
      </c>
      <c r="D272" s="131"/>
      <c r="E272" s="132"/>
      <c r="F272" s="132"/>
      <c r="G272" s="133">
        <f>SUM(G268:G271)</f>
        <v>0</v>
      </c>
      <c r="H272" s="134"/>
      <c r="I272" s="133">
        <f>SUM(I268:I271)</f>
        <v>3.6451799999999999E-2</v>
      </c>
      <c r="J272" s="135"/>
      <c r="K272" s="133">
        <f>SUM(K268:K271)</f>
        <v>0</v>
      </c>
      <c r="O272" s="108"/>
      <c r="X272" s="136">
        <f>K272</f>
        <v>0</v>
      </c>
      <c r="Y272" s="136">
        <f>I272</f>
        <v>3.6451799999999999E-2</v>
      </c>
      <c r="Z272" s="118">
        <f>G272</f>
        <v>0</v>
      </c>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37"/>
      <c r="BB272" s="137"/>
      <c r="BC272" s="137"/>
      <c r="BD272" s="137"/>
      <c r="BE272" s="137"/>
      <c r="BF272" s="137"/>
      <c r="BG272" s="108"/>
      <c r="BH272" s="108"/>
      <c r="BI272" s="108"/>
    </row>
    <row r="273" spans="1:104" ht="14.25" customHeight="1" x14ac:dyDescent="0.2">
      <c r="A273" s="100" t="s">
        <v>46</v>
      </c>
      <c r="B273" s="101" t="s">
        <v>426</v>
      </c>
      <c r="C273" s="102" t="s">
        <v>427</v>
      </c>
      <c r="D273" s="103"/>
      <c r="E273" s="104"/>
      <c r="F273" s="104"/>
      <c r="G273" s="105"/>
      <c r="H273" s="106"/>
      <c r="I273" s="107"/>
      <c r="J273" s="106"/>
      <c r="K273" s="107"/>
      <c r="O273" s="108"/>
    </row>
    <row r="274" spans="1:104" x14ac:dyDescent="0.2">
      <c r="A274" s="109">
        <v>129</v>
      </c>
      <c r="B274" s="110" t="s">
        <v>428</v>
      </c>
      <c r="C274" s="111" t="s">
        <v>429</v>
      </c>
      <c r="D274" s="112" t="s">
        <v>251</v>
      </c>
      <c r="E274" s="113">
        <v>1</v>
      </c>
      <c r="F274" s="114">
        <v>0</v>
      </c>
      <c r="G274" s="115">
        <f>E274*F274</f>
        <v>0</v>
      </c>
      <c r="H274" s="116">
        <v>0</v>
      </c>
      <c r="I274" s="117">
        <f>E274*H274</f>
        <v>0</v>
      </c>
      <c r="J274" s="116">
        <v>0</v>
      </c>
      <c r="K274" s="117">
        <f>E274*J274</f>
        <v>0</v>
      </c>
      <c r="O274" s="108"/>
      <c r="Z274" s="108"/>
      <c r="AA274" s="108">
        <v>1</v>
      </c>
      <c r="AB274" s="108">
        <v>9</v>
      </c>
      <c r="AC274" s="108">
        <v>9</v>
      </c>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18">
        <f>G274</f>
        <v>0</v>
      </c>
      <c r="BA274" s="108"/>
      <c r="BB274" s="108"/>
      <c r="BC274" s="108"/>
      <c r="BD274" s="108"/>
      <c r="BE274" s="108"/>
      <c r="BF274" s="108"/>
      <c r="BG274" s="108"/>
      <c r="BH274" s="108"/>
      <c r="BI274" s="108"/>
      <c r="CA274" s="108">
        <v>1</v>
      </c>
      <c r="CB274" s="108">
        <v>9</v>
      </c>
      <c r="CZ274" s="75">
        <v>4</v>
      </c>
    </row>
    <row r="275" spans="1:104" x14ac:dyDescent="0.2">
      <c r="A275" s="119"/>
      <c r="B275" s="120"/>
      <c r="C275" s="178" t="s">
        <v>430</v>
      </c>
      <c r="D275" s="179"/>
      <c r="E275" s="179"/>
      <c r="F275" s="179"/>
      <c r="G275" s="180"/>
      <c r="I275" s="121"/>
      <c r="K275" s="121"/>
      <c r="L275" s="122" t="s">
        <v>430</v>
      </c>
      <c r="O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row>
    <row r="276" spans="1:104" x14ac:dyDescent="0.2">
      <c r="A276" s="128" t="s">
        <v>51</v>
      </c>
      <c r="B276" s="129" t="s">
        <v>426</v>
      </c>
      <c r="C276" s="130" t="s">
        <v>427</v>
      </c>
      <c r="D276" s="131"/>
      <c r="E276" s="132"/>
      <c r="F276" s="132"/>
      <c r="G276" s="133">
        <f>SUM(G273:G275)</f>
        <v>0</v>
      </c>
      <c r="H276" s="134"/>
      <c r="I276" s="133">
        <f>SUM(I273:I275)</f>
        <v>0</v>
      </c>
      <c r="J276" s="135"/>
      <c r="K276" s="133">
        <f>SUM(K273:K275)</f>
        <v>0</v>
      </c>
      <c r="O276" s="108"/>
      <c r="X276" s="136">
        <f>K276</f>
        <v>0</v>
      </c>
      <c r="Y276" s="136">
        <f>I276</f>
        <v>0</v>
      </c>
      <c r="Z276" s="118">
        <f>G276</f>
        <v>0</v>
      </c>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37"/>
      <c r="BB276" s="137"/>
      <c r="BC276" s="137"/>
      <c r="BD276" s="137"/>
      <c r="BE276" s="137"/>
      <c r="BF276" s="137"/>
      <c r="BG276" s="108"/>
      <c r="BH276" s="108"/>
      <c r="BI276" s="108"/>
    </row>
    <row r="277" spans="1:104" x14ac:dyDescent="0.2">
      <c r="A277" s="138" t="s">
        <v>29</v>
      </c>
      <c r="B277" s="139" t="s">
        <v>52</v>
      </c>
      <c r="C277" s="140"/>
      <c r="D277" s="141"/>
      <c r="E277" s="142"/>
      <c r="F277" s="142"/>
      <c r="G277" s="143">
        <f>SUM(Z7:Z277)</f>
        <v>0</v>
      </c>
      <c r="H277" s="144"/>
      <c r="I277" s="143">
        <f>SUM(Y7:Y277)</f>
        <v>117.31048753099999</v>
      </c>
      <c r="J277" s="144"/>
      <c r="K277" s="143">
        <f>SUM(X7:X277)</f>
        <v>0</v>
      </c>
      <c r="O277" s="108"/>
      <c r="BA277" s="145"/>
      <c r="BB277" s="145"/>
      <c r="BC277" s="145"/>
      <c r="BD277" s="145"/>
      <c r="BE277" s="145"/>
      <c r="BF277" s="145"/>
    </row>
    <row r="278" spans="1:104" x14ac:dyDescent="0.2">
      <c r="E278" s="75"/>
    </row>
    <row r="279" spans="1:104" x14ac:dyDescent="0.2">
      <c r="A279" s="146" t="s">
        <v>31</v>
      </c>
      <c r="E279" s="75"/>
    </row>
    <row r="280" spans="1:104" ht="117.75" customHeight="1" x14ac:dyDescent="0.2">
      <c r="A280" s="182"/>
      <c r="B280" s="183"/>
      <c r="C280" s="183"/>
      <c r="D280" s="183"/>
      <c r="E280" s="183"/>
      <c r="F280" s="183"/>
      <c r="G280" s="184"/>
    </row>
    <row r="281" spans="1:104" x14ac:dyDescent="0.2">
      <c r="E281" s="75"/>
    </row>
    <row r="282" spans="1:104" x14ac:dyDescent="0.2">
      <c r="E282" s="75"/>
    </row>
    <row r="283" spans="1:104" x14ac:dyDescent="0.2">
      <c r="E283" s="75"/>
    </row>
    <row r="284" spans="1:104" x14ac:dyDescent="0.2">
      <c r="E284" s="75"/>
    </row>
    <row r="285" spans="1:104" x14ac:dyDescent="0.2">
      <c r="E285" s="75"/>
    </row>
    <row r="286" spans="1:104" x14ac:dyDescent="0.2">
      <c r="E286" s="75"/>
    </row>
    <row r="287" spans="1:104" x14ac:dyDescent="0.2">
      <c r="E287" s="75"/>
    </row>
    <row r="288" spans="1:104" x14ac:dyDescent="0.2">
      <c r="E288" s="75"/>
    </row>
    <row r="289" spans="5:5" x14ac:dyDescent="0.2">
      <c r="E289" s="75"/>
    </row>
    <row r="290" spans="5:5" x14ac:dyDescent="0.2">
      <c r="E290" s="75"/>
    </row>
    <row r="291" spans="5:5" x14ac:dyDescent="0.2">
      <c r="E291" s="75"/>
    </row>
    <row r="292" spans="5:5" x14ac:dyDescent="0.2">
      <c r="E292" s="75"/>
    </row>
    <row r="293" spans="5:5" x14ac:dyDescent="0.2">
      <c r="E293" s="75"/>
    </row>
    <row r="294" spans="5:5" x14ac:dyDescent="0.2">
      <c r="E294" s="75"/>
    </row>
    <row r="295" spans="5:5" x14ac:dyDescent="0.2">
      <c r="E295" s="75"/>
    </row>
    <row r="296" spans="5:5" x14ac:dyDescent="0.2">
      <c r="E296" s="75"/>
    </row>
    <row r="297" spans="5:5" x14ac:dyDescent="0.2">
      <c r="E297" s="75"/>
    </row>
    <row r="298" spans="5:5" x14ac:dyDescent="0.2">
      <c r="E298" s="75"/>
    </row>
    <row r="299" spans="5:5" x14ac:dyDescent="0.2">
      <c r="E299" s="75"/>
    </row>
    <row r="300" spans="5:5" x14ac:dyDescent="0.2">
      <c r="E300" s="75"/>
    </row>
    <row r="301" spans="5:5" x14ac:dyDescent="0.2">
      <c r="E301" s="75"/>
    </row>
    <row r="302" spans="5:5" x14ac:dyDescent="0.2">
      <c r="E302" s="75"/>
    </row>
    <row r="303" spans="5:5" x14ac:dyDescent="0.2">
      <c r="E303" s="75"/>
    </row>
    <row r="304" spans="5:5" x14ac:dyDescent="0.2">
      <c r="E304" s="75"/>
    </row>
    <row r="305" spans="5:5" x14ac:dyDescent="0.2">
      <c r="E305" s="75"/>
    </row>
    <row r="306" spans="5:5" x14ac:dyDescent="0.2">
      <c r="E306" s="75"/>
    </row>
    <row r="307" spans="5:5" x14ac:dyDescent="0.2">
      <c r="E307" s="75"/>
    </row>
    <row r="308" spans="5:5" x14ac:dyDescent="0.2">
      <c r="E308" s="75"/>
    </row>
    <row r="309" spans="5:5" x14ac:dyDescent="0.2">
      <c r="E309" s="75"/>
    </row>
    <row r="310" spans="5:5" x14ac:dyDescent="0.2">
      <c r="E310" s="75"/>
    </row>
    <row r="311" spans="5:5" x14ac:dyDescent="0.2">
      <c r="E311" s="75"/>
    </row>
    <row r="312" spans="5:5" x14ac:dyDescent="0.2">
      <c r="E312" s="75"/>
    </row>
    <row r="313" spans="5:5" x14ac:dyDescent="0.2">
      <c r="E313" s="75"/>
    </row>
    <row r="314" spans="5:5" x14ac:dyDescent="0.2">
      <c r="E314" s="75"/>
    </row>
    <row r="315" spans="5:5" x14ac:dyDescent="0.2">
      <c r="E315" s="75"/>
    </row>
    <row r="316" spans="5:5" x14ac:dyDescent="0.2">
      <c r="E316" s="75"/>
    </row>
    <row r="317" spans="5:5" x14ac:dyDescent="0.2">
      <c r="E317" s="75"/>
    </row>
    <row r="318" spans="5:5" x14ac:dyDescent="0.2">
      <c r="E318" s="75"/>
    </row>
    <row r="319" spans="5:5" x14ac:dyDescent="0.2">
      <c r="E319" s="75"/>
    </row>
    <row r="320" spans="5:5" x14ac:dyDescent="0.2">
      <c r="E320" s="75"/>
    </row>
    <row r="321" spans="1:5" x14ac:dyDescent="0.2">
      <c r="E321" s="75"/>
    </row>
    <row r="322" spans="1:5" x14ac:dyDescent="0.2">
      <c r="E322" s="75"/>
    </row>
    <row r="323" spans="1:5" x14ac:dyDescent="0.2">
      <c r="E323" s="75"/>
    </row>
    <row r="324" spans="1:5" x14ac:dyDescent="0.2">
      <c r="E324" s="75"/>
    </row>
    <row r="325" spans="1:5" x14ac:dyDescent="0.2">
      <c r="E325" s="75"/>
    </row>
    <row r="326" spans="1:5" x14ac:dyDescent="0.2">
      <c r="E326" s="75"/>
    </row>
    <row r="327" spans="1:5" x14ac:dyDescent="0.2">
      <c r="E327" s="75"/>
    </row>
    <row r="328" spans="1:5" x14ac:dyDescent="0.2">
      <c r="E328" s="75"/>
    </row>
    <row r="329" spans="1:5" x14ac:dyDescent="0.2">
      <c r="E329" s="75"/>
    </row>
    <row r="330" spans="1:5" x14ac:dyDescent="0.2">
      <c r="E330" s="75"/>
    </row>
    <row r="331" spans="1:5" x14ac:dyDescent="0.2">
      <c r="E331" s="75"/>
    </row>
    <row r="332" spans="1:5" x14ac:dyDescent="0.2">
      <c r="E332" s="75"/>
    </row>
    <row r="333" spans="1:5" x14ac:dyDescent="0.2">
      <c r="E333" s="75"/>
    </row>
    <row r="334" spans="1:5" x14ac:dyDescent="0.2">
      <c r="E334" s="75"/>
    </row>
    <row r="335" spans="1:5" x14ac:dyDescent="0.2">
      <c r="E335" s="75"/>
    </row>
    <row r="336" spans="1:5" x14ac:dyDescent="0.2">
      <c r="A336" s="147"/>
      <c r="B336" s="147"/>
    </row>
    <row r="337" spans="1:7" x14ac:dyDescent="0.2">
      <c r="C337" s="148"/>
      <c r="D337" s="148"/>
      <c r="E337" s="149"/>
      <c r="F337" s="148"/>
      <c r="G337" s="150"/>
    </row>
    <row r="338" spans="1:7" x14ac:dyDescent="0.2">
      <c r="A338" s="147"/>
      <c r="B338" s="147"/>
    </row>
  </sheetData>
  <sheetProtection password="C7B2" sheet="1"/>
  <mergeCells count="91">
    <mergeCell ref="A1:G1"/>
    <mergeCell ref="A280:G280"/>
    <mergeCell ref="C9:G9"/>
    <mergeCell ref="C10:G10"/>
    <mergeCell ref="C43:G43"/>
    <mergeCell ref="C45:G45"/>
    <mergeCell ref="C48:G48"/>
    <mergeCell ref="C19:G19"/>
    <mergeCell ref="C20:D20"/>
    <mergeCell ref="C22:G22"/>
    <mergeCell ref="C24:G24"/>
    <mergeCell ref="C26:G26"/>
    <mergeCell ref="C28:D28"/>
    <mergeCell ref="C30:G30"/>
    <mergeCell ref="C34:G34"/>
    <mergeCell ref="C37:G37"/>
    <mergeCell ref="C39:G39"/>
    <mergeCell ref="C41:G41"/>
    <mergeCell ref="C76:G76"/>
    <mergeCell ref="C78:G78"/>
    <mergeCell ref="C81:G81"/>
    <mergeCell ref="C55:G55"/>
    <mergeCell ref="C58:G58"/>
    <mergeCell ref="C60:G60"/>
    <mergeCell ref="C62:G62"/>
    <mergeCell ref="C64:G64"/>
    <mergeCell ref="C66:G66"/>
    <mergeCell ref="C68:G68"/>
    <mergeCell ref="C71:G71"/>
    <mergeCell ref="C93:G93"/>
    <mergeCell ref="C95:G95"/>
    <mergeCell ref="C97:G97"/>
    <mergeCell ref="C99:G99"/>
    <mergeCell ref="C102:G102"/>
    <mergeCell ref="C119:G119"/>
    <mergeCell ref="C121:G121"/>
    <mergeCell ref="C125:G125"/>
    <mergeCell ref="C106:G106"/>
    <mergeCell ref="C108:G108"/>
    <mergeCell ref="C129:G129"/>
    <mergeCell ref="C130:G130"/>
    <mergeCell ref="C131:G131"/>
    <mergeCell ref="C132:G132"/>
    <mergeCell ref="C133:G133"/>
    <mergeCell ref="C162:D162"/>
    <mergeCell ref="C165:G165"/>
    <mergeCell ref="C167:G167"/>
    <mergeCell ref="C137:G137"/>
    <mergeCell ref="C141:G141"/>
    <mergeCell ref="C144:G144"/>
    <mergeCell ref="C146:G146"/>
    <mergeCell ref="C148:G148"/>
    <mergeCell ref="C150:G150"/>
    <mergeCell ref="C152:G152"/>
    <mergeCell ref="C154:G154"/>
    <mergeCell ref="C155:G155"/>
    <mergeCell ref="C159:D159"/>
    <mergeCell ref="C161:G161"/>
    <mergeCell ref="C220:G220"/>
    <mergeCell ref="C188:G188"/>
    <mergeCell ref="C196:G196"/>
    <mergeCell ref="C201:G201"/>
    <mergeCell ref="C169:G169"/>
    <mergeCell ref="C171:G171"/>
    <mergeCell ref="C173:G173"/>
    <mergeCell ref="C175:G175"/>
    <mergeCell ref="C179:G179"/>
    <mergeCell ref="C181:G181"/>
    <mergeCell ref="C184:G184"/>
    <mergeCell ref="C186:G186"/>
    <mergeCell ref="C207:G207"/>
    <mergeCell ref="C209:G209"/>
    <mergeCell ref="C215:G215"/>
    <mergeCell ref="C217:G217"/>
    <mergeCell ref="C219:G219"/>
    <mergeCell ref="C242:G242"/>
    <mergeCell ref="C244:G244"/>
    <mergeCell ref="C246:G246"/>
    <mergeCell ref="C248:G248"/>
    <mergeCell ref="C224:G224"/>
    <mergeCell ref="C225:G225"/>
    <mergeCell ref="C228:G228"/>
    <mergeCell ref="C230:G230"/>
    <mergeCell ref="C232:G232"/>
    <mergeCell ref="C275:G275"/>
    <mergeCell ref="C266:G266"/>
    <mergeCell ref="C271:G271"/>
    <mergeCell ref="C255:G255"/>
    <mergeCell ref="C257:G257"/>
    <mergeCell ref="C260:G260"/>
    <mergeCell ref="C261:G26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CZ231"/>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433</v>
      </c>
      <c r="E3" s="83"/>
      <c r="F3" s="84"/>
      <c r="G3" s="85"/>
    </row>
    <row r="4" spans="1:104" ht="13.5" customHeight="1" thickBot="1" x14ac:dyDescent="0.25">
      <c r="A4" s="86" t="s">
        <v>34</v>
      </c>
      <c r="B4" s="87"/>
      <c r="C4" s="88"/>
      <c r="D4" s="89" t="s">
        <v>714</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435</v>
      </c>
      <c r="C7" s="102" t="s">
        <v>436</v>
      </c>
      <c r="D7" s="103"/>
      <c r="E7" s="104"/>
      <c r="F7" s="104"/>
      <c r="G7" s="105"/>
      <c r="H7" s="106"/>
      <c r="I7" s="107"/>
      <c r="J7" s="106"/>
      <c r="K7" s="107"/>
      <c r="O7" s="108"/>
    </row>
    <row r="8" spans="1:104" ht="22.5" x14ac:dyDescent="0.2">
      <c r="A8" s="109">
        <v>1</v>
      </c>
      <c r="B8" s="110" t="s">
        <v>437</v>
      </c>
      <c r="C8" s="111" t="s">
        <v>438</v>
      </c>
      <c r="D8" s="112" t="s">
        <v>84</v>
      </c>
      <c r="E8" s="113">
        <v>1</v>
      </c>
      <c r="F8" s="114">
        <v>0</v>
      </c>
      <c r="G8" s="115">
        <f>E8*F8</f>
        <v>0</v>
      </c>
      <c r="H8" s="116">
        <v>0</v>
      </c>
      <c r="I8" s="117">
        <f>E8*H8</f>
        <v>0</v>
      </c>
      <c r="J8" s="116"/>
      <c r="K8" s="117">
        <f>E8*J8</f>
        <v>0</v>
      </c>
      <c r="O8" s="108"/>
      <c r="Z8" s="108"/>
      <c r="AA8" s="108">
        <v>12</v>
      </c>
      <c r="AB8" s="108">
        <v>0</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12</v>
      </c>
      <c r="CB8" s="108">
        <v>0</v>
      </c>
      <c r="CZ8" s="75">
        <v>1</v>
      </c>
    </row>
    <row r="9" spans="1:104" ht="22.5" x14ac:dyDescent="0.2">
      <c r="A9" s="109">
        <v>2</v>
      </c>
      <c r="B9" s="110" t="s">
        <v>439</v>
      </c>
      <c r="C9" s="111" t="s">
        <v>440</v>
      </c>
      <c r="D9" s="112" t="s">
        <v>84</v>
      </c>
      <c r="E9" s="113">
        <v>1</v>
      </c>
      <c r="F9" s="114">
        <v>0</v>
      </c>
      <c r="G9" s="115">
        <f>E9*F9</f>
        <v>0</v>
      </c>
      <c r="H9" s="116">
        <v>0</v>
      </c>
      <c r="I9" s="117">
        <f>E9*H9</f>
        <v>0</v>
      </c>
      <c r="J9" s="116"/>
      <c r="K9" s="117">
        <f>E9*J9</f>
        <v>0</v>
      </c>
      <c r="O9" s="108"/>
      <c r="Z9" s="108"/>
      <c r="AA9" s="108">
        <v>12</v>
      </c>
      <c r="AB9" s="108">
        <v>0</v>
      </c>
      <c r="AC9" s="108">
        <v>2</v>
      </c>
      <c r="AD9" s="108"/>
      <c r="AE9" s="108"/>
      <c r="AF9" s="108"/>
      <c r="AG9" s="108"/>
      <c r="AH9" s="108"/>
      <c r="AI9" s="108"/>
      <c r="AJ9" s="108"/>
      <c r="AK9" s="108"/>
      <c r="AL9" s="108"/>
      <c r="AM9" s="108"/>
      <c r="AN9" s="108"/>
      <c r="AO9" s="108"/>
      <c r="AP9" s="108"/>
      <c r="AQ9" s="108"/>
      <c r="AR9" s="108"/>
      <c r="AS9" s="108"/>
      <c r="AT9" s="108"/>
      <c r="AU9" s="108"/>
      <c r="AV9" s="108"/>
      <c r="AW9" s="108"/>
      <c r="AX9" s="108"/>
      <c r="AY9" s="108"/>
      <c r="AZ9" s="118">
        <f>G9</f>
        <v>0</v>
      </c>
      <c r="BA9" s="108"/>
      <c r="BB9" s="108"/>
      <c r="BC9" s="108"/>
      <c r="BD9" s="108"/>
      <c r="BE9" s="108"/>
      <c r="BF9" s="108"/>
      <c r="BG9" s="108"/>
      <c r="BH9" s="108"/>
      <c r="BI9" s="108"/>
      <c r="CA9" s="108">
        <v>12</v>
      </c>
      <c r="CB9" s="108">
        <v>0</v>
      </c>
      <c r="CZ9" s="75">
        <v>1</v>
      </c>
    </row>
    <row r="10" spans="1:104" x14ac:dyDescent="0.2">
      <c r="A10" s="109">
        <v>3</v>
      </c>
      <c r="B10" s="110" t="s">
        <v>441</v>
      </c>
      <c r="C10" s="111" t="s">
        <v>442</v>
      </c>
      <c r="D10" s="112" t="s">
        <v>84</v>
      </c>
      <c r="E10" s="113">
        <v>1</v>
      </c>
      <c r="F10" s="114">
        <v>0</v>
      </c>
      <c r="G10" s="115">
        <f>E10*F10</f>
        <v>0</v>
      </c>
      <c r="H10" s="116">
        <v>0</v>
      </c>
      <c r="I10" s="117">
        <f>E10*H10</f>
        <v>0</v>
      </c>
      <c r="J10" s="116"/>
      <c r="K10" s="117">
        <f>E10*J10</f>
        <v>0</v>
      </c>
      <c r="O10" s="108"/>
      <c r="Z10" s="108"/>
      <c r="AA10" s="108">
        <v>12</v>
      </c>
      <c r="AB10" s="108">
        <v>0</v>
      </c>
      <c r="AC10" s="108">
        <v>3</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G10</f>
        <v>0</v>
      </c>
      <c r="BA10" s="108"/>
      <c r="BB10" s="108"/>
      <c r="BC10" s="108"/>
      <c r="BD10" s="108"/>
      <c r="BE10" s="108"/>
      <c r="BF10" s="108"/>
      <c r="BG10" s="108"/>
      <c r="BH10" s="108"/>
      <c r="BI10" s="108"/>
      <c r="CA10" s="108">
        <v>12</v>
      </c>
      <c r="CB10" s="108">
        <v>0</v>
      </c>
      <c r="CZ10" s="75">
        <v>1</v>
      </c>
    </row>
    <row r="11" spans="1:104" x14ac:dyDescent="0.2">
      <c r="A11" s="119"/>
      <c r="B11" s="120"/>
      <c r="C11" s="178" t="s">
        <v>443</v>
      </c>
      <c r="D11" s="179"/>
      <c r="E11" s="179"/>
      <c r="F11" s="179"/>
      <c r="G11" s="180"/>
      <c r="I11" s="121"/>
      <c r="K11" s="121"/>
      <c r="L11" s="122" t="s">
        <v>443</v>
      </c>
      <c r="O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row>
    <row r="12" spans="1:104" x14ac:dyDescent="0.2">
      <c r="A12" s="109">
        <v>4</v>
      </c>
      <c r="B12" s="110" t="s">
        <v>444</v>
      </c>
      <c r="C12" s="111" t="s">
        <v>445</v>
      </c>
      <c r="D12" s="112" t="s">
        <v>84</v>
      </c>
      <c r="E12" s="113">
        <v>1</v>
      </c>
      <c r="F12" s="114">
        <v>0</v>
      </c>
      <c r="G12" s="115">
        <f>E12*F12</f>
        <v>0</v>
      </c>
      <c r="H12" s="116">
        <v>0</v>
      </c>
      <c r="I12" s="117">
        <f>E12*H12</f>
        <v>0</v>
      </c>
      <c r="J12" s="116"/>
      <c r="K12" s="117">
        <f>E12*J12</f>
        <v>0</v>
      </c>
      <c r="O12" s="108"/>
      <c r="Z12" s="108"/>
      <c r="AA12" s="108">
        <v>12</v>
      </c>
      <c r="AB12" s="108">
        <v>0</v>
      </c>
      <c r="AC12" s="108">
        <v>4</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12</v>
      </c>
      <c r="CB12" s="108">
        <v>0</v>
      </c>
      <c r="CZ12" s="75">
        <v>1</v>
      </c>
    </row>
    <row r="13" spans="1:104" x14ac:dyDescent="0.2">
      <c r="A13" s="119"/>
      <c r="B13" s="120"/>
      <c r="C13" s="178" t="s">
        <v>446</v>
      </c>
      <c r="D13" s="179"/>
      <c r="E13" s="179"/>
      <c r="F13" s="179"/>
      <c r="G13" s="180"/>
      <c r="I13" s="121"/>
      <c r="K13" s="121"/>
      <c r="L13" s="122" t="s">
        <v>446</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x14ac:dyDescent="0.2">
      <c r="A14" s="109">
        <v>5</v>
      </c>
      <c r="B14" s="110" t="s">
        <v>447</v>
      </c>
      <c r="C14" s="111" t="s">
        <v>448</v>
      </c>
      <c r="D14" s="112" t="s">
        <v>84</v>
      </c>
      <c r="E14" s="113">
        <v>1</v>
      </c>
      <c r="F14" s="114">
        <v>0</v>
      </c>
      <c r="G14" s="115">
        <f>E14*F14</f>
        <v>0</v>
      </c>
      <c r="H14" s="116">
        <v>0</v>
      </c>
      <c r="I14" s="117">
        <f>E14*H14</f>
        <v>0</v>
      </c>
      <c r="J14" s="116"/>
      <c r="K14" s="117">
        <f>E14*J14</f>
        <v>0</v>
      </c>
      <c r="O14" s="108"/>
      <c r="Z14" s="108"/>
      <c r="AA14" s="108">
        <v>12</v>
      </c>
      <c r="AB14" s="108">
        <v>0</v>
      </c>
      <c r="AC14" s="108">
        <v>5</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G14</f>
        <v>0</v>
      </c>
      <c r="BA14" s="108"/>
      <c r="BB14" s="108"/>
      <c r="BC14" s="108"/>
      <c r="BD14" s="108"/>
      <c r="BE14" s="108"/>
      <c r="BF14" s="108"/>
      <c r="BG14" s="108"/>
      <c r="BH14" s="108"/>
      <c r="BI14" s="108"/>
      <c r="CA14" s="108">
        <v>12</v>
      </c>
      <c r="CB14" s="108">
        <v>0</v>
      </c>
      <c r="CZ14" s="75">
        <v>1</v>
      </c>
    </row>
    <row r="15" spans="1:104" x14ac:dyDescent="0.2">
      <c r="A15" s="109">
        <v>6</v>
      </c>
      <c r="B15" s="110" t="s">
        <v>449</v>
      </c>
      <c r="C15" s="111" t="s">
        <v>450</v>
      </c>
      <c r="D15" s="112" t="s">
        <v>84</v>
      </c>
      <c r="E15" s="113">
        <v>1</v>
      </c>
      <c r="F15" s="114">
        <v>0</v>
      </c>
      <c r="G15" s="115">
        <f>E15*F15</f>
        <v>0</v>
      </c>
      <c r="H15" s="116">
        <v>0</v>
      </c>
      <c r="I15" s="117">
        <f>E15*H15</f>
        <v>0</v>
      </c>
      <c r="J15" s="116"/>
      <c r="K15" s="117">
        <f>E15*J15</f>
        <v>0</v>
      </c>
      <c r="O15" s="108"/>
      <c r="Z15" s="108"/>
      <c r="AA15" s="108">
        <v>12</v>
      </c>
      <c r="AB15" s="108">
        <v>0</v>
      </c>
      <c r="AC15" s="108">
        <v>6</v>
      </c>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18">
        <f>G15</f>
        <v>0</v>
      </c>
      <c r="BA15" s="108"/>
      <c r="BB15" s="108"/>
      <c r="BC15" s="108"/>
      <c r="BD15" s="108"/>
      <c r="BE15" s="108"/>
      <c r="BF15" s="108"/>
      <c r="BG15" s="108"/>
      <c r="BH15" s="108"/>
      <c r="BI15" s="108"/>
      <c r="CA15" s="108">
        <v>12</v>
      </c>
      <c r="CB15" s="108">
        <v>0</v>
      </c>
      <c r="CZ15" s="75">
        <v>1</v>
      </c>
    </row>
    <row r="16" spans="1:104" x14ac:dyDescent="0.2">
      <c r="A16" s="128" t="s">
        <v>51</v>
      </c>
      <c r="B16" s="129" t="s">
        <v>435</v>
      </c>
      <c r="C16" s="130" t="s">
        <v>436</v>
      </c>
      <c r="D16" s="131"/>
      <c r="E16" s="132"/>
      <c r="F16" s="132"/>
      <c r="G16" s="133">
        <f>SUM(G7:G15)</f>
        <v>0</v>
      </c>
      <c r="H16" s="134"/>
      <c r="I16" s="133">
        <f>SUM(I7:I15)</f>
        <v>0</v>
      </c>
      <c r="J16" s="135"/>
      <c r="K16" s="133">
        <f>SUM(K7:K15)</f>
        <v>0</v>
      </c>
      <c r="O16" s="108"/>
      <c r="X16" s="136">
        <f>K16</f>
        <v>0</v>
      </c>
      <c r="Y16" s="136">
        <f>I16</f>
        <v>0</v>
      </c>
      <c r="Z16" s="118">
        <f>G16</f>
        <v>0</v>
      </c>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37"/>
      <c r="BB16" s="137"/>
      <c r="BC16" s="137"/>
      <c r="BD16" s="137"/>
      <c r="BE16" s="137"/>
      <c r="BF16" s="137"/>
      <c r="BG16" s="108"/>
      <c r="BH16" s="108"/>
      <c r="BI16" s="108"/>
    </row>
    <row r="17" spans="1:104" ht="14.25" customHeight="1" x14ac:dyDescent="0.2">
      <c r="A17" s="100" t="s">
        <v>46</v>
      </c>
      <c r="B17" s="101" t="s">
        <v>88</v>
      </c>
      <c r="C17" s="102" t="s">
        <v>451</v>
      </c>
      <c r="D17" s="103"/>
      <c r="E17" s="104"/>
      <c r="F17" s="104"/>
      <c r="G17" s="105"/>
      <c r="H17" s="106"/>
      <c r="I17" s="107"/>
      <c r="J17" s="106"/>
      <c r="K17" s="107"/>
      <c r="O17" s="108"/>
    </row>
    <row r="18" spans="1:104" ht="22.5" x14ac:dyDescent="0.2">
      <c r="A18" s="109">
        <v>7</v>
      </c>
      <c r="B18" s="110" t="s">
        <v>452</v>
      </c>
      <c r="C18" s="111" t="s">
        <v>453</v>
      </c>
      <c r="D18" s="112" t="s">
        <v>104</v>
      </c>
      <c r="E18" s="113">
        <v>8.5</v>
      </c>
      <c r="F18" s="114">
        <v>0</v>
      </c>
      <c r="G18" s="115">
        <f t="shared" ref="G18:G25" si="0">E18*F18</f>
        <v>0</v>
      </c>
      <c r="H18" s="116">
        <v>0</v>
      </c>
      <c r="I18" s="117">
        <f t="shared" ref="I18:I25" si="1">E18*H18</f>
        <v>0</v>
      </c>
      <c r="J18" s="116">
        <v>0</v>
      </c>
      <c r="K18" s="117">
        <f t="shared" ref="K18:K25" si="2">E18*J18</f>
        <v>0</v>
      </c>
      <c r="O18" s="108"/>
      <c r="Z18" s="108"/>
      <c r="AA18" s="108">
        <v>1</v>
      </c>
      <c r="AB18" s="108">
        <v>1</v>
      </c>
      <c r="AC18" s="108">
        <v>1</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 t="shared" ref="AZ18:AZ25" si="3">G18</f>
        <v>0</v>
      </c>
      <c r="BA18" s="108"/>
      <c r="BB18" s="108"/>
      <c r="BC18" s="108"/>
      <c r="BD18" s="108"/>
      <c r="BE18" s="108"/>
      <c r="BF18" s="108"/>
      <c r="BG18" s="108"/>
      <c r="BH18" s="108"/>
      <c r="BI18" s="108"/>
      <c r="CA18" s="108">
        <v>1</v>
      </c>
      <c r="CB18" s="108">
        <v>1</v>
      </c>
      <c r="CZ18" s="75">
        <v>1</v>
      </c>
    </row>
    <row r="19" spans="1:104" ht="22.5" x14ac:dyDescent="0.2">
      <c r="A19" s="109">
        <v>8</v>
      </c>
      <c r="B19" s="110" t="s">
        <v>454</v>
      </c>
      <c r="C19" s="111" t="s">
        <v>455</v>
      </c>
      <c r="D19" s="112" t="s">
        <v>104</v>
      </c>
      <c r="E19" s="113">
        <v>2.6</v>
      </c>
      <c r="F19" s="114">
        <v>0</v>
      </c>
      <c r="G19" s="115">
        <f t="shared" si="0"/>
        <v>0</v>
      </c>
      <c r="H19" s="116">
        <v>0</v>
      </c>
      <c r="I19" s="117">
        <f t="shared" si="1"/>
        <v>0</v>
      </c>
      <c r="J19" s="116">
        <v>0</v>
      </c>
      <c r="K19" s="117">
        <f t="shared" si="2"/>
        <v>0</v>
      </c>
      <c r="O19" s="108"/>
      <c r="Z19" s="108"/>
      <c r="AA19" s="108">
        <v>1</v>
      </c>
      <c r="AB19" s="108">
        <v>1</v>
      </c>
      <c r="AC19" s="108">
        <v>1</v>
      </c>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18">
        <f t="shared" si="3"/>
        <v>0</v>
      </c>
      <c r="BA19" s="108"/>
      <c r="BB19" s="108"/>
      <c r="BC19" s="108"/>
      <c r="BD19" s="108"/>
      <c r="BE19" s="108"/>
      <c r="BF19" s="108"/>
      <c r="BG19" s="108"/>
      <c r="BH19" s="108"/>
      <c r="BI19" s="108"/>
      <c r="CA19" s="108">
        <v>1</v>
      </c>
      <c r="CB19" s="108">
        <v>1</v>
      </c>
      <c r="CZ19" s="75">
        <v>1</v>
      </c>
    </row>
    <row r="20" spans="1:104" ht="22.5" x14ac:dyDescent="0.2">
      <c r="A20" s="109">
        <v>9</v>
      </c>
      <c r="B20" s="110" t="s">
        <v>456</v>
      </c>
      <c r="C20" s="111" t="s">
        <v>457</v>
      </c>
      <c r="D20" s="112" t="s">
        <v>104</v>
      </c>
      <c r="E20" s="113">
        <v>5.7</v>
      </c>
      <c r="F20" s="114">
        <v>0</v>
      </c>
      <c r="G20" s="115">
        <f t="shared" si="0"/>
        <v>0</v>
      </c>
      <c r="H20" s="116">
        <v>0</v>
      </c>
      <c r="I20" s="117">
        <f t="shared" si="1"/>
        <v>0</v>
      </c>
      <c r="J20" s="116">
        <v>0</v>
      </c>
      <c r="K20" s="117">
        <f t="shared" si="2"/>
        <v>0</v>
      </c>
      <c r="O20" s="108"/>
      <c r="Z20" s="108"/>
      <c r="AA20" s="108">
        <v>1</v>
      </c>
      <c r="AB20" s="108">
        <v>1</v>
      </c>
      <c r="AC20" s="108">
        <v>1</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 t="shared" si="3"/>
        <v>0</v>
      </c>
      <c r="BA20" s="108"/>
      <c r="BB20" s="108"/>
      <c r="BC20" s="108"/>
      <c r="BD20" s="108"/>
      <c r="BE20" s="108"/>
      <c r="BF20" s="108"/>
      <c r="BG20" s="108"/>
      <c r="BH20" s="108"/>
      <c r="BI20" s="108"/>
      <c r="CA20" s="108">
        <v>1</v>
      </c>
      <c r="CB20" s="108">
        <v>1</v>
      </c>
      <c r="CZ20" s="75">
        <v>1</v>
      </c>
    </row>
    <row r="21" spans="1:104" ht="22.5" x14ac:dyDescent="0.2">
      <c r="A21" s="109">
        <v>10</v>
      </c>
      <c r="B21" s="110" t="s">
        <v>458</v>
      </c>
      <c r="C21" s="111" t="s">
        <v>459</v>
      </c>
      <c r="D21" s="112" t="s">
        <v>104</v>
      </c>
      <c r="E21" s="113">
        <v>1.7</v>
      </c>
      <c r="F21" s="114">
        <v>0</v>
      </c>
      <c r="G21" s="115">
        <f t="shared" si="0"/>
        <v>0</v>
      </c>
      <c r="H21" s="116">
        <v>0</v>
      </c>
      <c r="I21" s="117">
        <f t="shared" si="1"/>
        <v>0</v>
      </c>
      <c r="J21" s="116">
        <v>0</v>
      </c>
      <c r="K21" s="117">
        <f t="shared" si="2"/>
        <v>0</v>
      </c>
      <c r="O21" s="108"/>
      <c r="Z21" s="108"/>
      <c r="AA21" s="108">
        <v>1</v>
      </c>
      <c r="AB21" s="108">
        <v>1</v>
      </c>
      <c r="AC21" s="108">
        <v>1</v>
      </c>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18">
        <f t="shared" si="3"/>
        <v>0</v>
      </c>
      <c r="BA21" s="108"/>
      <c r="BB21" s="108"/>
      <c r="BC21" s="108"/>
      <c r="BD21" s="108"/>
      <c r="BE21" s="108"/>
      <c r="BF21" s="108"/>
      <c r="BG21" s="108"/>
      <c r="BH21" s="108"/>
      <c r="BI21" s="108"/>
      <c r="CA21" s="108">
        <v>1</v>
      </c>
      <c r="CB21" s="108">
        <v>1</v>
      </c>
      <c r="CZ21" s="75">
        <v>1</v>
      </c>
    </row>
    <row r="22" spans="1:104" ht="22.5" x14ac:dyDescent="0.2">
      <c r="A22" s="109">
        <v>11</v>
      </c>
      <c r="B22" s="110" t="s">
        <v>460</v>
      </c>
      <c r="C22" s="111" t="s">
        <v>461</v>
      </c>
      <c r="D22" s="112" t="s">
        <v>104</v>
      </c>
      <c r="E22" s="113">
        <v>27</v>
      </c>
      <c r="F22" s="114">
        <v>0</v>
      </c>
      <c r="G22" s="115">
        <f t="shared" si="0"/>
        <v>0</v>
      </c>
      <c r="H22" s="116">
        <v>0</v>
      </c>
      <c r="I22" s="117">
        <f t="shared" si="1"/>
        <v>0</v>
      </c>
      <c r="J22" s="116">
        <v>0</v>
      </c>
      <c r="K22" s="117">
        <f t="shared" si="2"/>
        <v>0</v>
      </c>
      <c r="O22" s="108"/>
      <c r="Z22" s="108"/>
      <c r="AA22" s="108">
        <v>1</v>
      </c>
      <c r="AB22" s="108">
        <v>1</v>
      </c>
      <c r="AC22" s="108">
        <v>1</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 t="shared" si="3"/>
        <v>0</v>
      </c>
      <c r="BA22" s="108"/>
      <c r="BB22" s="108"/>
      <c r="BC22" s="108"/>
      <c r="BD22" s="108"/>
      <c r="BE22" s="108"/>
      <c r="BF22" s="108"/>
      <c r="BG22" s="108"/>
      <c r="BH22" s="108"/>
      <c r="BI22" s="108"/>
      <c r="CA22" s="108">
        <v>1</v>
      </c>
      <c r="CB22" s="108">
        <v>1</v>
      </c>
      <c r="CZ22" s="75">
        <v>1</v>
      </c>
    </row>
    <row r="23" spans="1:104" ht="22.5" x14ac:dyDescent="0.2">
      <c r="A23" s="109">
        <v>12</v>
      </c>
      <c r="B23" s="110" t="s">
        <v>462</v>
      </c>
      <c r="C23" s="111" t="s">
        <v>463</v>
      </c>
      <c r="D23" s="112" t="s">
        <v>104</v>
      </c>
      <c r="E23" s="113">
        <v>8.1</v>
      </c>
      <c r="F23" s="114">
        <v>0</v>
      </c>
      <c r="G23" s="115">
        <f t="shared" si="0"/>
        <v>0</v>
      </c>
      <c r="H23" s="116">
        <v>0</v>
      </c>
      <c r="I23" s="117">
        <f t="shared" si="1"/>
        <v>0</v>
      </c>
      <c r="J23" s="116">
        <v>0</v>
      </c>
      <c r="K23" s="117">
        <f t="shared" si="2"/>
        <v>0</v>
      </c>
      <c r="O23" s="108"/>
      <c r="Z23" s="108"/>
      <c r="AA23" s="108">
        <v>1</v>
      </c>
      <c r="AB23" s="108">
        <v>1</v>
      </c>
      <c r="AC23" s="108">
        <v>1</v>
      </c>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18">
        <f t="shared" si="3"/>
        <v>0</v>
      </c>
      <c r="BA23" s="108"/>
      <c r="BB23" s="108"/>
      <c r="BC23" s="108"/>
      <c r="BD23" s="108"/>
      <c r="BE23" s="108"/>
      <c r="BF23" s="108"/>
      <c r="BG23" s="108"/>
      <c r="BH23" s="108"/>
      <c r="BI23" s="108"/>
      <c r="CA23" s="108">
        <v>1</v>
      </c>
      <c r="CB23" s="108">
        <v>1</v>
      </c>
      <c r="CZ23" s="75">
        <v>1</v>
      </c>
    </row>
    <row r="24" spans="1:104" ht="22.5" x14ac:dyDescent="0.2">
      <c r="A24" s="109">
        <v>13</v>
      </c>
      <c r="B24" s="110" t="s">
        <v>464</v>
      </c>
      <c r="C24" s="111" t="s">
        <v>465</v>
      </c>
      <c r="D24" s="112" t="s">
        <v>104</v>
      </c>
      <c r="E24" s="113">
        <v>18</v>
      </c>
      <c r="F24" s="114">
        <v>0</v>
      </c>
      <c r="G24" s="115">
        <f t="shared" si="0"/>
        <v>0</v>
      </c>
      <c r="H24" s="116">
        <v>0</v>
      </c>
      <c r="I24" s="117">
        <f t="shared" si="1"/>
        <v>0</v>
      </c>
      <c r="J24" s="116">
        <v>0</v>
      </c>
      <c r="K24" s="117">
        <f t="shared" si="2"/>
        <v>0</v>
      </c>
      <c r="O24" s="108"/>
      <c r="Z24" s="108"/>
      <c r="AA24" s="108">
        <v>1</v>
      </c>
      <c r="AB24" s="108">
        <v>1</v>
      </c>
      <c r="AC24" s="108">
        <v>1</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 t="shared" si="3"/>
        <v>0</v>
      </c>
      <c r="BA24" s="108"/>
      <c r="BB24" s="108"/>
      <c r="BC24" s="108"/>
      <c r="BD24" s="108"/>
      <c r="BE24" s="108"/>
      <c r="BF24" s="108"/>
      <c r="BG24" s="108"/>
      <c r="BH24" s="108"/>
      <c r="BI24" s="108"/>
      <c r="CA24" s="108">
        <v>1</v>
      </c>
      <c r="CB24" s="108">
        <v>1</v>
      </c>
      <c r="CZ24" s="75">
        <v>1</v>
      </c>
    </row>
    <row r="25" spans="1:104" ht="22.5" x14ac:dyDescent="0.2">
      <c r="A25" s="109">
        <v>14</v>
      </c>
      <c r="B25" s="110" t="s">
        <v>466</v>
      </c>
      <c r="C25" s="111" t="s">
        <v>467</v>
      </c>
      <c r="D25" s="112" t="s">
        <v>104</v>
      </c>
      <c r="E25" s="113">
        <v>5.4</v>
      </c>
      <c r="F25" s="114">
        <v>0</v>
      </c>
      <c r="G25" s="115">
        <f t="shared" si="0"/>
        <v>0</v>
      </c>
      <c r="H25" s="116">
        <v>0</v>
      </c>
      <c r="I25" s="117">
        <f t="shared" si="1"/>
        <v>0</v>
      </c>
      <c r="J25" s="116">
        <v>0</v>
      </c>
      <c r="K25" s="117">
        <f t="shared" si="2"/>
        <v>0</v>
      </c>
      <c r="O25" s="108"/>
      <c r="Z25" s="108"/>
      <c r="AA25" s="108">
        <v>1</v>
      </c>
      <c r="AB25" s="108">
        <v>1</v>
      </c>
      <c r="AC25" s="108">
        <v>1</v>
      </c>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18">
        <f t="shared" si="3"/>
        <v>0</v>
      </c>
      <c r="BA25" s="108"/>
      <c r="BB25" s="108"/>
      <c r="BC25" s="108"/>
      <c r="BD25" s="108"/>
      <c r="BE25" s="108"/>
      <c r="BF25" s="108"/>
      <c r="BG25" s="108"/>
      <c r="BH25" s="108"/>
      <c r="BI25" s="108"/>
      <c r="CA25" s="108">
        <v>1</v>
      </c>
      <c r="CB25" s="108">
        <v>1</v>
      </c>
      <c r="CZ25" s="75">
        <v>1</v>
      </c>
    </row>
    <row r="26" spans="1:104" x14ac:dyDescent="0.2">
      <c r="A26" s="128" t="s">
        <v>51</v>
      </c>
      <c r="B26" s="129" t="s">
        <v>88</v>
      </c>
      <c r="C26" s="130" t="s">
        <v>451</v>
      </c>
      <c r="D26" s="131"/>
      <c r="E26" s="132"/>
      <c r="F26" s="132"/>
      <c r="G26" s="133">
        <f>SUM(G17:G25)</f>
        <v>0</v>
      </c>
      <c r="H26" s="134"/>
      <c r="I26" s="133">
        <f>SUM(I17:I25)</f>
        <v>0</v>
      </c>
      <c r="J26" s="135"/>
      <c r="K26" s="133">
        <f>SUM(K17:K25)</f>
        <v>0</v>
      </c>
      <c r="O26" s="108"/>
      <c r="X26" s="136">
        <f>K26</f>
        <v>0</v>
      </c>
      <c r="Y26" s="136">
        <f>I26</f>
        <v>0</v>
      </c>
      <c r="Z26" s="118">
        <f>G26</f>
        <v>0</v>
      </c>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37"/>
      <c r="BB26" s="137"/>
      <c r="BC26" s="137"/>
      <c r="BD26" s="137"/>
      <c r="BE26" s="137"/>
      <c r="BF26" s="137"/>
      <c r="BG26" s="108"/>
      <c r="BH26" s="108"/>
      <c r="BI26" s="108"/>
    </row>
    <row r="27" spans="1:104" ht="14.25" customHeight="1" x14ac:dyDescent="0.2">
      <c r="A27" s="100" t="s">
        <v>46</v>
      </c>
      <c r="B27" s="101" t="s">
        <v>93</v>
      </c>
      <c r="C27" s="102" t="s">
        <v>468</v>
      </c>
      <c r="D27" s="103"/>
      <c r="E27" s="104"/>
      <c r="F27" s="104"/>
      <c r="G27" s="105"/>
      <c r="H27" s="106"/>
      <c r="I27" s="107"/>
      <c r="J27" s="106"/>
      <c r="K27" s="107"/>
      <c r="O27" s="108"/>
    </row>
    <row r="28" spans="1:104" ht="22.5" x14ac:dyDescent="0.2">
      <c r="A28" s="109">
        <v>15</v>
      </c>
      <c r="B28" s="110" t="s">
        <v>469</v>
      </c>
      <c r="C28" s="111" t="s">
        <v>470</v>
      </c>
      <c r="D28" s="112" t="s">
        <v>49</v>
      </c>
      <c r="E28" s="113">
        <v>19.2</v>
      </c>
      <c r="F28" s="114">
        <v>0</v>
      </c>
      <c r="G28" s="115">
        <f>E28*F28</f>
        <v>0</v>
      </c>
      <c r="H28" s="116">
        <v>0</v>
      </c>
      <c r="I28" s="117">
        <f>E28*H28</f>
        <v>0</v>
      </c>
      <c r="J28" s="116">
        <v>0</v>
      </c>
      <c r="K28" s="117">
        <f>E28*J28</f>
        <v>0</v>
      </c>
      <c r="O28" s="108"/>
      <c r="Z28" s="108"/>
      <c r="AA28" s="108">
        <v>1</v>
      </c>
      <c r="AB28" s="108">
        <v>1</v>
      </c>
      <c r="AC28" s="108">
        <v>1</v>
      </c>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18">
        <f>G28</f>
        <v>0</v>
      </c>
      <c r="BA28" s="108"/>
      <c r="BB28" s="108"/>
      <c r="BC28" s="108"/>
      <c r="BD28" s="108"/>
      <c r="BE28" s="108"/>
      <c r="BF28" s="108"/>
      <c r="BG28" s="108"/>
      <c r="BH28" s="108"/>
      <c r="BI28" s="108"/>
      <c r="CA28" s="108">
        <v>1</v>
      </c>
      <c r="CB28" s="108">
        <v>1</v>
      </c>
      <c r="CZ28" s="75">
        <v>1</v>
      </c>
    </row>
    <row r="29" spans="1:104" x14ac:dyDescent="0.2">
      <c r="A29" s="109">
        <v>16</v>
      </c>
      <c r="B29" s="110" t="s">
        <v>471</v>
      </c>
      <c r="C29" s="111" t="s">
        <v>472</v>
      </c>
      <c r="D29" s="112" t="s">
        <v>49</v>
      </c>
      <c r="E29" s="113">
        <v>19.2</v>
      </c>
      <c r="F29" s="114">
        <v>0</v>
      </c>
      <c r="G29" s="115">
        <f>E29*F29</f>
        <v>0</v>
      </c>
      <c r="H29" s="116">
        <v>0</v>
      </c>
      <c r="I29" s="117">
        <f>E29*H29</f>
        <v>0</v>
      </c>
      <c r="J29" s="116">
        <v>0</v>
      </c>
      <c r="K29" s="117">
        <f>E29*J29</f>
        <v>0</v>
      </c>
      <c r="O29" s="108"/>
      <c r="Z29" s="108"/>
      <c r="AA29" s="108">
        <v>1</v>
      </c>
      <c r="AB29" s="108">
        <v>1</v>
      </c>
      <c r="AC29" s="108">
        <v>1</v>
      </c>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18">
        <f>G29</f>
        <v>0</v>
      </c>
      <c r="BA29" s="108"/>
      <c r="BB29" s="108"/>
      <c r="BC29" s="108"/>
      <c r="BD29" s="108"/>
      <c r="BE29" s="108"/>
      <c r="BF29" s="108"/>
      <c r="BG29" s="108"/>
      <c r="BH29" s="108"/>
      <c r="BI29" s="108"/>
      <c r="CA29" s="108">
        <v>1</v>
      </c>
      <c r="CB29" s="108">
        <v>1</v>
      </c>
      <c r="CZ29" s="75">
        <v>1</v>
      </c>
    </row>
    <row r="30" spans="1:104" x14ac:dyDescent="0.2">
      <c r="A30" s="109">
        <v>17</v>
      </c>
      <c r="B30" s="110" t="s">
        <v>473</v>
      </c>
      <c r="C30" s="111" t="s">
        <v>474</v>
      </c>
      <c r="D30" s="112" t="s">
        <v>104</v>
      </c>
      <c r="E30" s="113">
        <v>14.2</v>
      </c>
      <c r="F30" s="114">
        <v>0</v>
      </c>
      <c r="G30" s="115">
        <f>E30*F30</f>
        <v>0</v>
      </c>
      <c r="H30" s="116">
        <v>0</v>
      </c>
      <c r="I30" s="117">
        <f>E30*H30</f>
        <v>0</v>
      </c>
      <c r="J30" s="116">
        <v>0</v>
      </c>
      <c r="K30" s="117">
        <f>E30*J30</f>
        <v>0</v>
      </c>
      <c r="O30" s="108"/>
      <c r="Z30" s="108"/>
      <c r="AA30" s="108">
        <v>1</v>
      </c>
      <c r="AB30" s="108">
        <v>1</v>
      </c>
      <c r="AC30" s="108">
        <v>1</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G30</f>
        <v>0</v>
      </c>
      <c r="BA30" s="108"/>
      <c r="BB30" s="108"/>
      <c r="BC30" s="108"/>
      <c r="BD30" s="108"/>
      <c r="BE30" s="108"/>
      <c r="BF30" s="108"/>
      <c r="BG30" s="108"/>
      <c r="BH30" s="108"/>
      <c r="BI30" s="108"/>
      <c r="CA30" s="108">
        <v>1</v>
      </c>
      <c r="CB30" s="108">
        <v>1</v>
      </c>
      <c r="CZ30" s="75">
        <v>1</v>
      </c>
    </row>
    <row r="31" spans="1:104" x14ac:dyDescent="0.2">
      <c r="A31" s="109">
        <v>18</v>
      </c>
      <c r="B31" s="110" t="s">
        <v>475</v>
      </c>
      <c r="C31" s="111" t="s">
        <v>476</v>
      </c>
      <c r="D31" s="112" t="s">
        <v>104</v>
      </c>
      <c r="E31" s="113">
        <v>14.2</v>
      </c>
      <c r="F31" s="114">
        <v>0</v>
      </c>
      <c r="G31" s="115">
        <f>E31*F31</f>
        <v>0</v>
      </c>
      <c r="H31" s="116">
        <v>0</v>
      </c>
      <c r="I31" s="117">
        <f>E31*H31</f>
        <v>0</v>
      </c>
      <c r="J31" s="116">
        <v>0</v>
      </c>
      <c r="K31" s="117">
        <f>E31*J31</f>
        <v>0</v>
      </c>
      <c r="O31" s="108"/>
      <c r="Z31" s="108"/>
      <c r="AA31" s="108">
        <v>1</v>
      </c>
      <c r="AB31" s="108">
        <v>1</v>
      </c>
      <c r="AC31" s="108">
        <v>1</v>
      </c>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18">
        <f>G31</f>
        <v>0</v>
      </c>
      <c r="BA31" s="108"/>
      <c r="BB31" s="108"/>
      <c r="BC31" s="108"/>
      <c r="BD31" s="108"/>
      <c r="BE31" s="108"/>
      <c r="BF31" s="108"/>
      <c r="BG31" s="108"/>
      <c r="BH31" s="108"/>
      <c r="BI31" s="108"/>
      <c r="CA31" s="108">
        <v>1</v>
      </c>
      <c r="CB31" s="108">
        <v>1</v>
      </c>
      <c r="CZ31" s="75">
        <v>1</v>
      </c>
    </row>
    <row r="32" spans="1:104" x14ac:dyDescent="0.2">
      <c r="A32" s="128" t="s">
        <v>51</v>
      </c>
      <c r="B32" s="129" t="s">
        <v>93</v>
      </c>
      <c r="C32" s="130" t="s">
        <v>468</v>
      </c>
      <c r="D32" s="131"/>
      <c r="E32" s="132"/>
      <c r="F32" s="132"/>
      <c r="G32" s="133">
        <f>SUM(G27:G31)</f>
        <v>0</v>
      </c>
      <c r="H32" s="134"/>
      <c r="I32" s="133">
        <f>SUM(I27:I31)</f>
        <v>0</v>
      </c>
      <c r="J32" s="135"/>
      <c r="K32" s="133">
        <f>SUM(K27:K31)</f>
        <v>0</v>
      </c>
      <c r="O32" s="108"/>
      <c r="X32" s="136">
        <f>K32</f>
        <v>0</v>
      </c>
      <c r="Y32" s="136">
        <f>I32</f>
        <v>0</v>
      </c>
      <c r="Z32" s="118">
        <f>G32</f>
        <v>0</v>
      </c>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37"/>
      <c r="BB32" s="137"/>
      <c r="BC32" s="137"/>
      <c r="BD32" s="137"/>
      <c r="BE32" s="137"/>
      <c r="BF32" s="137"/>
      <c r="BG32" s="108"/>
      <c r="BH32" s="108"/>
      <c r="BI32" s="108"/>
    </row>
    <row r="33" spans="1:104" ht="14.25" customHeight="1" x14ac:dyDescent="0.2">
      <c r="A33" s="100" t="s">
        <v>46</v>
      </c>
      <c r="B33" s="101" t="s">
        <v>477</v>
      </c>
      <c r="C33" s="102" t="s">
        <v>478</v>
      </c>
      <c r="D33" s="103"/>
      <c r="E33" s="104"/>
      <c r="F33" s="104"/>
      <c r="G33" s="105"/>
      <c r="H33" s="106"/>
      <c r="I33" s="107"/>
      <c r="J33" s="106"/>
      <c r="K33" s="107"/>
      <c r="O33" s="108"/>
    </row>
    <row r="34" spans="1:104" ht="22.5" x14ac:dyDescent="0.2">
      <c r="A34" s="109">
        <v>19</v>
      </c>
      <c r="B34" s="110" t="s">
        <v>479</v>
      </c>
      <c r="C34" s="111" t="s">
        <v>480</v>
      </c>
      <c r="D34" s="112" t="s">
        <v>104</v>
      </c>
      <c r="E34" s="113">
        <v>18.899999999999999</v>
      </c>
      <c r="F34" s="114">
        <v>0</v>
      </c>
      <c r="G34" s="115">
        <f>E34*F34</f>
        <v>0</v>
      </c>
      <c r="H34" s="116">
        <v>0</v>
      </c>
      <c r="I34" s="117">
        <f>E34*H34</f>
        <v>0</v>
      </c>
      <c r="J34" s="116">
        <v>0</v>
      </c>
      <c r="K34" s="117">
        <f>E34*J34</f>
        <v>0</v>
      </c>
      <c r="O34" s="108"/>
      <c r="Z34" s="108"/>
      <c r="AA34" s="108">
        <v>1</v>
      </c>
      <c r="AB34" s="108">
        <v>1</v>
      </c>
      <c r="AC34" s="108">
        <v>1</v>
      </c>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18">
        <f>G34</f>
        <v>0</v>
      </c>
      <c r="BA34" s="108"/>
      <c r="BB34" s="108"/>
      <c r="BC34" s="108"/>
      <c r="BD34" s="108"/>
      <c r="BE34" s="108"/>
      <c r="BF34" s="108"/>
      <c r="BG34" s="108"/>
      <c r="BH34" s="108"/>
      <c r="BI34" s="108"/>
      <c r="CA34" s="108">
        <v>1</v>
      </c>
      <c r="CB34" s="108">
        <v>1</v>
      </c>
      <c r="CZ34" s="75">
        <v>1</v>
      </c>
    </row>
    <row r="35" spans="1:104" ht="22.5" x14ac:dyDescent="0.2">
      <c r="A35" s="109">
        <v>20</v>
      </c>
      <c r="B35" s="110" t="s">
        <v>481</v>
      </c>
      <c r="C35" s="111" t="s">
        <v>482</v>
      </c>
      <c r="D35" s="112" t="s">
        <v>104</v>
      </c>
      <c r="E35" s="113">
        <v>18.899999999999999</v>
      </c>
      <c r="F35" s="114">
        <v>0</v>
      </c>
      <c r="G35" s="115">
        <f>E35*F35</f>
        <v>0</v>
      </c>
      <c r="H35" s="116">
        <v>0</v>
      </c>
      <c r="I35" s="117">
        <f>E35*H35</f>
        <v>0</v>
      </c>
      <c r="J35" s="116">
        <v>0</v>
      </c>
      <c r="K35" s="117">
        <f>E35*J35</f>
        <v>0</v>
      </c>
      <c r="O35" s="108"/>
      <c r="Z35" s="108"/>
      <c r="AA35" s="108">
        <v>1</v>
      </c>
      <c r="AB35" s="108">
        <v>1</v>
      </c>
      <c r="AC35" s="108">
        <v>1</v>
      </c>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18">
        <f>G35</f>
        <v>0</v>
      </c>
      <c r="BA35" s="108"/>
      <c r="BB35" s="108"/>
      <c r="BC35" s="108"/>
      <c r="BD35" s="108"/>
      <c r="BE35" s="108"/>
      <c r="BF35" s="108"/>
      <c r="BG35" s="108"/>
      <c r="BH35" s="108"/>
      <c r="BI35" s="108"/>
      <c r="CA35" s="108">
        <v>1</v>
      </c>
      <c r="CB35" s="108">
        <v>1</v>
      </c>
      <c r="CZ35" s="75">
        <v>1</v>
      </c>
    </row>
    <row r="36" spans="1:104" ht="22.5" x14ac:dyDescent="0.2">
      <c r="A36" s="109">
        <v>21</v>
      </c>
      <c r="B36" s="110" t="s">
        <v>117</v>
      </c>
      <c r="C36" s="111" t="s">
        <v>483</v>
      </c>
      <c r="D36" s="112" t="s">
        <v>104</v>
      </c>
      <c r="E36" s="113">
        <v>18.899999999999999</v>
      </c>
      <c r="F36" s="114">
        <v>0</v>
      </c>
      <c r="G36" s="115">
        <f>E36*F36</f>
        <v>0</v>
      </c>
      <c r="H36" s="116">
        <v>0</v>
      </c>
      <c r="I36" s="117">
        <f>E36*H36</f>
        <v>0</v>
      </c>
      <c r="J36" s="116">
        <v>0</v>
      </c>
      <c r="K36" s="117">
        <f>E36*J36</f>
        <v>0</v>
      </c>
      <c r="O36" s="108"/>
      <c r="Z36" s="108"/>
      <c r="AA36" s="108">
        <v>1</v>
      </c>
      <c r="AB36" s="108">
        <v>1</v>
      </c>
      <c r="AC36" s="108">
        <v>1</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G36</f>
        <v>0</v>
      </c>
      <c r="BA36" s="108"/>
      <c r="BB36" s="108"/>
      <c r="BC36" s="108"/>
      <c r="BD36" s="108"/>
      <c r="BE36" s="108"/>
      <c r="BF36" s="108"/>
      <c r="BG36" s="108"/>
      <c r="BH36" s="108"/>
      <c r="BI36" s="108"/>
      <c r="CA36" s="108">
        <v>1</v>
      </c>
      <c r="CB36" s="108">
        <v>1</v>
      </c>
      <c r="CZ36" s="75">
        <v>1</v>
      </c>
    </row>
    <row r="37" spans="1:104" x14ac:dyDescent="0.2">
      <c r="A37" s="128" t="s">
        <v>51</v>
      </c>
      <c r="B37" s="129" t="s">
        <v>477</v>
      </c>
      <c r="C37" s="130" t="s">
        <v>478</v>
      </c>
      <c r="D37" s="131"/>
      <c r="E37" s="132"/>
      <c r="F37" s="132"/>
      <c r="G37" s="133">
        <f>SUM(G33:G36)</f>
        <v>0</v>
      </c>
      <c r="H37" s="134"/>
      <c r="I37" s="133">
        <f>SUM(I33:I36)</f>
        <v>0</v>
      </c>
      <c r="J37" s="135"/>
      <c r="K37" s="133">
        <f>SUM(K33:K36)</f>
        <v>0</v>
      </c>
      <c r="O37" s="108"/>
      <c r="X37" s="136">
        <f>K37</f>
        <v>0</v>
      </c>
      <c r="Y37" s="136">
        <f>I37</f>
        <v>0</v>
      </c>
      <c r="Z37" s="118">
        <f>G37</f>
        <v>0</v>
      </c>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37"/>
      <c r="BB37" s="137"/>
      <c r="BC37" s="137"/>
      <c r="BD37" s="137"/>
      <c r="BE37" s="137"/>
      <c r="BF37" s="137"/>
      <c r="BG37" s="108"/>
      <c r="BH37" s="108"/>
      <c r="BI37" s="108"/>
    </row>
    <row r="38" spans="1:104" ht="14.25" customHeight="1" x14ac:dyDescent="0.2">
      <c r="A38" s="100" t="s">
        <v>46</v>
      </c>
      <c r="B38" s="101" t="s">
        <v>484</v>
      </c>
      <c r="C38" s="102" t="s">
        <v>485</v>
      </c>
      <c r="D38" s="103"/>
      <c r="E38" s="104"/>
      <c r="F38" s="104"/>
      <c r="G38" s="105"/>
      <c r="H38" s="106"/>
      <c r="I38" s="107"/>
      <c r="J38" s="106"/>
      <c r="K38" s="107"/>
      <c r="O38" s="108"/>
    </row>
    <row r="39" spans="1:104" ht="22.5" x14ac:dyDescent="0.2">
      <c r="A39" s="109">
        <v>22</v>
      </c>
      <c r="B39" s="110" t="s">
        <v>119</v>
      </c>
      <c r="C39" s="111" t="s">
        <v>486</v>
      </c>
      <c r="D39" s="112" t="s">
        <v>104</v>
      </c>
      <c r="E39" s="113">
        <v>18.899999999999999</v>
      </c>
      <c r="F39" s="114">
        <v>0</v>
      </c>
      <c r="G39" s="115">
        <f>E39*F39</f>
        <v>0</v>
      </c>
      <c r="H39" s="116">
        <v>0</v>
      </c>
      <c r="I39" s="117">
        <f>E39*H39</f>
        <v>0</v>
      </c>
      <c r="J39" s="116">
        <v>0</v>
      </c>
      <c r="K39" s="117">
        <f>E39*J39</f>
        <v>0</v>
      </c>
      <c r="O39" s="108"/>
      <c r="Z39" s="108"/>
      <c r="AA39" s="108">
        <v>1</v>
      </c>
      <c r="AB39" s="108">
        <v>1</v>
      </c>
      <c r="AC39" s="108">
        <v>1</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18">
        <f>G39</f>
        <v>0</v>
      </c>
      <c r="BA39" s="108"/>
      <c r="BB39" s="108"/>
      <c r="BC39" s="108"/>
      <c r="BD39" s="108"/>
      <c r="BE39" s="108"/>
      <c r="BF39" s="108"/>
      <c r="BG39" s="108"/>
      <c r="BH39" s="108"/>
      <c r="BI39" s="108"/>
      <c r="CA39" s="108">
        <v>1</v>
      </c>
      <c r="CB39" s="108">
        <v>1</v>
      </c>
      <c r="CZ39" s="75">
        <v>1</v>
      </c>
    </row>
    <row r="40" spans="1:104" x14ac:dyDescent="0.2">
      <c r="A40" s="109">
        <v>23</v>
      </c>
      <c r="B40" s="110" t="s">
        <v>487</v>
      </c>
      <c r="C40" s="111" t="s">
        <v>488</v>
      </c>
      <c r="D40" s="112" t="s">
        <v>104</v>
      </c>
      <c r="E40" s="113">
        <v>31.3</v>
      </c>
      <c r="F40" s="114">
        <v>0</v>
      </c>
      <c r="G40" s="115">
        <f>E40*F40</f>
        <v>0</v>
      </c>
      <c r="H40" s="116">
        <v>0</v>
      </c>
      <c r="I40" s="117">
        <f>E40*H40</f>
        <v>0</v>
      </c>
      <c r="J40" s="116">
        <v>0</v>
      </c>
      <c r="K40" s="117">
        <f>E40*J40</f>
        <v>0</v>
      </c>
      <c r="O40" s="108"/>
      <c r="Z40" s="108"/>
      <c r="AA40" s="108">
        <v>1</v>
      </c>
      <c r="AB40" s="108">
        <v>1</v>
      </c>
      <c r="AC40" s="108">
        <v>1</v>
      </c>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18">
        <f>G40</f>
        <v>0</v>
      </c>
      <c r="BA40" s="108"/>
      <c r="BB40" s="108"/>
      <c r="BC40" s="108"/>
      <c r="BD40" s="108"/>
      <c r="BE40" s="108"/>
      <c r="BF40" s="108"/>
      <c r="BG40" s="108"/>
      <c r="BH40" s="108"/>
      <c r="BI40" s="108"/>
      <c r="CA40" s="108">
        <v>1</v>
      </c>
      <c r="CB40" s="108">
        <v>1</v>
      </c>
      <c r="CZ40" s="75">
        <v>1</v>
      </c>
    </row>
    <row r="41" spans="1:104" ht="22.5" x14ac:dyDescent="0.2">
      <c r="A41" s="109">
        <v>24</v>
      </c>
      <c r="B41" s="110" t="s">
        <v>489</v>
      </c>
      <c r="C41" s="111" t="s">
        <v>490</v>
      </c>
      <c r="D41" s="112" t="s">
        <v>104</v>
      </c>
      <c r="E41" s="113">
        <v>8</v>
      </c>
      <c r="F41" s="114">
        <v>0</v>
      </c>
      <c r="G41" s="115">
        <f>E41*F41</f>
        <v>0</v>
      </c>
      <c r="H41" s="116">
        <v>0</v>
      </c>
      <c r="I41" s="117">
        <f>E41*H41</f>
        <v>0</v>
      </c>
      <c r="J41" s="116">
        <v>0</v>
      </c>
      <c r="K41" s="117">
        <f>E41*J41</f>
        <v>0</v>
      </c>
      <c r="O41" s="108"/>
      <c r="Z41" s="108"/>
      <c r="AA41" s="108">
        <v>1</v>
      </c>
      <c r="AB41" s="108">
        <v>1</v>
      </c>
      <c r="AC41" s="108">
        <v>1</v>
      </c>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18">
        <f>G41</f>
        <v>0</v>
      </c>
      <c r="BA41" s="108"/>
      <c r="BB41" s="108"/>
      <c r="BC41" s="108"/>
      <c r="BD41" s="108"/>
      <c r="BE41" s="108"/>
      <c r="BF41" s="108"/>
      <c r="BG41" s="108"/>
      <c r="BH41" s="108"/>
      <c r="BI41" s="108"/>
      <c r="CA41" s="108">
        <v>1</v>
      </c>
      <c r="CB41" s="108">
        <v>1</v>
      </c>
      <c r="CZ41" s="75">
        <v>1</v>
      </c>
    </row>
    <row r="42" spans="1:104" ht="22.5" x14ac:dyDescent="0.2">
      <c r="A42" s="109">
        <v>25</v>
      </c>
      <c r="B42" s="110" t="s">
        <v>491</v>
      </c>
      <c r="C42" s="111" t="s">
        <v>492</v>
      </c>
      <c r="D42" s="112" t="s">
        <v>104</v>
      </c>
      <c r="E42" s="113">
        <v>8</v>
      </c>
      <c r="F42" s="114">
        <v>0</v>
      </c>
      <c r="G42" s="115">
        <f>E42*F42</f>
        <v>0</v>
      </c>
      <c r="H42" s="116">
        <v>0</v>
      </c>
      <c r="I42" s="117">
        <f>E42*H42</f>
        <v>0</v>
      </c>
      <c r="J42" s="116">
        <v>0</v>
      </c>
      <c r="K42" s="117">
        <f>E42*J42</f>
        <v>0</v>
      </c>
      <c r="O42" s="108"/>
      <c r="Z42" s="108"/>
      <c r="AA42" s="108">
        <v>1</v>
      </c>
      <c r="AB42" s="108">
        <v>1</v>
      </c>
      <c r="AC42" s="108">
        <v>1</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G42</f>
        <v>0</v>
      </c>
      <c r="BA42" s="108"/>
      <c r="BB42" s="108"/>
      <c r="BC42" s="108"/>
      <c r="BD42" s="108"/>
      <c r="BE42" s="108"/>
      <c r="BF42" s="108"/>
      <c r="BG42" s="108"/>
      <c r="BH42" s="108"/>
      <c r="BI42" s="108"/>
      <c r="CA42" s="108">
        <v>1</v>
      </c>
      <c r="CB42" s="108">
        <v>1</v>
      </c>
      <c r="CZ42" s="75">
        <v>1</v>
      </c>
    </row>
    <row r="43" spans="1:104" x14ac:dyDescent="0.2">
      <c r="A43" s="128" t="s">
        <v>51</v>
      </c>
      <c r="B43" s="129" t="s">
        <v>484</v>
      </c>
      <c r="C43" s="130" t="s">
        <v>485</v>
      </c>
      <c r="D43" s="131"/>
      <c r="E43" s="132"/>
      <c r="F43" s="132"/>
      <c r="G43" s="133">
        <f>SUM(G38:G42)</f>
        <v>0</v>
      </c>
      <c r="H43" s="134"/>
      <c r="I43" s="133">
        <f>SUM(I38:I42)</f>
        <v>0</v>
      </c>
      <c r="J43" s="135"/>
      <c r="K43" s="133">
        <f>SUM(K38:K42)</f>
        <v>0</v>
      </c>
      <c r="O43" s="108"/>
      <c r="X43" s="136">
        <f>K43</f>
        <v>0</v>
      </c>
      <c r="Y43" s="136">
        <f>I43</f>
        <v>0</v>
      </c>
      <c r="Z43" s="118">
        <f>G43</f>
        <v>0</v>
      </c>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37"/>
      <c r="BB43" s="137"/>
      <c r="BC43" s="137"/>
      <c r="BD43" s="137"/>
      <c r="BE43" s="137"/>
      <c r="BF43" s="137"/>
      <c r="BG43" s="108"/>
      <c r="BH43" s="108"/>
      <c r="BI43" s="108"/>
    </row>
    <row r="44" spans="1:104" ht="14.25" customHeight="1" x14ac:dyDescent="0.2">
      <c r="A44" s="100" t="s">
        <v>46</v>
      </c>
      <c r="B44" s="101" t="s">
        <v>493</v>
      </c>
      <c r="C44" s="102" t="s">
        <v>494</v>
      </c>
      <c r="D44" s="103"/>
      <c r="E44" s="104"/>
      <c r="F44" s="104"/>
      <c r="G44" s="105"/>
      <c r="H44" s="106"/>
      <c r="I44" s="107"/>
      <c r="J44" s="106"/>
      <c r="K44" s="107"/>
      <c r="O44" s="108"/>
    </row>
    <row r="45" spans="1:104" ht="22.5" x14ac:dyDescent="0.2">
      <c r="A45" s="109">
        <v>26</v>
      </c>
      <c r="B45" s="110" t="s">
        <v>126</v>
      </c>
      <c r="C45" s="111" t="s">
        <v>495</v>
      </c>
      <c r="D45" s="112" t="s">
        <v>128</v>
      </c>
      <c r="E45" s="113">
        <v>18.899999999999999</v>
      </c>
      <c r="F45" s="114">
        <v>0</v>
      </c>
      <c r="G45" s="115">
        <f>E45*F45</f>
        <v>0</v>
      </c>
      <c r="H45" s="116">
        <v>0</v>
      </c>
      <c r="I45" s="117">
        <f>E45*H45</f>
        <v>0</v>
      </c>
      <c r="J45" s="116">
        <v>0</v>
      </c>
      <c r="K45" s="117">
        <f>E45*J45</f>
        <v>0</v>
      </c>
      <c r="O45" s="108"/>
      <c r="Z45" s="108"/>
      <c r="AA45" s="108">
        <v>1</v>
      </c>
      <c r="AB45" s="108">
        <v>1</v>
      </c>
      <c r="AC45" s="108">
        <v>1</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G45</f>
        <v>0</v>
      </c>
      <c r="BA45" s="108"/>
      <c r="BB45" s="108"/>
      <c r="BC45" s="108"/>
      <c r="BD45" s="108"/>
      <c r="BE45" s="108"/>
      <c r="BF45" s="108"/>
      <c r="BG45" s="108"/>
      <c r="BH45" s="108"/>
      <c r="BI45" s="108"/>
      <c r="CA45" s="108">
        <v>1</v>
      </c>
      <c r="CB45" s="108">
        <v>1</v>
      </c>
      <c r="CZ45" s="75">
        <v>1</v>
      </c>
    </row>
    <row r="46" spans="1:104" x14ac:dyDescent="0.2">
      <c r="A46" s="128" t="s">
        <v>51</v>
      </c>
      <c r="B46" s="129" t="s">
        <v>493</v>
      </c>
      <c r="C46" s="130" t="s">
        <v>494</v>
      </c>
      <c r="D46" s="131"/>
      <c r="E46" s="132"/>
      <c r="F46" s="132"/>
      <c r="G46" s="133">
        <f>SUM(G44:G45)</f>
        <v>0</v>
      </c>
      <c r="H46" s="134"/>
      <c r="I46" s="133">
        <f>SUM(I44:I45)</f>
        <v>0</v>
      </c>
      <c r="J46" s="135"/>
      <c r="K46" s="133">
        <f>SUM(K44:K45)</f>
        <v>0</v>
      </c>
      <c r="O46" s="108"/>
      <c r="X46" s="136">
        <f>K46</f>
        <v>0</v>
      </c>
      <c r="Y46" s="136">
        <f>I46</f>
        <v>0</v>
      </c>
      <c r="Z46" s="118">
        <f>G46</f>
        <v>0</v>
      </c>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37"/>
      <c r="BB46" s="137"/>
      <c r="BC46" s="137"/>
      <c r="BD46" s="137"/>
      <c r="BE46" s="137"/>
      <c r="BF46" s="137"/>
      <c r="BG46" s="108"/>
      <c r="BH46" s="108"/>
      <c r="BI46" s="108"/>
    </row>
    <row r="47" spans="1:104" ht="14.25" customHeight="1" x14ac:dyDescent="0.2">
      <c r="A47" s="100" t="s">
        <v>46</v>
      </c>
      <c r="B47" s="101" t="s">
        <v>496</v>
      </c>
      <c r="C47" s="102" t="s">
        <v>497</v>
      </c>
      <c r="D47" s="103"/>
      <c r="E47" s="104"/>
      <c r="F47" s="104"/>
      <c r="G47" s="105"/>
      <c r="H47" s="106"/>
      <c r="I47" s="107"/>
      <c r="J47" s="106"/>
      <c r="K47" s="107"/>
      <c r="O47" s="108"/>
    </row>
    <row r="48" spans="1:104" ht="22.5" x14ac:dyDescent="0.2">
      <c r="A48" s="109">
        <v>27</v>
      </c>
      <c r="B48" s="110" t="s">
        <v>498</v>
      </c>
      <c r="C48" s="111" t="s">
        <v>499</v>
      </c>
      <c r="D48" s="112" t="s">
        <v>152</v>
      </c>
      <c r="E48" s="113">
        <v>12</v>
      </c>
      <c r="F48" s="114">
        <v>0</v>
      </c>
      <c r="G48" s="115">
        <f t="shared" ref="G48:G55" si="4">E48*F48</f>
        <v>0</v>
      </c>
      <c r="H48" s="116">
        <v>0</v>
      </c>
      <c r="I48" s="117">
        <f t="shared" ref="I48:I55" si="5">E48*H48</f>
        <v>0</v>
      </c>
      <c r="J48" s="116">
        <v>0</v>
      </c>
      <c r="K48" s="117">
        <f t="shared" ref="K48:K55" si="6">E48*J48</f>
        <v>0</v>
      </c>
      <c r="O48" s="108"/>
      <c r="Z48" s="108"/>
      <c r="AA48" s="108">
        <v>1</v>
      </c>
      <c r="AB48" s="108">
        <v>1</v>
      </c>
      <c r="AC48" s="108">
        <v>1</v>
      </c>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18">
        <f t="shared" ref="AZ48:AZ55" si="7">G48</f>
        <v>0</v>
      </c>
      <c r="BA48" s="108"/>
      <c r="BB48" s="108"/>
      <c r="BC48" s="108"/>
      <c r="BD48" s="108"/>
      <c r="BE48" s="108"/>
      <c r="BF48" s="108"/>
      <c r="BG48" s="108"/>
      <c r="BH48" s="108"/>
      <c r="BI48" s="108"/>
      <c r="CA48" s="108">
        <v>1</v>
      </c>
      <c r="CB48" s="108">
        <v>1</v>
      </c>
      <c r="CZ48" s="75">
        <v>1</v>
      </c>
    </row>
    <row r="49" spans="1:104" x14ac:dyDescent="0.2">
      <c r="A49" s="109">
        <v>28</v>
      </c>
      <c r="B49" s="110" t="s">
        <v>500</v>
      </c>
      <c r="C49" s="111" t="s">
        <v>501</v>
      </c>
      <c r="D49" s="112" t="s">
        <v>49</v>
      </c>
      <c r="E49" s="113">
        <v>12.9</v>
      </c>
      <c r="F49" s="114">
        <v>0</v>
      </c>
      <c r="G49" s="115">
        <f t="shared" si="4"/>
        <v>0</v>
      </c>
      <c r="H49" s="116">
        <v>0</v>
      </c>
      <c r="I49" s="117">
        <f t="shared" si="5"/>
        <v>0</v>
      </c>
      <c r="J49" s="116">
        <v>0</v>
      </c>
      <c r="K49" s="117">
        <f t="shared" si="6"/>
        <v>0</v>
      </c>
      <c r="O49" s="108"/>
      <c r="Z49" s="108"/>
      <c r="AA49" s="108">
        <v>1</v>
      </c>
      <c r="AB49" s="108">
        <v>1</v>
      </c>
      <c r="AC49" s="108">
        <v>1</v>
      </c>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18">
        <f t="shared" si="7"/>
        <v>0</v>
      </c>
      <c r="BA49" s="108"/>
      <c r="BB49" s="108"/>
      <c r="BC49" s="108"/>
      <c r="BD49" s="108"/>
      <c r="BE49" s="108"/>
      <c r="BF49" s="108"/>
      <c r="BG49" s="108"/>
      <c r="BH49" s="108"/>
      <c r="BI49" s="108"/>
      <c r="CA49" s="108">
        <v>1</v>
      </c>
      <c r="CB49" s="108">
        <v>1</v>
      </c>
      <c r="CZ49" s="75">
        <v>1</v>
      </c>
    </row>
    <row r="50" spans="1:104" x14ac:dyDescent="0.2">
      <c r="A50" s="109">
        <v>29</v>
      </c>
      <c r="B50" s="110" t="s">
        <v>502</v>
      </c>
      <c r="C50" s="111" t="s">
        <v>503</v>
      </c>
      <c r="D50" s="112" t="s">
        <v>84</v>
      </c>
      <c r="E50" s="113">
        <v>12</v>
      </c>
      <c r="F50" s="114">
        <v>0</v>
      </c>
      <c r="G50" s="115">
        <f t="shared" si="4"/>
        <v>0</v>
      </c>
      <c r="H50" s="116">
        <v>0</v>
      </c>
      <c r="I50" s="117">
        <f t="shared" si="5"/>
        <v>0</v>
      </c>
      <c r="J50" s="116"/>
      <c r="K50" s="117">
        <f t="shared" si="6"/>
        <v>0</v>
      </c>
      <c r="O50" s="108"/>
      <c r="Z50" s="108"/>
      <c r="AA50" s="108">
        <v>3</v>
      </c>
      <c r="AB50" s="108">
        <v>0</v>
      </c>
      <c r="AC50" s="108" t="s">
        <v>502</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 t="shared" si="7"/>
        <v>0</v>
      </c>
      <c r="BA50" s="108"/>
      <c r="BB50" s="108"/>
      <c r="BC50" s="108"/>
      <c r="BD50" s="108"/>
      <c r="BE50" s="108"/>
      <c r="BF50" s="108"/>
      <c r="BG50" s="108"/>
      <c r="BH50" s="108"/>
      <c r="BI50" s="108"/>
      <c r="CA50" s="108">
        <v>3</v>
      </c>
      <c r="CB50" s="108">
        <v>0</v>
      </c>
      <c r="CZ50" s="75">
        <v>1</v>
      </c>
    </row>
    <row r="51" spans="1:104" x14ac:dyDescent="0.2">
      <c r="A51" s="109">
        <v>30</v>
      </c>
      <c r="B51" s="110" t="s">
        <v>504</v>
      </c>
      <c r="C51" s="111" t="s">
        <v>505</v>
      </c>
      <c r="D51" s="112" t="s">
        <v>84</v>
      </c>
      <c r="E51" s="113">
        <v>6</v>
      </c>
      <c r="F51" s="114">
        <v>0</v>
      </c>
      <c r="G51" s="115">
        <f t="shared" si="4"/>
        <v>0</v>
      </c>
      <c r="H51" s="116">
        <v>0</v>
      </c>
      <c r="I51" s="117">
        <f t="shared" si="5"/>
        <v>0</v>
      </c>
      <c r="J51" s="116"/>
      <c r="K51" s="117">
        <f t="shared" si="6"/>
        <v>0</v>
      </c>
      <c r="O51" s="108"/>
      <c r="Z51" s="108"/>
      <c r="AA51" s="108">
        <v>3</v>
      </c>
      <c r="AB51" s="108">
        <v>0</v>
      </c>
      <c r="AC51" s="108" t="s">
        <v>504</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 t="shared" si="7"/>
        <v>0</v>
      </c>
      <c r="BA51" s="108"/>
      <c r="BB51" s="108"/>
      <c r="BC51" s="108"/>
      <c r="BD51" s="108"/>
      <c r="BE51" s="108"/>
      <c r="BF51" s="108"/>
      <c r="BG51" s="108"/>
      <c r="BH51" s="108"/>
      <c r="BI51" s="108"/>
      <c r="CA51" s="108">
        <v>3</v>
      </c>
      <c r="CB51" s="108">
        <v>0</v>
      </c>
      <c r="CZ51" s="75">
        <v>1</v>
      </c>
    </row>
    <row r="52" spans="1:104" x14ac:dyDescent="0.2">
      <c r="A52" s="109">
        <v>31</v>
      </c>
      <c r="B52" s="110" t="s">
        <v>506</v>
      </c>
      <c r="C52" s="111" t="s">
        <v>507</v>
      </c>
      <c r="D52" s="112" t="s">
        <v>508</v>
      </c>
      <c r="E52" s="113">
        <v>4</v>
      </c>
      <c r="F52" s="114">
        <v>0</v>
      </c>
      <c r="G52" s="115">
        <f t="shared" si="4"/>
        <v>0</v>
      </c>
      <c r="H52" s="116">
        <v>0</v>
      </c>
      <c r="I52" s="117">
        <f t="shared" si="5"/>
        <v>0</v>
      </c>
      <c r="J52" s="116"/>
      <c r="K52" s="117">
        <f t="shared" si="6"/>
        <v>0</v>
      </c>
      <c r="O52" s="108"/>
      <c r="Z52" s="108"/>
      <c r="AA52" s="108">
        <v>3</v>
      </c>
      <c r="AB52" s="108">
        <v>0</v>
      </c>
      <c r="AC52" s="108" t="s">
        <v>506</v>
      </c>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18">
        <f t="shared" si="7"/>
        <v>0</v>
      </c>
      <c r="BA52" s="108"/>
      <c r="BB52" s="108"/>
      <c r="BC52" s="108"/>
      <c r="BD52" s="108"/>
      <c r="BE52" s="108"/>
      <c r="BF52" s="108"/>
      <c r="BG52" s="108"/>
      <c r="BH52" s="108"/>
      <c r="BI52" s="108"/>
      <c r="CA52" s="108">
        <v>3</v>
      </c>
      <c r="CB52" s="108">
        <v>0</v>
      </c>
      <c r="CZ52" s="75">
        <v>1</v>
      </c>
    </row>
    <row r="53" spans="1:104" x14ac:dyDescent="0.2">
      <c r="A53" s="109">
        <v>32</v>
      </c>
      <c r="B53" s="110" t="s">
        <v>509</v>
      </c>
      <c r="C53" s="111" t="s">
        <v>510</v>
      </c>
      <c r="D53" s="112" t="s">
        <v>84</v>
      </c>
      <c r="E53" s="113">
        <v>23</v>
      </c>
      <c r="F53" s="114">
        <v>0</v>
      </c>
      <c r="G53" s="115">
        <f t="shared" si="4"/>
        <v>0</v>
      </c>
      <c r="H53" s="116">
        <v>0</v>
      </c>
      <c r="I53" s="117">
        <f t="shared" si="5"/>
        <v>0</v>
      </c>
      <c r="J53" s="116"/>
      <c r="K53" s="117">
        <f t="shared" si="6"/>
        <v>0</v>
      </c>
      <c r="O53" s="108"/>
      <c r="Z53" s="108"/>
      <c r="AA53" s="108">
        <v>3</v>
      </c>
      <c r="AB53" s="108">
        <v>0</v>
      </c>
      <c r="AC53" s="108" t="s">
        <v>509</v>
      </c>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18">
        <f t="shared" si="7"/>
        <v>0</v>
      </c>
      <c r="BA53" s="108"/>
      <c r="BB53" s="108"/>
      <c r="BC53" s="108"/>
      <c r="BD53" s="108"/>
      <c r="BE53" s="108"/>
      <c r="BF53" s="108"/>
      <c r="BG53" s="108"/>
      <c r="BH53" s="108"/>
      <c r="BI53" s="108"/>
      <c r="CA53" s="108">
        <v>3</v>
      </c>
      <c r="CB53" s="108">
        <v>0</v>
      </c>
      <c r="CZ53" s="75">
        <v>1</v>
      </c>
    </row>
    <row r="54" spans="1:104" x14ac:dyDescent="0.2">
      <c r="A54" s="109">
        <v>33</v>
      </c>
      <c r="B54" s="110" t="s">
        <v>511</v>
      </c>
      <c r="C54" s="111" t="s">
        <v>512</v>
      </c>
      <c r="D54" s="112" t="s">
        <v>84</v>
      </c>
      <c r="E54" s="113">
        <v>1</v>
      </c>
      <c r="F54" s="114">
        <v>0</v>
      </c>
      <c r="G54" s="115">
        <f t="shared" si="4"/>
        <v>0</v>
      </c>
      <c r="H54" s="116">
        <v>0</v>
      </c>
      <c r="I54" s="117">
        <f t="shared" si="5"/>
        <v>0</v>
      </c>
      <c r="J54" s="116"/>
      <c r="K54" s="117">
        <f t="shared" si="6"/>
        <v>0</v>
      </c>
      <c r="O54" s="108"/>
      <c r="Z54" s="108"/>
      <c r="AA54" s="108">
        <v>3</v>
      </c>
      <c r="AB54" s="108">
        <v>0</v>
      </c>
      <c r="AC54" s="108" t="s">
        <v>511</v>
      </c>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18">
        <f t="shared" si="7"/>
        <v>0</v>
      </c>
      <c r="BA54" s="108"/>
      <c r="BB54" s="108"/>
      <c r="BC54" s="108"/>
      <c r="BD54" s="108"/>
      <c r="BE54" s="108"/>
      <c r="BF54" s="108"/>
      <c r="BG54" s="108"/>
      <c r="BH54" s="108"/>
      <c r="BI54" s="108"/>
      <c r="CA54" s="108">
        <v>3</v>
      </c>
      <c r="CB54" s="108">
        <v>0</v>
      </c>
      <c r="CZ54" s="75">
        <v>1</v>
      </c>
    </row>
    <row r="55" spans="1:104" x14ac:dyDescent="0.2">
      <c r="A55" s="109">
        <v>34</v>
      </c>
      <c r="B55" s="110" t="s">
        <v>513</v>
      </c>
      <c r="C55" s="111" t="s">
        <v>514</v>
      </c>
      <c r="D55" s="112" t="s">
        <v>49</v>
      </c>
      <c r="E55" s="113">
        <v>14.8</v>
      </c>
      <c r="F55" s="114">
        <v>0</v>
      </c>
      <c r="G55" s="115">
        <f t="shared" si="4"/>
        <v>0</v>
      </c>
      <c r="H55" s="116">
        <v>0</v>
      </c>
      <c r="I55" s="117">
        <f t="shared" si="5"/>
        <v>0</v>
      </c>
      <c r="J55" s="116"/>
      <c r="K55" s="117">
        <f t="shared" si="6"/>
        <v>0</v>
      </c>
      <c r="O55" s="108"/>
      <c r="Z55" s="108"/>
      <c r="AA55" s="108">
        <v>3</v>
      </c>
      <c r="AB55" s="108">
        <v>0</v>
      </c>
      <c r="AC55" s="108" t="s">
        <v>513</v>
      </c>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18">
        <f t="shared" si="7"/>
        <v>0</v>
      </c>
      <c r="BA55" s="108"/>
      <c r="BB55" s="108"/>
      <c r="BC55" s="108"/>
      <c r="BD55" s="108"/>
      <c r="BE55" s="108"/>
      <c r="BF55" s="108"/>
      <c r="BG55" s="108"/>
      <c r="BH55" s="108"/>
      <c r="BI55" s="108"/>
      <c r="CA55" s="108">
        <v>3</v>
      </c>
      <c r="CB55" s="108">
        <v>0</v>
      </c>
      <c r="CZ55" s="75">
        <v>1</v>
      </c>
    </row>
    <row r="56" spans="1:104" x14ac:dyDescent="0.2">
      <c r="A56" s="128" t="s">
        <v>51</v>
      </c>
      <c r="B56" s="129" t="s">
        <v>496</v>
      </c>
      <c r="C56" s="130" t="s">
        <v>497</v>
      </c>
      <c r="D56" s="131"/>
      <c r="E56" s="132"/>
      <c r="F56" s="132"/>
      <c r="G56" s="133">
        <f>SUM(G47:G55)</f>
        <v>0</v>
      </c>
      <c r="H56" s="134"/>
      <c r="I56" s="133">
        <f>SUM(I47:I55)</f>
        <v>0</v>
      </c>
      <c r="J56" s="135"/>
      <c r="K56" s="133">
        <f>SUM(K47:K55)</f>
        <v>0</v>
      </c>
      <c r="O56" s="108"/>
      <c r="X56" s="136">
        <f>K56</f>
        <v>0</v>
      </c>
      <c r="Y56" s="136">
        <f>I56</f>
        <v>0</v>
      </c>
      <c r="Z56" s="118">
        <f>G56</f>
        <v>0</v>
      </c>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37"/>
      <c r="BB56" s="137"/>
      <c r="BC56" s="137"/>
      <c r="BD56" s="137"/>
      <c r="BE56" s="137"/>
      <c r="BF56" s="137"/>
      <c r="BG56" s="108"/>
      <c r="BH56" s="108"/>
      <c r="BI56" s="108"/>
    </row>
    <row r="57" spans="1:104" ht="14.25" customHeight="1" x14ac:dyDescent="0.2">
      <c r="A57" s="100" t="s">
        <v>46</v>
      </c>
      <c r="B57" s="101" t="s">
        <v>515</v>
      </c>
      <c r="C57" s="102" t="s">
        <v>516</v>
      </c>
      <c r="D57" s="103"/>
      <c r="E57" s="104"/>
      <c r="F57" s="104"/>
      <c r="G57" s="105"/>
      <c r="H57" s="106"/>
      <c r="I57" s="107"/>
      <c r="J57" s="106"/>
      <c r="K57" s="107"/>
      <c r="O57" s="108"/>
    </row>
    <row r="58" spans="1:104" ht="22.5" x14ac:dyDescent="0.2">
      <c r="A58" s="109">
        <v>35</v>
      </c>
      <c r="B58" s="110" t="s">
        <v>517</v>
      </c>
      <c r="C58" s="111" t="s">
        <v>518</v>
      </c>
      <c r="D58" s="112" t="s">
        <v>104</v>
      </c>
      <c r="E58" s="113">
        <v>5.6</v>
      </c>
      <c r="F58" s="114">
        <v>0</v>
      </c>
      <c r="G58" s="115">
        <f>E58*F58</f>
        <v>0</v>
      </c>
      <c r="H58" s="116">
        <v>0</v>
      </c>
      <c r="I58" s="117">
        <f>E58*H58</f>
        <v>0</v>
      </c>
      <c r="J58" s="116">
        <v>0</v>
      </c>
      <c r="K58" s="117">
        <f>E58*J58</f>
        <v>0</v>
      </c>
      <c r="O58" s="108"/>
      <c r="Z58" s="108"/>
      <c r="AA58" s="108">
        <v>1</v>
      </c>
      <c r="AB58" s="108">
        <v>1</v>
      </c>
      <c r="AC58" s="108">
        <v>1</v>
      </c>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18">
        <f>G58</f>
        <v>0</v>
      </c>
      <c r="BA58" s="108"/>
      <c r="BB58" s="108"/>
      <c r="BC58" s="108"/>
      <c r="BD58" s="108"/>
      <c r="BE58" s="108"/>
      <c r="BF58" s="108"/>
      <c r="BG58" s="108"/>
      <c r="BH58" s="108"/>
      <c r="BI58" s="108"/>
      <c r="CA58" s="108">
        <v>1</v>
      </c>
      <c r="CB58" s="108">
        <v>1</v>
      </c>
      <c r="CZ58" s="75">
        <v>1</v>
      </c>
    </row>
    <row r="59" spans="1:104" ht="22.5" x14ac:dyDescent="0.2">
      <c r="A59" s="109">
        <v>36</v>
      </c>
      <c r="B59" s="110" t="s">
        <v>517</v>
      </c>
      <c r="C59" s="111" t="s">
        <v>518</v>
      </c>
      <c r="D59" s="112" t="s">
        <v>104</v>
      </c>
      <c r="E59" s="113">
        <v>4.5</v>
      </c>
      <c r="F59" s="114">
        <v>0</v>
      </c>
      <c r="G59" s="115">
        <f>E59*F59</f>
        <v>0</v>
      </c>
      <c r="H59" s="116">
        <v>0</v>
      </c>
      <c r="I59" s="117">
        <f>E59*H59</f>
        <v>0</v>
      </c>
      <c r="J59" s="116">
        <v>0</v>
      </c>
      <c r="K59" s="117">
        <f>E59*J59</f>
        <v>0</v>
      </c>
      <c r="O59" s="108"/>
      <c r="Z59" s="108"/>
      <c r="AA59" s="108">
        <v>1</v>
      </c>
      <c r="AB59" s="108">
        <v>1</v>
      </c>
      <c r="AC59" s="108">
        <v>1</v>
      </c>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18">
        <f>G59</f>
        <v>0</v>
      </c>
      <c r="BA59" s="108"/>
      <c r="BB59" s="108"/>
      <c r="BC59" s="108"/>
      <c r="BD59" s="108"/>
      <c r="BE59" s="108"/>
      <c r="BF59" s="108"/>
      <c r="BG59" s="108"/>
      <c r="BH59" s="108"/>
      <c r="BI59" s="108"/>
      <c r="CA59" s="108">
        <v>1</v>
      </c>
      <c r="CB59" s="108">
        <v>1</v>
      </c>
      <c r="CZ59" s="75">
        <v>1</v>
      </c>
    </row>
    <row r="60" spans="1:104" x14ac:dyDescent="0.2">
      <c r="A60" s="109">
        <v>37</v>
      </c>
      <c r="B60" s="110" t="s">
        <v>519</v>
      </c>
      <c r="C60" s="111" t="s">
        <v>520</v>
      </c>
      <c r="D60" s="112" t="s">
        <v>104</v>
      </c>
      <c r="E60" s="113">
        <v>6.3</v>
      </c>
      <c r="F60" s="114">
        <v>0</v>
      </c>
      <c r="G60" s="115">
        <f>E60*F60</f>
        <v>0</v>
      </c>
      <c r="H60" s="116">
        <v>0</v>
      </c>
      <c r="I60" s="117">
        <f>E60*H60</f>
        <v>0</v>
      </c>
      <c r="J60" s="116">
        <v>0</v>
      </c>
      <c r="K60" s="117">
        <f>E60*J60</f>
        <v>0</v>
      </c>
      <c r="O60" s="108"/>
      <c r="Z60" s="108"/>
      <c r="AA60" s="108">
        <v>1</v>
      </c>
      <c r="AB60" s="108">
        <v>1</v>
      </c>
      <c r="AC60" s="108">
        <v>1</v>
      </c>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18">
        <f>G60</f>
        <v>0</v>
      </c>
      <c r="BA60" s="108"/>
      <c r="BB60" s="108"/>
      <c r="BC60" s="108"/>
      <c r="BD60" s="108"/>
      <c r="BE60" s="108"/>
      <c r="BF60" s="108"/>
      <c r="BG60" s="108"/>
      <c r="BH60" s="108"/>
      <c r="BI60" s="108"/>
      <c r="CA60" s="108">
        <v>1</v>
      </c>
      <c r="CB60" s="108">
        <v>1</v>
      </c>
      <c r="CZ60" s="75">
        <v>1</v>
      </c>
    </row>
    <row r="61" spans="1:104" x14ac:dyDescent="0.2">
      <c r="A61" s="128" t="s">
        <v>51</v>
      </c>
      <c r="B61" s="129" t="s">
        <v>515</v>
      </c>
      <c r="C61" s="130" t="s">
        <v>516</v>
      </c>
      <c r="D61" s="131"/>
      <c r="E61" s="132"/>
      <c r="F61" s="132"/>
      <c r="G61" s="133">
        <f>SUM(G57:G60)</f>
        <v>0</v>
      </c>
      <c r="H61" s="134"/>
      <c r="I61" s="133">
        <f>SUM(I57:I60)</f>
        <v>0</v>
      </c>
      <c r="J61" s="135"/>
      <c r="K61" s="133">
        <f>SUM(K57:K60)</f>
        <v>0</v>
      </c>
      <c r="O61" s="108"/>
      <c r="X61" s="136">
        <f>K61</f>
        <v>0</v>
      </c>
      <c r="Y61" s="136">
        <f>I61</f>
        <v>0</v>
      </c>
      <c r="Z61" s="118">
        <f>G61</f>
        <v>0</v>
      </c>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37"/>
      <c r="BB61" s="137"/>
      <c r="BC61" s="137"/>
      <c r="BD61" s="137"/>
      <c r="BE61" s="137"/>
      <c r="BF61" s="137"/>
      <c r="BG61" s="108"/>
      <c r="BH61" s="108"/>
      <c r="BI61" s="108"/>
    </row>
    <row r="62" spans="1:104" ht="14.25" customHeight="1" x14ac:dyDescent="0.2">
      <c r="A62" s="100" t="s">
        <v>46</v>
      </c>
      <c r="B62" s="101" t="s">
        <v>521</v>
      </c>
      <c r="C62" s="102" t="s">
        <v>522</v>
      </c>
      <c r="D62" s="103"/>
      <c r="E62" s="104"/>
      <c r="F62" s="104"/>
      <c r="G62" s="105"/>
      <c r="H62" s="106"/>
      <c r="I62" s="107"/>
      <c r="J62" s="106"/>
      <c r="K62" s="107"/>
      <c r="O62" s="108"/>
    </row>
    <row r="63" spans="1:104" ht="22.5" x14ac:dyDescent="0.2">
      <c r="A63" s="109">
        <v>38</v>
      </c>
      <c r="B63" s="110" t="s">
        <v>523</v>
      </c>
      <c r="C63" s="111" t="s">
        <v>524</v>
      </c>
      <c r="D63" s="112" t="s">
        <v>133</v>
      </c>
      <c r="E63" s="113">
        <v>14</v>
      </c>
      <c r="F63" s="114">
        <v>0</v>
      </c>
      <c r="G63" s="115">
        <f t="shared" ref="G63:G72" si="8">E63*F63</f>
        <v>0</v>
      </c>
      <c r="H63" s="116">
        <v>0</v>
      </c>
      <c r="I63" s="117">
        <f t="shared" ref="I63:I72" si="9">E63*H63</f>
        <v>0</v>
      </c>
      <c r="J63" s="116">
        <v>0</v>
      </c>
      <c r="K63" s="117">
        <f t="shared" ref="K63:K72" si="10">E63*J63</f>
        <v>0</v>
      </c>
      <c r="O63" s="108"/>
      <c r="Z63" s="108"/>
      <c r="AA63" s="108">
        <v>1</v>
      </c>
      <c r="AB63" s="108">
        <v>1</v>
      </c>
      <c r="AC63" s="108">
        <v>1</v>
      </c>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18">
        <f t="shared" ref="AZ63:AZ72" si="11">G63</f>
        <v>0</v>
      </c>
      <c r="BA63" s="108"/>
      <c r="BB63" s="108"/>
      <c r="BC63" s="108"/>
      <c r="BD63" s="108"/>
      <c r="BE63" s="108"/>
      <c r="BF63" s="108"/>
      <c r="BG63" s="108"/>
      <c r="BH63" s="108"/>
      <c r="BI63" s="108"/>
      <c r="CA63" s="108">
        <v>1</v>
      </c>
      <c r="CB63" s="108">
        <v>1</v>
      </c>
      <c r="CZ63" s="75">
        <v>1</v>
      </c>
    </row>
    <row r="64" spans="1:104" ht="22.5" x14ac:dyDescent="0.2">
      <c r="A64" s="109">
        <v>39</v>
      </c>
      <c r="B64" s="110" t="s">
        <v>525</v>
      </c>
      <c r="C64" s="111" t="s">
        <v>526</v>
      </c>
      <c r="D64" s="112" t="s">
        <v>133</v>
      </c>
      <c r="E64" s="113">
        <v>23</v>
      </c>
      <c r="F64" s="114">
        <v>0</v>
      </c>
      <c r="G64" s="115">
        <f t="shared" si="8"/>
        <v>0</v>
      </c>
      <c r="H64" s="116">
        <v>0</v>
      </c>
      <c r="I64" s="117">
        <f t="shared" si="9"/>
        <v>0</v>
      </c>
      <c r="J64" s="116">
        <v>0</v>
      </c>
      <c r="K64" s="117">
        <f t="shared" si="10"/>
        <v>0</v>
      </c>
      <c r="O64" s="108"/>
      <c r="Z64" s="108"/>
      <c r="AA64" s="108">
        <v>1</v>
      </c>
      <c r="AB64" s="108">
        <v>1</v>
      </c>
      <c r="AC64" s="108">
        <v>1</v>
      </c>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18">
        <f t="shared" si="11"/>
        <v>0</v>
      </c>
      <c r="BA64" s="108"/>
      <c r="BB64" s="108"/>
      <c r="BC64" s="108"/>
      <c r="BD64" s="108"/>
      <c r="BE64" s="108"/>
      <c r="BF64" s="108"/>
      <c r="BG64" s="108"/>
      <c r="BH64" s="108"/>
      <c r="BI64" s="108"/>
      <c r="CA64" s="108">
        <v>1</v>
      </c>
      <c r="CB64" s="108">
        <v>1</v>
      </c>
      <c r="CZ64" s="75">
        <v>1</v>
      </c>
    </row>
    <row r="65" spans="1:104" x14ac:dyDescent="0.2">
      <c r="A65" s="109">
        <v>40</v>
      </c>
      <c r="B65" s="110" t="s">
        <v>527</v>
      </c>
      <c r="C65" s="111" t="s">
        <v>528</v>
      </c>
      <c r="D65" s="112" t="s">
        <v>133</v>
      </c>
      <c r="E65" s="113">
        <v>14</v>
      </c>
      <c r="F65" s="114">
        <v>0</v>
      </c>
      <c r="G65" s="115">
        <f t="shared" si="8"/>
        <v>0</v>
      </c>
      <c r="H65" s="116">
        <v>0</v>
      </c>
      <c r="I65" s="117">
        <f t="shared" si="9"/>
        <v>0</v>
      </c>
      <c r="J65" s="116">
        <v>0</v>
      </c>
      <c r="K65" s="117">
        <f t="shared" si="10"/>
        <v>0</v>
      </c>
      <c r="O65" s="108"/>
      <c r="Z65" s="108"/>
      <c r="AA65" s="108">
        <v>1</v>
      </c>
      <c r="AB65" s="108">
        <v>1</v>
      </c>
      <c r="AC65" s="108">
        <v>1</v>
      </c>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18">
        <f t="shared" si="11"/>
        <v>0</v>
      </c>
      <c r="BA65" s="108"/>
      <c r="BB65" s="108"/>
      <c r="BC65" s="108"/>
      <c r="BD65" s="108"/>
      <c r="BE65" s="108"/>
      <c r="BF65" s="108"/>
      <c r="BG65" s="108"/>
      <c r="BH65" s="108"/>
      <c r="BI65" s="108"/>
      <c r="CA65" s="108">
        <v>1</v>
      </c>
      <c r="CB65" s="108">
        <v>1</v>
      </c>
      <c r="CZ65" s="75">
        <v>1</v>
      </c>
    </row>
    <row r="66" spans="1:104" x14ac:dyDescent="0.2">
      <c r="A66" s="109">
        <v>41</v>
      </c>
      <c r="B66" s="110" t="s">
        <v>529</v>
      </c>
      <c r="C66" s="111" t="s">
        <v>530</v>
      </c>
      <c r="D66" s="112" t="s">
        <v>133</v>
      </c>
      <c r="E66" s="113">
        <v>14</v>
      </c>
      <c r="F66" s="114">
        <v>0</v>
      </c>
      <c r="G66" s="115">
        <f t="shared" si="8"/>
        <v>0</v>
      </c>
      <c r="H66" s="116">
        <v>0</v>
      </c>
      <c r="I66" s="117">
        <f t="shared" si="9"/>
        <v>0</v>
      </c>
      <c r="J66" s="116">
        <v>0</v>
      </c>
      <c r="K66" s="117">
        <f t="shared" si="10"/>
        <v>0</v>
      </c>
      <c r="O66" s="108"/>
      <c r="Z66" s="108"/>
      <c r="AA66" s="108">
        <v>1</v>
      </c>
      <c r="AB66" s="108">
        <v>1</v>
      </c>
      <c r="AC66" s="108">
        <v>1</v>
      </c>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18">
        <f t="shared" si="11"/>
        <v>0</v>
      </c>
      <c r="BA66" s="108"/>
      <c r="BB66" s="108"/>
      <c r="BC66" s="108"/>
      <c r="BD66" s="108"/>
      <c r="BE66" s="108"/>
      <c r="BF66" s="108"/>
      <c r="BG66" s="108"/>
      <c r="BH66" s="108"/>
      <c r="BI66" s="108"/>
      <c r="CA66" s="108">
        <v>1</v>
      </c>
      <c r="CB66" s="108">
        <v>1</v>
      </c>
      <c r="CZ66" s="75">
        <v>1</v>
      </c>
    </row>
    <row r="67" spans="1:104" x14ac:dyDescent="0.2">
      <c r="A67" s="109">
        <v>42</v>
      </c>
      <c r="B67" s="110" t="s">
        <v>531</v>
      </c>
      <c r="C67" s="111" t="s">
        <v>532</v>
      </c>
      <c r="D67" s="112" t="s">
        <v>133</v>
      </c>
      <c r="E67" s="113">
        <v>23</v>
      </c>
      <c r="F67" s="114">
        <v>0</v>
      </c>
      <c r="G67" s="115">
        <f t="shared" si="8"/>
        <v>0</v>
      </c>
      <c r="H67" s="116">
        <v>0</v>
      </c>
      <c r="I67" s="117">
        <f t="shared" si="9"/>
        <v>0</v>
      </c>
      <c r="J67" s="116">
        <v>0</v>
      </c>
      <c r="K67" s="117">
        <f t="shared" si="10"/>
        <v>0</v>
      </c>
      <c r="O67" s="108"/>
      <c r="Z67" s="108"/>
      <c r="AA67" s="108">
        <v>1</v>
      </c>
      <c r="AB67" s="108">
        <v>1</v>
      </c>
      <c r="AC67" s="108">
        <v>1</v>
      </c>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18">
        <f t="shared" si="11"/>
        <v>0</v>
      </c>
      <c r="BA67" s="108"/>
      <c r="BB67" s="108"/>
      <c r="BC67" s="108"/>
      <c r="BD67" s="108"/>
      <c r="BE67" s="108"/>
      <c r="BF67" s="108"/>
      <c r="BG67" s="108"/>
      <c r="BH67" s="108"/>
      <c r="BI67" s="108"/>
      <c r="CA67" s="108">
        <v>1</v>
      </c>
      <c r="CB67" s="108">
        <v>1</v>
      </c>
      <c r="CZ67" s="75">
        <v>1</v>
      </c>
    </row>
    <row r="68" spans="1:104" x14ac:dyDescent="0.2">
      <c r="A68" s="109">
        <v>43</v>
      </c>
      <c r="B68" s="110" t="s">
        <v>533</v>
      </c>
      <c r="C68" s="111" t="s">
        <v>534</v>
      </c>
      <c r="D68" s="112" t="s">
        <v>535</v>
      </c>
      <c r="E68" s="113">
        <v>2</v>
      </c>
      <c r="F68" s="114">
        <v>0</v>
      </c>
      <c r="G68" s="115">
        <f t="shared" si="8"/>
        <v>0</v>
      </c>
      <c r="H68" s="116">
        <v>0</v>
      </c>
      <c r="I68" s="117">
        <f t="shared" si="9"/>
        <v>0</v>
      </c>
      <c r="J68" s="116">
        <v>0</v>
      </c>
      <c r="K68" s="117">
        <f t="shared" si="10"/>
        <v>0</v>
      </c>
      <c r="O68" s="108"/>
      <c r="Z68" s="108"/>
      <c r="AA68" s="108">
        <v>1</v>
      </c>
      <c r="AB68" s="108">
        <v>1</v>
      </c>
      <c r="AC68" s="108">
        <v>1</v>
      </c>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18">
        <f t="shared" si="11"/>
        <v>0</v>
      </c>
      <c r="BA68" s="108"/>
      <c r="BB68" s="108"/>
      <c r="BC68" s="108"/>
      <c r="BD68" s="108"/>
      <c r="BE68" s="108"/>
      <c r="BF68" s="108"/>
      <c r="BG68" s="108"/>
      <c r="BH68" s="108"/>
      <c r="BI68" s="108"/>
      <c r="CA68" s="108">
        <v>1</v>
      </c>
      <c r="CB68" s="108">
        <v>1</v>
      </c>
      <c r="CZ68" s="75">
        <v>1</v>
      </c>
    </row>
    <row r="69" spans="1:104" x14ac:dyDescent="0.2">
      <c r="A69" s="109">
        <v>44</v>
      </c>
      <c r="B69" s="110" t="s">
        <v>536</v>
      </c>
      <c r="C69" s="111" t="s">
        <v>537</v>
      </c>
      <c r="D69" s="112" t="s">
        <v>133</v>
      </c>
      <c r="E69" s="113">
        <v>15</v>
      </c>
      <c r="F69" s="114">
        <v>0</v>
      </c>
      <c r="G69" s="115">
        <f t="shared" si="8"/>
        <v>0</v>
      </c>
      <c r="H69" s="116">
        <v>0</v>
      </c>
      <c r="I69" s="117">
        <f t="shared" si="9"/>
        <v>0</v>
      </c>
      <c r="J69" s="116"/>
      <c r="K69" s="117">
        <f t="shared" si="10"/>
        <v>0</v>
      </c>
      <c r="O69" s="108"/>
      <c r="Z69" s="108"/>
      <c r="AA69" s="108">
        <v>3</v>
      </c>
      <c r="AB69" s="108">
        <v>0</v>
      </c>
      <c r="AC69" s="108" t="s">
        <v>536</v>
      </c>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18">
        <f t="shared" si="11"/>
        <v>0</v>
      </c>
      <c r="BA69" s="108"/>
      <c r="BB69" s="108"/>
      <c r="BC69" s="108"/>
      <c r="BD69" s="108"/>
      <c r="BE69" s="108"/>
      <c r="BF69" s="108"/>
      <c r="BG69" s="108"/>
      <c r="BH69" s="108"/>
      <c r="BI69" s="108"/>
      <c r="CA69" s="108">
        <v>3</v>
      </c>
      <c r="CB69" s="108">
        <v>0</v>
      </c>
      <c r="CZ69" s="75">
        <v>1</v>
      </c>
    </row>
    <row r="70" spans="1:104" ht="22.5" x14ac:dyDescent="0.2">
      <c r="A70" s="109">
        <v>45</v>
      </c>
      <c r="B70" s="110" t="s">
        <v>538</v>
      </c>
      <c r="C70" s="111" t="s">
        <v>539</v>
      </c>
      <c r="D70" s="112" t="s">
        <v>84</v>
      </c>
      <c r="E70" s="113">
        <v>6</v>
      </c>
      <c r="F70" s="114">
        <v>0</v>
      </c>
      <c r="G70" s="115">
        <f t="shared" si="8"/>
        <v>0</v>
      </c>
      <c r="H70" s="116">
        <v>0</v>
      </c>
      <c r="I70" s="117">
        <f t="shared" si="9"/>
        <v>0</v>
      </c>
      <c r="J70" s="116"/>
      <c r="K70" s="117">
        <f t="shared" si="10"/>
        <v>0</v>
      </c>
      <c r="O70" s="108"/>
      <c r="Z70" s="108"/>
      <c r="AA70" s="108">
        <v>3</v>
      </c>
      <c r="AB70" s="108">
        <v>0</v>
      </c>
      <c r="AC70" s="108" t="s">
        <v>538</v>
      </c>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18">
        <f t="shared" si="11"/>
        <v>0</v>
      </c>
      <c r="BA70" s="108"/>
      <c r="BB70" s="108"/>
      <c r="BC70" s="108"/>
      <c r="BD70" s="108"/>
      <c r="BE70" s="108"/>
      <c r="BF70" s="108"/>
      <c r="BG70" s="108"/>
      <c r="BH70" s="108"/>
      <c r="BI70" s="108"/>
      <c r="CA70" s="108">
        <v>3</v>
      </c>
      <c r="CB70" s="108">
        <v>0</v>
      </c>
      <c r="CZ70" s="75">
        <v>1</v>
      </c>
    </row>
    <row r="71" spans="1:104" ht="22.5" x14ac:dyDescent="0.2">
      <c r="A71" s="109">
        <v>46</v>
      </c>
      <c r="B71" s="110" t="s">
        <v>540</v>
      </c>
      <c r="C71" s="111" t="s">
        <v>539</v>
      </c>
      <c r="D71" s="112" t="s">
        <v>84</v>
      </c>
      <c r="E71" s="113">
        <v>9</v>
      </c>
      <c r="F71" s="114">
        <v>0</v>
      </c>
      <c r="G71" s="115">
        <f t="shared" si="8"/>
        <v>0</v>
      </c>
      <c r="H71" s="116">
        <v>0</v>
      </c>
      <c r="I71" s="117">
        <f t="shared" si="9"/>
        <v>0</v>
      </c>
      <c r="J71" s="116"/>
      <c r="K71" s="117">
        <f t="shared" si="10"/>
        <v>0</v>
      </c>
      <c r="O71" s="108"/>
      <c r="Z71" s="108"/>
      <c r="AA71" s="108">
        <v>3</v>
      </c>
      <c r="AB71" s="108">
        <v>0</v>
      </c>
      <c r="AC71" s="108" t="s">
        <v>540</v>
      </c>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18">
        <f t="shared" si="11"/>
        <v>0</v>
      </c>
      <c r="BA71" s="108"/>
      <c r="BB71" s="108"/>
      <c r="BC71" s="108"/>
      <c r="BD71" s="108"/>
      <c r="BE71" s="108"/>
      <c r="BF71" s="108"/>
      <c r="BG71" s="108"/>
      <c r="BH71" s="108"/>
      <c r="BI71" s="108"/>
      <c r="CA71" s="108">
        <v>3</v>
      </c>
      <c r="CB71" s="108">
        <v>0</v>
      </c>
      <c r="CZ71" s="75">
        <v>1</v>
      </c>
    </row>
    <row r="72" spans="1:104" ht="22.5" x14ac:dyDescent="0.2">
      <c r="A72" s="109">
        <v>47</v>
      </c>
      <c r="B72" s="110" t="s">
        <v>541</v>
      </c>
      <c r="C72" s="111" t="s">
        <v>539</v>
      </c>
      <c r="D72" s="112" t="s">
        <v>84</v>
      </c>
      <c r="E72" s="113">
        <v>10</v>
      </c>
      <c r="F72" s="114">
        <v>0</v>
      </c>
      <c r="G72" s="115">
        <f t="shared" si="8"/>
        <v>0</v>
      </c>
      <c r="H72" s="116">
        <v>0</v>
      </c>
      <c r="I72" s="117">
        <f t="shared" si="9"/>
        <v>0</v>
      </c>
      <c r="J72" s="116"/>
      <c r="K72" s="117">
        <f t="shared" si="10"/>
        <v>0</v>
      </c>
      <c r="O72" s="108"/>
      <c r="Z72" s="108"/>
      <c r="AA72" s="108">
        <v>3</v>
      </c>
      <c r="AB72" s="108">
        <v>0</v>
      </c>
      <c r="AC72" s="108" t="s">
        <v>541</v>
      </c>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18">
        <f t="shared" si="11"/>
        <v>0</v>
      </c>
      <c r="BA72" s="108"/>
      <c r="BB72" s="108"/>
      <c r="BC72" s="108"/>
      <c r="BD72" s="108"/>
      <c r="BE72" s="108"/>
      <c r="BF72" s="108"/>
      <c r="BG72" s="108"/>
      <c r="BH72" s="108"/>
      <c r="BI72" s="108"/>
      <c r="CA72" s="108">
        <v>3</v>
      </c>
      <c r="CB72" s="108">
        <v>0</v>
      </c>
      <c r="CZ72" s="75">
        <v>1</v>
      </c>
    </row>
    <row r="73" spans="1:104" x14ac:dyDescent="0.2">
      <c r="A73" s="128" t="s">
        <v>51</v>
      </c>
      <c r="B73" s="129" t="s">
        <v>521</v>
      </c>
      <c r="C73" s="130" t="s">
        <v>522</v>
      </c>
      <c r="D73" s="131"/>
      <c r="E73" s="132"/>
      <c r="F73" s="132"/>
      <c r="G73" s="133">
        <f>SUM(G62:G72)</f>
        <v>0</v>
      </c>
      <c r="H73" s="134"/>
      <c r="I73" s="133">
        <f>SUM(I62:I72)</f>
        <v>0</v>
      </c>
      <c r="J73" s="135"/>
      <c r="K73" s="133">
        <f>SUM(K62:K72)</f>
        <v>0</v>
      </c>
      <c r="O73" s="108"/>
      <c r="X73" s="136">
        <f>K73</f>
        <v>0</v>
      </c>
      <c r="Y73" s="136">
        <f>I73</f>
        <v>0</v>
      </c>
      <c r="Z73" s="118">
        <f>G73</f>
        <v>0</v>
      </c>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37"/>
      <c r="BB73" s="137"/>
      <c r="BC73" s="137"/>
      <c r="BD73" s="137"/>
      <c r="BE73" s="137"/>
      <c r="BF73" s="137"/>
      <c r="BG73" s="108"/>
      <c r="BH73" s="108"/>
      <c r="BI73" s="108"/>
    </row>
    <row r="74" spans="1:104" ht="14.25" customHeight="1" x14ac:dyDescent="0.2">
      <c r="A74" s="100" t="s">
        <v>46</v>
      </c>
      <c r="B74" s="101" t="s">
        <v>435</v>
      </c>
      <c r="C74" s="102" t="s">
        <v>436</v>
      </c>
      <c r="D74" s="103"/>
      <c r="E74" s="104"/>
      <c r="F74" s="104"/>
      <c r="G74" s="105"/>
      <c r="H74" s="106"/>
      <c r="I74" s="107"/>
      <c r="J74" s="106"/>
      <c r="K74" s="107"/>
      <c r="O74" s="108"/>
    </row>
    <row r="75" spans="1:104" x14ac:dyDescent="0.2">
      <c r="A75" s="109">
        <v>48</v>
      </c>
      <c r="B75" s="110" t="s">
        <v>542</v>
      </c>
      <c r="C75" s="111" t="s">
        <v>543</v>
      </c>
      <c r="D75" s="112" t="s">
        <v>152</v>
      </c>
      <c r="E75" s="113">
        <v>2</v>
      </c>
      <c r="F75" s="114">
        <v>0</v>
      </c>
      <c r="G75" s="115">
        <f>E75*F75</f>
        <v>0</v>
      </c>
      <c r="H75" s="116">
        <v>0</v>
      </c>
      <c r="I75" s="117">
        <f>E75*H75</f>
        <v>0</v>
      </c>
      <c r="J75" s="116">
        <v>0</v>
      </c>
      <c r="K75" s="117">
        <f>E75*J75</f>
        <v>0</v>
      </c>
      <c r="O75" s="108"/>
      <c r="Z75" s="108"/>
      <c r="AA75" s="108">
        <v>1</v>
      </c>
      <c r="AB75" s="108">
        <v>1</v>
      </c>
      <c r="AC75" s="108">
        <v>1</v>
      </c>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18">
        <f>G75</f>
        <v>0</v>
      </c>
      <c r="BA75" s="108"/>
      <c r="BB75" s="108"/>
      <c r="BC75" s="108"/>
      <c r="BD75" s="108"/>
      <c r="BE75" s="108"/>
      <c r="BF75" s="108"/>
      <c r="BG75" s="108"/>
      <c r="BH75" s="108"/>
      <c r="BI75" s="108"/>
      <c r="CA75" s="108">
        <v>1</v>
      </c>
      <c r="CB75" s="108">
        <v>1</v>
      </c>
      <c r="CZ75" s="75">
        <v>1</v>
      </c>
    </row>
    <row r="76" spans="1:104" x14ac:dyDescent="0.2">
      <c r="A76" s="109">
        <v>49</v>
      </c>
      <c r="B76" s="110" t="s">
        <v>544</v>
      </c>
      <c r="C76" s="111" t="s">
        <v>545</v>
      </c>
      <c r="D76" s="112" t="s">
        <v>133</v>
      </c>
      <c r="E76" s="113">
        <v>14</v>
      </c>
      <c r="F76" s="114">
        <v>0</v>
      </c>
      <c r="G76" s="115">
        <f>E76*F76</f>
        <v>0</v>
      </c>
      <c r="H76" s="116">
        <v>0</v>
      </c>
      <c r="I76" s="117">
        <f>E76*H76</f>
        <v>0</v>
      </c>
      <c r="J76" s="116">
        <v>0</v>
      </c>
      <c r="K76" s="117">
        <f>E76*J76</f>
        <v>0</v>
      </c>
      <c r="O76" s="108"/>
      <c r="Z76" s="108"/>
      <c r="AA76" s="108">
        <v>1</v>
      </c>
      <c r="AB76" s="108">
        <v>1</v>
      </c>
      <c r="AC76" s="108">
        <v>1</v>
      </c>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18">
        <f>G76</f>
        <v>0</v>
      </c>
      <c r="BA76" s="108"/>
      <c r="BB76" s="108"/>
      <c r="BC76" s="108"/>
      <c r="BD76" s="108"/>
      <c r="BE76" s="108"/>
      <c r="BF76" s="108"/>
      <c r="BG76" s="108"/>
      <c r="BH76" s="108"/>
      <c r="BI76" s="108"/>
      <c r="CA76" s="108">
        <v>1</v>
      </c>
      <c r="CB76" s="108">
        <v>1</v>
      </c>
      <c r="CZ76" s="75">
        <v>1</v>
      </c>
    </row>
    <row r="77" spans="1:104" ht="22.5" x14ac:dyDescent="0.2">
      <c r="A77" s="109">
        <v>50</v>
      </c>
      <c r="B77" s="110" t="s">
        <v>546</v>
      </c>
      <c r="C77" s="111" t="s">
        <v>547</v>
      </c>
      <c r="D77" s="112" t="s">
        <v>133</v>
      </c>
      <c r="E77" s="113">
        <v>16</v>
      </c>
      <c r="F77" s="114">
        <v>0</v>
      </c>
      <c r="G77" s="115">
        <f>E77*F77</f>
        <v>0</v>
      </c>
      <c r="H77" s="116">
        <v>0</v>
      </c>
      <c r="I77" s="117">
        <f>E77*H77</f>
        <v>0</v>
      </c>
      <c r="J77" s="116">
        <v>0</v>
      </c>
      <c r="K77" s="117">
        <f>E77*J77</f>
        <v>0</v>
      </c>
      <c r="O77" s="108"/>
      <c r="Z77" s="108"/>
      <c r="AA77" s="108">
        <v>1</v>
      </c>
      <c r="AB77" s="108">
        <v>1</v>
      </c>
      <c r="AC77" s="108">
        <v>1</v>
      </c>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18">
        <f>G77</f>
        <v>0</v>
      </c>
      <c r="BA77" s="108"/>
      <c r="BB77" s="108"/>
      <c r="BC77" s="108"/>
      <c r="BD77" s="108"/>
      <c r="BE77" s="108"/>
      <c r="BF77" s="108"/>
      <c r="BG77" s="108"/>
      <c r="BH77" s="108"/>
      <c r="BI77" s="108"/>
      <c r="CA77" s="108">
        <v>1</v>
      </c>
      <c r="CB77" s="108">
        <v>1</v>
      </c>
      <c r="CZ77" s="75">
        <v>1</v>
      </c>
    </row>
    <row r="78" spans="1:104" x14ac:dyDescent="0.2">
      <c r="A78" s="109">
        <v>51</v>
      </c>
      <c r="B78" s="110" t="s">
        <v>548</v>
      </c>
      <c r="C78" s="111" t="s">
        <v>549</v>
      </c>
      <c r="D78" s="112" t="s">
        <v>133</v>
      </c>
      <c r="E78" s="113">
        <v>20</v>
      </c>
      <c r="F78" s="114">
        <v>0</v>
      </c>
      <c r="G78" s="115">
        <f>E78*F78</f>
        <v>0</v>
      </c>
      <c r="H78" s="116">
        <v>0</v>
      </c>
      <c r="I78" s="117">
        <f>E78*H78</f>
        <v>0</v>
      </c>
      <c r="J78" s="116">
        <v>0</v>
      </c>
      <c r="K78" s="117">
        <f>E78*J78</f>
        <v>0</v>
      </c>
      <c r="O78" s="108"/>
      <c r="Z78" s="108"/>
      <c r="AA78" s="108">
        <v>1</v>
      </c>
      <c r="AB78" s="108">
        <v>1</v>
      </c>
      <c r="AC78" s="108">
        <v>1</v>
      </c>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18">
        <f>G78</f>
        <v>0</v>
      </c>
      <c r="BA78" s="108"/>
      <c r="BB78" s="108"/>
      <c r="BC78" s="108"/>
      <c r="BD78" s="108"/>
      <c r="BE78" s="108"/>
      <c r="BF78" s="108"/>
      <c r="BG78" s="108"/>
      <c r="BH78" s="108"/>
      <c r="BI78" s="108"/>
      <c r="CA78" s="108">
        <v>1</v>
      </c>
      <c r="CB78" s="108">
        <v>1</v>
      </c>
      <c r="CZ78" s="75">
        <v>1</v>
      </c>
    </row>
    <row r="79" spans="1:104" x14ac:dyDescent="0.2">
      <c r="A79" s="128" t="s">
        <v>51</v>
      </c>
      <c r="B79" s="129" t="s">
        <v>435</v>
      </c>
      <c r="C79" s="130" t="s">
        <v>436</v>
      </c>
      <c r="D79" s="131"/>
      <c r="E79" s="132"/>
      <c r="F79" s="132"/>
      <c r="G79" s="133">
        <f>SUM(G74:G78)</f>
        <v>0</v>
      </c>
      <c r="H79" s="134"/>
      <c r="I79" s="133">
        <f>SUM(I74:I78)</f>
        <v>0</v>
      </c>
      <c r="J79" s="135"/>
      <c r="K79" s="133">
        <f>SUM(K74:K78)</f>
        <v>0</v>
      </c>
      <c r="O79" s="108"/>
      <c r="X79" s="136">
        <f>K79</f>
        <v>0</v>
      </c>
      <c r="Y79" s="136">
        <f>I79</f>
        <v>0</v>
      </c>
      <c r="Z79" s="118">
        <f>G79</f>
        <v>0</v>
      </c>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37"/>
      <c r="BB79" s="137"/>
      <c r="BC79" s="137"/>
      <c r="BD79" s="137"/>
      <c r="BE79" s="137"/>
      <c r="BF79" s="137"/>
      <c r="BG79" s="108"/>
      <c r="BH79" s="108"/>
      <c r="BI79" s="108"/>
    </row>
    <row r="80" spans="1:104" ht="14.25" customHeight="1" x14ac:dyDescent="0.2">
      <c r="A80" s="100" t="s">
        <v>46</v>
      </c>
      <c r="B80" s="101" t="s">
        <v>256</v>
      </c>
      <c r="C80" s="102" t="s">
        <v>257</v>
      </c>
      <c r="D80" s="103"/>
      <c r="E80" s="104"/>
      <c r="F80" s="104"/>
      <c r="G80" s="105"/>
      <c r="H80" s="106"/>
      <c r="I80" s="107"/>
      <c r="J80" s="106"/>
      <c r="K80" s="107"/>
      <c r="O80" s="108"/>
    </row>
    <row r="81" spans="1:104" ht="22.5" x14ac:dyDescent="0.2">
      <c r="A81" s="109">
        <v>52</v>
      </c>
      <c r="B81" s="110" t="s">
        <v>550</v>
      </c>
      <c r="C81" s="111" t="s">
        <v>551</v>
      </c>
      <c r="D81" s="112" t="s">
        <v>128</v>
      </c>
      <c r="E81" s="113">
        <v>12.326000000000001</v>
      </c>
      <c r="F81" s="114">
        <v>0</v>
      </c>
      <c r="G81" s="115">
        <f>E81*F81</f>
        <v>0</v>
      </c>
      <c r="H81" s="116">
        <v>0</v>
      </c>
      <c r="I81" s="117">
        <f>E81*H81</f>
        <v>0</v>
      </c>
      <c r="J81" s="116">
        <v>0</v>
      </c>
      <c r="K81" s="117">
        <f>E81*J81</f>
        <v>0</v>
      </c>
      <c r="O81" s="108"/>
      <c r="Z81" s="108"/>
      <c r="AA81" s="108">
        <v>1</v>
      </c>
      <c r="AB81" s="108">
        <v>1</v>
      </c>
      <c r="AC81" s="108">
        <v>1</v>
      </c>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18">
        <f>G81</f>
        <v>0</v>
      </c>
      <c r="BA81" s="108"/>
      <c r="BB81" s="108"/>
      <c r="BC81" s="108"/>
      <c r="BD81" s="108"/>
      <c r="BE81" s="108"/>
      <c r="BF81" s="108"/>
      <c r="BG81" s="108"/>
      <c r="BH81" s="108"/>
      <c r="BI81" s="108"/>
      <c r="CA81" s="108">
        <v>1</v>
      </c>
      <c r="CB81" s="108">
        <v>1</v>
      </c>
      <c r="CZ81" s="75">
        <v>1</v>
      </c>
    </row>
    <row r="82" spans="1:104" x14ac:dyDescent="0.2">
      <c r="A82" s="128" t="s">
        <v>51</v>
      </c>
      <c r="B82" s="129" t="s">
        <v>256</v>
      </c>
      <c r="C82" s="130" t="s">
        <v>257</v>
      </c>
      <c r="D82" s="131"/>
      <c r="E82" s="132"/>
      <c r="F82" s="132"/>
      <c r="G82" s="133">
        <f>SUM(G80:G81)</f>
        <v>0</v>
      </c>
      <c r="H82" s="134"/>
      <c r="I82" s="133">
        <f>SUM(I80:I81)</f>
        <v>0</v>
      </c>
      <c r="J82" s="135"/>
      <c r="K82" s="133">
        <f>SUM(K80:K81)</f>
        <v>0</v>
      </c>
      <c r="O82" s="108"/>
      <c r="X82" s="136">
        <f>K82</f>
        <v>0</v>
      </c>
      <c r="Y82" s="136">
        <f>I82</f>
        <v>0</v>
      </c>
      <c r="Z82" s="118">
        <f>G82</f>
        <v>0</v>
      </c>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37"/>
      <c r="BB82" s="137"/>
      <c r="BC82" s="137"/>
      <c r="BD82" s="137"/>
      <c r="BE82" s="137"/>
      <c r="BF82" s="137"/>
      <c r="BG82" s="108"/>
      <c r="BH82" s="108"/>
      <c r="BI82" s="108"/>
    </row>
    <row r="83" spans="1:104" ht="14.25" customHeight="1" x14ac:dyDescent="0.2">
      <c r="A83" s="100" t="s">
        <v>46</v>
      </c>
      <c r="B83" s="101" t="s">
        <v>552</v>
      </c>
      <c r="C83" s="102" t="s">
        <v>553</v>
      </c>
      <c r="D83" s="103"/>
      <c r="E83" s="104"/>
      <c r="F83" s="104"/>
      <c r="G83" s="105"/>
      <c r="H83" s="106"/>
      <c r="I83" s="107"/>
      <c r="J83" s="106"/>
      <c r="K83" s="107"/>
      <c r="O83" s="108"/>
    </row>
    <row r="84" spans="1:104" x14ac:dyDescent="0.2">
      <c r="A84" s="109">
        <v>53</v>
      </c>
      <c r="B84" s="110" t="s">
        <v>554</v>
      </c>
      <c r="C84" s="111" t="s">
        <v>555</v>
      </c>
      <c r="D84" s="112" t="s">
        <v>133</v>
      </c>
      <c r="E84" s="113">
        <v>1.5</v>
      </c>
      <c r="F84" s="114">
        <v>0</v>
      </c>
      <c r="G84" s="115">
        <f t="shared" ref="G84:G106" si="12">E84*F84</f>
        <v>0</v>
      </c>
      <c r="H84" s="116">
        <v>0</v>
      </c>
      <c r="I84" s="117">
        <f t="shared" ref="I84:I106" si="13">E84*H84</f>
        <v>0</v>
      </c>
      <c r="J84" s="116">
        <v>0</v>
      </c>
      <c r="K84" s="117">
        <f t="shared" ref="K84:K106" si="14">E84*J84</f>
        <v>0</v>
      </c>
      <c r="O84" s="108"/>
      <c r="Z84" s="108"/>
      <c r="AA84" s="108">
        <v>1</v>
      </c>
      <c r="AB84" s="108">
        <v>7</v>
      </c>
      <c r="AC84" s="108">
        <v>7</v>
      </c>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18">
        <f t="shared" ref="AZ84:AZ106" si="15">G84</f>
        <v>0</v>
      </c>
      <c r="BA84" s="108"/>
      <c r="BB84" s="108"/>
      <c r="BC84" s="108"/>
      <c r="BD84" s="108"/>
      <c r="BE84" s="108"/>
      <c r="BF84" s="108"/>
      <c r="BG84" s="108"/>
      <c r="BH84" s="108"/>
      <c r="BI84" s="108"/>
      <c r="CA84" s="108">
        <v>1</v>
      </c>
      <c r="CB84" s="108">
        <v>7</v>
      </c>
      <c r="CZ84" s="75">
        <v>2</v>
      </c>
    </row>
    <row r="85" spans="1:104" x14ac:dyDescent="0.2">
      <c r="A85" s="109">
        <v>54</v>
      </c>
      <c r="B85" s="110" t="s">
        <v>556</v>
      </c>
      <c r="C85" s="111" t="s">
        <v>557</v>
      </c>
      <c r="D85" s="112" t="s">
        <v>133</v>
      </c>
      <c r="E85" s="113">
        <v>2</v>
      </c>
      <c r="F85" s="114">
        <v>0</v>
      </c>
      <c r="G85" s="115">
        <f t="shared" si="12"/>
        <v>0</v>
      </c>
      <c r="H85" s="116">
        <v>0</v>
      </c>
      <c r="I85" s="117">
        <f t="shared" si="13"/>
        <v>0</v>
      </c>
      <c r="J85" s="116">
        <v>0</v>
      </c>
      <c r="K85" s="117">
        <f t="shared" si="14"/>
        <v>0</v>
      </c>
      <c r="O85" s="108"/>
      <c r="Z85" s="108"/>
      <c r="AA85" s="108">
        <v>1</v>
      </c>
      <c r="AB85" s="108">
        <v>7</v>
      </c>
      <c r="AC85" s="108">
        <v>7</v>
      </c>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18">
        <f t="shared" si="15"/>
        <v>0</v>
      </c>
      <c r="BA85" s="108"/>
      <c r="BB85" s="108"/>
      <c r="BC85" s="108"/>
      <c r="BD85" s="108"/>
      <c r="BE85" s="108"/>
      <c r="BF85" s="108"/>
      <c r="BG85" s="108"/>
      <c r="BH85" s="108"/>
      <c r="BI85" s="108"/>
      <c r="CA85" s="108">
        <v>1</v>
      </c>
      <c r="CB85" s="108">
        <v>7</v>
      </c>
      <c r="CZ85" s="75">
        <v>2</v>
      </c>
    </row>
    <row r="86" spans="1:104" x14ac:dyDescent="0.2">
      <c r="A86" s="109">
        <v>55</v>
      </c>
      <c r="B86" s="110" t="s">
        <v>558</v>
      </c>
      <c r="C86" s="111" t="s">
        <v>559</v>
      </c>
      <c r="D86" s="112" t="s">
        <v>133</v>
      </c>
      <c r="E86" s="113">
        <v>1</v>
      </c>
      <c r="F86" s="114">
        <v>0</v>
      </c>
      <c r="G86" s="115">
        <f t="shared" si="12"/>
        <v>0</v>
      </c>
      <c r="H86" s="116">
        <v>0</v>
      </c>
      <c r="I86" s="117">
        <f t="shared" si="13"/>
        <v>0</v>
      </c>
      <c r="J86" s="116">
        <v>0</v>
      </c>
      <c r="K86" s="117">
        <f t="shared" si="14"/>
        <v>0</v>
      </c>
      <c r="O86" s="108"/>
      <c r="Z86" s="108"/>
      <c r="AA86" s="108">
        <v>1</v>
      </c>
      <c r="AB86" s="108">
        <v>7</v>
      </c>
      <c r="AC86" s="108">
        <v>7</v>
      </c>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18">
        <f t="shared" si="15"/>
        <v>0</v>
      </c>
      <c r="BA86" s="108"/>
      <c r="BB86" s="108"/>
      <c r="BC86" s="108"/>
      <c r="BD86" s="108"/>
      <c r="BE86" s="108"/>
      <c r="BF86" s="108"/>
      <c r="BG86" s="108"/>
      <c r="BH86" s="108"/>
      <c r="BI86" s="108"/>
      <c r="CA86" s="108">
        <v>1</v>
      </c>
      <c r="CB86" s="108">
        <v>7</v>
      </c>
      <c r="CZ86" s="75">
        <v>2</v>
      </c>
    </row>
    <row r="87" spans="1:104" x14ac:dyDescent="0.2">
      <c r="A87" s="109">
        <v>56</v>
      </c>
      <c r="B87" s="110" t="s">
        <v>560</v>
      </c>
      <c r="C87" s="111" t="s">
        <v>561</v>
      </c>
      <c r="D87" s="112" t="s">
        <v>133</v>
      </c>
      <c r="E87" s="113">
        <v>3</v>
      </c>
      <c r="F87" s="114">
        <v>0</v>
      </c>
      <c r="G87" s="115">
        <f t="shared" si="12"/>
        <v>0</v>
      </c>
      <c r="H87" s="116">
        <v>0</v>
      </c>
      <c r="I87" s="117">
        <f t="shared" si="13"/>
        <v>0</v>
      </c>
      <c r="J87" s="116">
        <v>0</v>
      </c>
      <c r="K87" s="117">
        <f t="shared" si="14"/>
        <v>0</v>
      </c>
      <c r="O87" s="108"/>
      <c r="Z87" s="108"/>
      <c r="AA87" s="108">
        <v>1</v>
      </c>
      <c r="AB87" s="108">
        <v>7</v>
      </c>
      <c r="AC87" s="108">
        <v>7</v>
      </c>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18">
        <f t="shared" si="15"/>
        <v>0</v>
      </c>
      <c r="BA87" s="108"/>
      <c r="BB87" s="108"/>
      <c r="BC87" s="108"/>
      <c r="BD87" s="108"/>
      <c r="BE87" s="108"/>
      <c r="BF87" s="108"/>
      <c r="BG87" s="108"/>
      <c r="BH87" s="108"/>
      <c r="BI87" s="108"/>
      <c r="CA87" s="108">
        <v>1</v>
      </c>
      <c r="CB87" s="108">
        <v>7</v>
      </c>
      <c r="CZ87" s="75">
        <v>2</v>
      </c>
    </row>
    <row r="88" spans="1:104" x14ac:dyDescent="0.2">
      <c r="A88" s="109">
        <v>57</v>
      </c>
      <c r="B88" s="110" t="s">
        <v>562</v>
      </c>
      <c r="C88" s="111" t="s">
        <v>563</v>
      </c>
      <c r="D88" s="112" t="s">
        <v>133</v>
      </c>
      <c r="E88" s="113">
        <v>8</v>
      </c>
      <c r="F88" s="114">
        <v>0</v>
      </c>
      <c r="G88" s="115">
        <f t="shared" si="12"/>
        <v>0</v>
      </c>
      <c r="H88" s="116">
        <v>0</v>
      </c>
      <c r="I88" s="117">
        <f t="shared" si="13"/>
        <v>0</v>
      </c>
      <c r="J88" s="116">
        <v>0</v>
      </c>
      <c r="K88" s="117">
        <f t="shared" si="14"/>
        <v>0</v>
      </c>
      <c r="O88" s="108"/>
      <c r="Z88" s="108"/>
      <c r="AA88" s="108">
        <v>1</v>
      </c>
      <c r="AB88" s="108">
        <v>7</v>
      </c>
      <c r="AC88" s="108">
        <v>7</v>
      </c>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18">
        <f t="shared" si="15"/>
        <v>0</v>
      </c>
      <c r="BA88" s="108"/>
      <c r="BB88" s="108"/>
      <c r="BC88" s="108"/>
      <c r="BD88" s="108"/>
      <c r="BE88" s="108"/>
      <c r="BF88" s="108"/>
      <c r="BG88" s="108"/>
      <c r="BH88" s="108"/>
      <c r="BI88" s="108"/>
      <c r="CA88" s="108">
        <v>1</v>
      </c>
      <c r="CB88" s="108">
        <v>7</v>
      </c>
      <c r="CZ88" s="75">
        <v>2</v>
      </c>
    </row>
    <row r="89" spans="1:104" x14ac:dyDescent="0.2">
      <c r="A89" s="109">
        <v>58</v>
      </c>
      <c r="B89" s="110" t="s">
        <v>564</v>
      </c>
      <c r="C89" s="111" t="s">
        <v>565</v>
      </c>
      <c r="D89" s="112" t="s">
        <v>133</v>
      </c>
      <c r="E89" s="113">
        <v>4.5</v>
      </c>
      <c r="F89" s="114">
        <v>0</v>
      </c>
      <c r="G89" s="115">
        <f t="shared" si="12"/>
        <v>0</v>
      </c>
      <c r="H89" s="116">
        <v>0</v>
      </c>
      <c r="I89" s="117">
        <f t="shared" si="13"/>
        <v>0</v>
      </c>
      <c r="J89" s="116">
        <v>0</v>
      </c>
      <c r="K89" s="117">
        <f t="shared" si="14"/>
        <v>0</v>
      </c>
      <c r="O89" s="108"/>
      <c r="Z89" s="108"/>
      <c r="AA89" s="108">
        <v>1</v>
      </c>
      <c r="AB89" s="108">
        <v>7</v>
      </c>
      <c r="AC89" s="108">
        <v>7</v>
      </c>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18">
        <f t="shared" si="15"/>
        <v>0</v>
      </c>
      <c r="BA89" s="108"/>
      <c r="BB89" s="108"/>
      <c r="BC89" s="108"/>
      <c r="BD89" s="108"/>
      <c r="BE89" s="108"/>
      <c r="BF89" s="108"/>
      <c r="BG89" s="108"/>
      <c r="BH89" s="108"/>
      <c r="BI89" s="108"/>
      <c r="CA89" s="108">
        <v>1</v>
      </c>
      <c r="CB89" s="108">
        <v>7</v>
      </c>
      <c r="CZ89" s="75">
        <v>2</v>
      </c>
    </row>
    <row r="90" spans="1:104" x14ac:dyDescent="0.2">
      <c r="A90" s="109">
        <v>59</v>
      </c>
      <c r="B90" s="110" t="s">
        <v>566</v>
      </c>
      <c r="C90" s="111" t="s">
        <v>567</v>
      </c>
      <c r="D90" s="112" t="s">
        <v>133</v>
      </c>
      <c r="E90" s="113">
        <v>28</v>
      </c>
      <c r="F90" s="114">
        <v>0</v>
      </c>
      <c r="G90" s="115">
        <f t="shared" si="12"/>
        <v>0</v>
      </c>
      <c r="H90" s="116">
        <v>0</v>
      </c>
      <c r="I90" s="117">
        <f t="shared" si="13"/>
        <v>0</v>
      </c>
      <c r="J90" s="116">
        <v>0</v>
      </c>
      <c r="K90" s="117">
        <f t="shared" si="14"/>
        <v>0</v>
      </c>
      <c r="O90" s="108"/>
      <c r="Z90" s="108"/>
      <c r="AA90" s="108">
        <v>1</v>
      </c>
      <c r="AB90" s="108">
        <v>7</v>
      </c>
      <c r="AC90" s="108">
        <v>7</v>
      </c>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18">
        <f t="shared" si="15"/>
        <v>0</v>
      </c>
      <c r="BA90" s="108"/>
      <c r="BB90" s="108"/>
      <c r="BC90" s="108"/>
      <c r="BD90" s="108"/>
      <c r="BE90" s="108"/>
      <c r="BF90" s="108"/>
      <c r="BG90" s="108"/>
      <c r="BH90" s="108"/>
      <c r="BI90" s="108"/>
      <c r="CA90" s="108">
        <v>1</v>
      </c>
      <c r="CB90" s="108">
        <v>7</v>
      </c>
      <c r="CZ90" s="75">
        <v>2</v>
      </c>
    </row>
    <row r="91" spans="1:104" x14ac:dyDescent="0.2">
      <c r="A91" s="109">
        <v>60</v>
      </c>
      <c r="B91" s="110" t="s">
        <v>568</v>
      </c>
      <c r="C91" s="111" t="s">
        <v>569</v>
      </c>
      <c r="D91" s="112" t="s">
        <v>133</v>
      </c>
      <c r="E91" s="113">
        <v>14.5</v>
      </c>
      <c r="F91" s="114">
        <v>0</v>
      </c>
      <c r="G91" s="115">
        <f t="shared" si="12"/>
        <v>0</v>
      </c>
      <c r="H91" s="116">
        <v>0</v>
      </c>
      <c r="I91" s="117">
        <f t="shared" si="13"/>
        <v>0</v>
      </c>
      <c r="J91" s="116">
        <v>0</v>
      </c>
      <c r="K91" s="117">
        <f t="shared" si="14"/>
        <v>0</v>
      </c>
      <c r="O91" s="108"/>
      <c r="Z91" s="108"/>
      <c r="AA91" s="108">
        <v>1</v>
      </c>
      <c r="AB91" s="108">
        <v>7</v>
      </c>
      <c r="AC91" s="108">
        <v>7</v>
      </c>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18">
        <f t="shared" si="15"/>
        <v>0</v>
      </c>
      <c r="BA91" s="108"/>
      <c r="BB91" s="108"/>
      <c r="BC91" s="108"/>
      <c r="BD91" s="108"/>
      <c r="BE91" s="108"/>
      <c r="BF91" s="108"/>
      <c r="BG91" s="108"/>
      <c r="BH91" s="108"/>
      <c r="BI91" s="108"/>
      <c r="CA91" s="108">
        <v>1</v>
      </c>
      <c r="CB91" s="108">
        <v>7</v>
      </c>
      <c r="CZ91" s="75">
        <v>2</v>
      </c>
    </row>
    <row r="92" spans="1:104" x14ac:dyDescent="0.2">
      <c r="A92" s="109">
        <v>61</v>
      </c>
      <c r="B92" s="110" t="s">
        <v>570</v>
      </c>
      <c r="C92" s="111" t="s">
        <v>571</v>
      </c>
      <c r="D92" s="112" t="s">
        <v>133</v>
      </c>
      <c r="E92" s="113">
        <v>8</v>
      </c>
      <c r="F92" s="114">
        <v>0</v>
      </c>
      <c r="G92" s="115">
        <f t="shared" si="12"/>
        <v>0</v>
      </c>
      <c r="H92" s="116">
        <v>0</v>
      </c>
      <c r="I92" s="117">
        <f t="shared" si="13"/>
        <v>0</v>
      </c>
      <c r="J92" s="116">
        <v>0</v>
      </c>
      <c r="K92" s="117">
        <f t="shared" si="14"/>
        <v>0</v>
      </c>
      <c r="O92" s="108"/>
      <c r="Z92" s="108"/>
      <c r="AA92" s="108">
        <v>1</v>
      </c>
      <c r="AB92" s="108">
        <v>7</v>
      </c>
      <c r="AC92" s="108">
        <v>7</v>
      </c>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18">
        <f t="shared" si="15"/>
        <v>0</v>
      </c>
      <c r="BA92" s="108"/>
      <c r="BB92" s="108"/>
      <c r="BC92" s="108"/>
      <c r="BD92" s="108"/>
      <c r="BE92" s="108"/>
      <c r="BF92" s="108"/>
      <c r="BG92" s="108"/>
      <c r="BH92" s="108"/>
      <c r="BI92" s="108"/>
      <c r="CA92" s="108">
        <v>1</v>
      </c>
      <c r="CB92" s="108">
        <v>7</v>
      </c>
      <c r="CZ92" s="75">
        <v>2</v>
      </c>
    </row>
    <row r="93" spans="1:104" x14ac:dyDescent="0.2">
      <c r="A93" s="109">
        <v>62</v>
      </c>
      <c r="B93" s="110" t="s">
        <v>572</v>
      </c>
      <c r="C93" s="111" t="s">
        <v>573</v>
      </c>
      <c r="D93" s="112" t="s">
        <v>152</v>
      </c>
      <c r="E93" s="113">
        <v>4</v>
      </c>
      <c r="F93" s="114">
        <v>0</v>
      </c>
      <c r="G93" s="115">
        <f t="shared" si="12"/>
        <v>0</v>
      </c>
      <c r="H93" s="116">
        <v>0</v>
      </c>
      <c r="I93" s="117">
        <f t="shared" si="13"/>
        <v>0</v>
      </c>
      <c r="J93" s="116">
        <v>0</v>
      </c>
      <c r="K93" s="117">
        <f t="shared" si="14"/>
        <v>0</v>
      </c>
      <c r="O93" s="108"/>
      <c r="Z93" s="108"/>
      <c r="AA93" s="108">
        <v>1</v>
      </c>
      <c r="AB93" s="108">
        <v>7</v>
      </c>
      <c r="AC93" s="108">
        <v>7</v>
      </c>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18">
        <f t="shared" si="15"/>
        <v>0</v>
      </c>
      <c r="BA93" s="108"/>
      <c r="BB93" s="108"/>
      <c r="BC93" s="108"/>
      <c r="BD93" s="108"/>
      <c r="BE93" s="108"/>
      <c r="BF93" s="108"/>
      <c r="BG93" s="108"/>
      <c r="BH93" s="108"/>
      <c r="BI93" s="108"/>
      <c r="CA93" s="108">
        <v>1</v>
      </c>
      <c r="CB93" s="108">
        <v>7</v>
      </c>
      <c r="CZ93" s="75">
        <v>2</v>
      </c>
    </row>
    <row r="94" spans="1:104" x14ac:dyDescent="0.2">
      <c r="A94" s="109">
        <v>63</v>
      </c>
      <c r="B94" s="110" t="s">
        <v>574</v>
      </c>
      <c r="C94" s="111" t="s">
        <v>575</v>
      </c>
      <c r="D94" s="112" t="s">
        <v>152</v>
      </c>
      <c r="E94" s="113">
        <v>3</v>
      </c>
      <c r="F94" s="114">
        <v>0</v>
      </c>
      <c r="G94" s="115">
        <f t="shared" si="12"/>
        <v>0</v>
      </c>
      <c r="H94" s="116">
        <v>0</v>
      </c>
      <c r="I94" s="117">
        <f t="shared" si="13"/>
        <v>0</v>
      </c>
      <c r="J94" s="116">
        <v>0</v>
      </c>
      <c r="K94" s="117">
        <f t="shared" si="14"/>
        <v>0</v>
      </c>
      <c r="O94" s="108"/>
      <c r="Z94" s="108"/>
      <c r="AA94" s="108">
        <v>1</v>
      </c>
      <c r="AB94" s="108">
        <v>7</v>
      </c>
      <c r="AC94" s="108">
        <v>7</v>
      </c>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18">
        <f t="shared" si="15"/>
        <v>0</v>
      </c>
      <c r="BA94" s="108"/>
      <c r="BB94" s="108"/>
      <c r="BC94" s="108"/>
      <c r="BD94" s="108"/>
      <c r="BE94" s="108"/>
      <c r="BF94" s="108"/>
      <c r="BG94" s="108"/>
      <c r="BH94" s="108"/>
      <c r="BI94" s="108"/>
      <c r="CA94" s="108">
        <v>1</v>
      </c>
      <c r="CB94" s="108">
        <v>7</v>
      </c>
      <c r="CZ94" s="75">
        <v>2</v>
      </c>
    </row>
    <row r="95" spans="1:104" x14ac:dyDescent="0.2">
      <c r="A95" s="109">
        <v>64</v>
      </c>
      <c r="B95" s="110" t="s">
        <v>576</v>
      </c>
      <c r="C95" s="111" t="s">
        <v>577</v>
      </c>
      <c r="D95" s="112" t="s">
        <v>152</v>
      </c>
      <c r="E95" s="113">
        <v>4</v>
      </c>
      <c r="F95" s="114">
        <v>0</v>
      </c>
      <c r="G95" s="115">
        <f t="shared" si="12"/>
        <v>0</v>
      </c>
      <c r="H95" s="116">
        <v>0</v>
      </c>
      <c r="I95" s="117">
        <f t="shared" si="13"/>
        <v>0</v>
      </c>
      <c r="J95" s="116">
        <v>0</v>
      </c>
      <c r="K95" s="117">
        <f t="shared" si="14"/>
        <v>0</v>
      </c>
      <c r="O95" s="108"/>
      <c r="Z95" s="108"/>
      <c r="AA95" s="108">
        <v>1</v>
      </c>
      <c r="AB95" s="108">
        <v>7</v>
      </c>
      <c r="AC95" s="108">
        <v>7</v>
      </c>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18">
        <f t="shared" si="15"/>
        <v>0</v>
      </c>
      <c r="BA95" s="108"/>
      <c r="BB95" s="108"/>
      <c r="BC95" s="108"/>
      <c r="BD95" s="108"/>
      <c r="BE95" s="108"/>
      <c r="BF95" s="108"/>
      <c r="BG95" s="108"/>
      <c r="BH95" s="108"/>
      <c r="BI95" s="108"/>
      <c r="CA95" s="108">
        <v>1</v>
      </c>
      <c r="CB95" s="108">
        <v>7</v>
      </c>
      <c r="CZ95" s="75">
        <v>2</v>
      </c>
    </row>
    <row r="96" spans="1:104" x14ac:dyDescent="0.2">
      <c r="A96" s="109">
        <v>65</v>
      </c>
      <c r="B96" s="110" t="s">
        <v>578</v>
      </c>
      <c r="C96" s="111" t="s">
        <v>579</v>
      </c>
      <c r="D96" s="112" t="s">
        <v>152</v>
      </c>
      <c r="E96" s="113">
        <v>5</v>
      </c>
      <c r="F96" s="114">
        <v>0</v>
      </c>
      <c r="G96" s="115">
        <f t="shared" si="12"/>
        <v>0</v>
      </c>
      <c r="H96" s="116">
        <v>0</v>
      </c>
      <c r="I96" s="117">
        <f t="shared" si="13"/>
        <v>0</v>
      </c>
      <c r="J96" s="116">
        <v>0</v>
      </c>
      <c r="K96" s="117">
        <f t="shared" si="14"/>
        <v>0</v>
      </c>
      <c r="O96" s="108"/>
      <c r="Z96" s="108"/>
      <c r="AA96" s="108">
        <v>1</v>
      </c>
      <c r="AB96" s="108">
        <v>7</v>
      </c>
      <c r="AC96" s="108">
        <v>7</v>
      </c>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18">
        <f t="shared" si="15"/>
        <v>0</v>
      </c>
      <c r="BA96" s="108"/>
      <c r="BB96" s="108"/>
      <c r="BC96" s="108"/>
      <c r="BD96" s="108"/>
      <c r="BE96" s="108"/>
      <c r="BF96" s="108"/>
      <c r="BG96" s="108"/>
      <c r="BH96" s="108"/>
      <c r="BI96" s="108"/>
      <c r="CA96" s="108">
        <v>1</v>
      </c>
      <c r="CB96" s="108">
        <v>7</v>
      </c>
      <c r="CZ96" s="75">
        <v>2</v>
      </c>
    </row>
    <row r="97" spans="1:104" x14ac:dyDescent="0.2">
      <c r="A97" s="109">
        <v>66</v>
      </c>
      <c r="B97" s="110" t="s">
        <v>580</v>
      </c>
      <c r="C97" s="111" t="s">
        <v>581</v>
      </c>
      <c r="D97" s="112" t="s">
        <v>152</v>
      </c>
      <c r="E97" s="113">
        <v>1</v>
      </c>
      <c r="F97" s="114">
        <v>0</v>
      </c>
      <c r="G97" s="115">
        <f t="shared" si="12"/>
        <v>0</v>
      </c>
      <c r="H97" s="116">
        <v>0</v>
      </c>
      <c r="I97" s="117">
        <f t="shared" si="13"/>
        <v>0</v>
      </c>
      <c r="J97" s="116">
        <v>0</v>
      </c>
      <c r="K97" s="117">
        <f t="shared" si="14"/>
        <v>0</v>
      </c>
      <c r="O97" s="108"/>
      <c r="Z97" s="108"/>
      <c r="AA97" s="108">
        <v>1</v>
      </c>
      <c r="AB97" s="108">
        <v>7</v>
      </c>
      <c r="AC97" s="108">
        <v>7</v>
      </c>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18">
        <f t="shared" si="15"/>
        <v>0</v>
      </c>
      <c r="BA97" s="108"/>
      <c r="BB97" s="108"/>
      <c r="BC97" s="108"/>
      <c r="BD97" s="108"/>
      <c r="BE97" s="108"/>
      <c r="BF97" s="108"/>
      <c r="BG97" s="108"/>
      <c r="BH97" s="108"/>
      <c r="BI97" s="108"/>
      <c r="CA97" s="108">
        <v>1</v>
      </c>
      <c r="CB97" s="108">
        <v>7</v>
      </c>
      <c r="CZ97" s="75">
        <v>2</v>
      </c>
    </row>
    <row r="98" spans="1:104" ht="22.5" x14ac:dyDescent="0.2">
      <c r="A98" s="109">
        <v>67</v>
      </c>
      <c r="B98" s="110" t="s">
        <v>582</v>
      </c>
      <c r="C98" s="111" t="s">
        <v>583</v>
      </c>
      <c r="D98" s="112" t="s">
        <v>152</v>
      </c>
      <c r="E98" s="113">
        <v>2</v>
      </c>
      <c r="F98" s="114">
        <v>0</v>
      </c>
      <c r="G98" s="115">
        <f t="shared" si="12"/>
        <v>0</v>
      </c>
      <c r="H98" s="116">
        <v>0</v>
      </c>
      <c r="I98" s="117">
        <f t="shared" si="13"/>
        <v>0</v>
      </c>
      <c r="J98" s="116">
        <v>0</v>
      </c>
      <c r="K98" s="117">
        <f t="shared" si="14"/>
        <v>0</v>
      </c>
      <c r="O98" s="108"/>
      <c r="Z98" s="108"/>
      <c r="AA98" s="108">
        <v>1</v>
      </c>
      <c r="AB98" s="108">
        <v>7</v>
      </c>
      <c r="AC98" s="108">
        <v>7</v>
      </c>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18">
        <f t="shared" si="15"/>
        <v>0</v>
      </c>
      <c r="BA98" s="108"/>
      <c r="BB98" s="108"/>
      <c r="BC98" s="108"/>
      <c r="BD98" s="108"/>
      <c r="BE98" s="108"/>
      <c r="BF98" s="108"/>
      <c r="BG98" s="108"/>
      <c r="BH98" s="108"/>
      <c r="BI98" s="108"/>
      <c r="CA98" s="108">
        <v>1</v>
      </c>
      <c r="CB98" s="108">
        <v>7</v>
      </c>
      <c r="CZ98" s="75">
        <v>2</v>
      </c>
    </row>
    <row r="99" spans="1:104" x14ac:dyDescent="0.2">
      <c r="A99" s="109">
        <v>68</v>
      </c>
      <c r="B99" s="110" t="s">
        <v>584</v>
      </c>
      <c r="C99" s="111" t="s">
        <v>585</v>
      </c>
      <c r="D99" s="112" t="s">
        <v>152</v>
      </c>
      <c r="E99" s="113">
        <v>2</v>
      </c>
      <c r="F99" s="114">
        <v>0</v>
      </c>
      <c r="G99" s="115">
        <f t="shared" si="12"/>
        <v>0</v>
      </c>
      <c r="H99" s="116">
        <v>0</v>
      </c>
      <c r="I99" s="117">
        <f t="shared" si="13"/>
        <v>0</v>
      </c>
      <c r="J99" s="116">
        <v>0</v>
      </c>
      <c r="K99" s="117">
        <f t="shared" si="14"/>
        <v>0</v>
      </c>
      <c r="O99" s="108"/>
      <c r="Z99" s="108"/>
      <c r="AA99" s="108">
        <v>1</v>
      </c>
      <c r="AB99" s="108">
        <v>7</v>
      </c>
      <c r="AC99" s="108">
        <v>7</v>
      </c>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18">
        <f t="shared" si="15"/>
        <v>0</v>
      </c>
      <c r="BA99" s="108"/>
      <c r="BB99" s="108"/>
      <c r="BC99" s="108"/>
      <c r="BD99" s="108"/>
      <c r="BE99" s="108"/>
      <c r="BF99" s="108"/>
      <c r="BG99" s="108"/>
      <c r="BH99" s="108"/>
      <c r="BI99" s="108"/>
      <c r="CA99" s="108">
        <v>1</v>
      </c>
      <c r="CB99" s="108">
        <v>7</v>
      </c>
      <c r="CZ99" s="75">
        <v>2</v>
      </c>
    </row>
    <row r="100" spans="1:104" x14ac:dyDescent="0.2">
      <c r="A100" s="109">
        <v>69</v>
      </c>
      <c r="B100" s="110" t="s">
        <v>586</v>
      </c>
      <c r="C100" s="111" t="s">
        <v>587</v>
      </c>
      <c r="D100" s="112" t="s">
        <v>152</v>
      </c>
      <c r="E100" s="113">
        <v>2</v>
      </c>
      <c r="F100" s="114">
        <v>0</v>
      </c>
      <c r="G100" s="115">
        <f t="shared" si="12"/>
        <v>0</v>
      </c>
      <c r="H100" s="116">
        <v>0</v>
      </c>
      <c r="I100" s="117">
        <f t="shared" si="13"/>
        <v>0</v>
      </c>
      <c r="J100" s="116">
        <v>0</v>
      </c>
      <c r="K100" s="117">
        <f t="shared" si="14"/>
        <v>0</v>
      </c>
      <c r="O100" s="108"/>
      <c r="Z100" s="108"/>
      <c r="AA100" s="108">
        <v>1</v>
      </c>
      <c r="AB100" s="108">
        <v>7</v>
      </c>
      <c r="AC100" s="108">
        <v>7</v>
      </c>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18">
        <f t="shared" si="15"/>
        <v>0</v>
      </c>
      <c r="BA100" s="108"/>
      <c r="BB100" s="108"/>
      <c r="BC100" s="108"/>
      <c r="BD100" s="108"/>
      <c r="BE100" s="108"/>
      <c r="BF100" s="108"/>
      <c r="BG100" s="108"/>
      <c r="BH100" s="108"/>
      <c r="BI100" s="108"/>
      <c r="CA100" s="108">
        <v>1</v>
      </c>
      <c r="CB100" s="108">
        <v>7</v>
      </c>
      <c r="CZ100" s="75">
        <v>2</v>
      </c>
    </row>
    <row r="101" spans="1:104" ht="22.5" x14ac:dyDescent="0.2">
      <c r="A101" s="109">
        <v>70</v>
      </c>
      <c r="B101" s="110" t="s">
        <v>295</v>
      </c>
      <c r="C101" s="111" t="s">
        <v>588</v>
      </c>
      <c r="D101" s="112" t="s">
        <v>152</v>
      </c>
      <c r="E101" s="113">
        <v>2</v>
      </c>
      <c r="F101" s="114">
        <v>0</v>
      </c>
      <c r="G101" s="115">
        <f t="shared" si="12"/>
        <v>0</v>
      </c>
      <c r="H101" s="116">
        <v>0</v>
      </c>
      <c r="I101" s="117">
        <f t="shared" si="13"/>
        <v>0</v>
      </c>
      <c r="J101" s="116">
        <v>0</v>
      </c>
      <c r="K101" s="117">
        <f t="shared" si="14"/>
        <v>0</v>
      </c>
      <c r="O101" s="108"/>
      <c r="Z101" s="108"/>
      <c r="AA101" s="108">
        <v>1</v>
      </c>
      <c r="AB101" s="108">
        <v>7</v>
      </c>
      <c r="AC101" s="108">
        <v>7</v>
      </c>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18">
        <f t="shared" si="15"/>
        <v>0</v>
      </c>
      <c r="BA101" s="108"/>
      <c r="BB101" s="108"/>
      <c r="BC101" s="108"/>
      <c r="BD101" s="108"/>
      <c r="BE101" s="108"/>
      <c r="BF101" s="108"/>
      <c r="BG101" s="108"/>
      <c r="BH101" s="108"/>
      <c r="BI101" s="108"/>
      <c r="CA101" s="108">
        <v>1</v>
      </c>
      <c r="CB101" s="108">
        <v>7</v>
      </c>
      <c r="CZ101" s="75">
        <v>2</v>
      </c>
    </row>
    <row r="102" spans="1:104" x14ac:dyDescent="0.2">
      <c r="A102" s="109">
        <v>71</v>
      </c>
      <c r="B102" s="110" t="s">
        <v>589</v>
      </c>
      <c r="C102" s="111" t="s">
        <v>590</v>
      </c>
      <c r="D102" s="112" t="s">
        <v>133</v>
      </c>
      <c r="E102" s="113">
        <v>56</v>
      </c>
      <c r="F102" s="114">
        <v>0</v>
      </c>
      <c r="G102" s="115">
        <f t="shared" si="12"/>
        <v>0</v>
      </c>
      <c r="H102" s="116">
        <v>0</v>
      </c>
      <c r="I102" s="117">
        <f t="shared" si="13"/>
        <v>0</v>
      </c>
      <c r="J102" s="116">
        <v>0</v>
      </c>
      <c r="K102" s="117">
        <f t="shared" si="14"/>
        <v>0</v>
      </c>
      <c r="O102" s="108"/>
      <c r="Z102" s="108"/>
      <c r="AA102" s="108">
        <v>1</v>
      </c>
      <c r="AB102" s="108">
        <v>7</v>
      </c>
      <c r="AC102" s="108">
        <v>7</v>
      </c>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18">
        <f t="shared" si="15"/>
        <v>0</v>
      </c>
      <c r="BA102" s="108"/>
      <c r="BB102" s="108"/>
      <c r="BC102" s="108"/>
      <c r="BD102" s="108"/>
      <c r="BE102" s="108"/>
      <c r="BF102" s="108"/>
      <c r="BG102" s="108"/>
      <c r="BH102" s="108"/>
      <c r="BI102" s="108"/>
      <c r="CA102" s="108">
        <v>1</v>
      </c>
      <c r="CB102" s="108">
        <v>7</v>
      </c>
      <c r="CZ102" s="75">
        <v>2</v>
      </c>
    </row>
    <row r="103" spans="1:104" x14ac:dyDescent="0.2">
      <c r="A103" s="109">
        <v>72</v>
      </c>
      <c r="B103" s="110" t="s">
        <v>591</v>
      </c>
      <c r="C103" s="111" t="s">
        <v>592</v>
      </c>
      <c r="D103" s="112" t="s">
        <v>133</v>
      </c>
      <c r="E103" s="113">
        <v>14.5</v>
      </c>
      <c r="F103" s="114">
        <v>0</v>
      </c>
      <c r="G103" s="115">
        <f t="shared" si="12"/>
        <v>0</v>
      </c>
      <c r="H103" s="116">
        <v>0</v>
      </c>
      <c r="I103" s="117">
        <f t="shared" si="13"/>
        <v>0</v>
      </c>
      <c r="J103" s="116">
        <v>0</v>
      </c>
      <c r="K103" s="117">
        <f t="shared" si="14"/>
        <v>0</v>
      </c>
      <c r="O103" s="108"/>
      <c r="Z103" s="108"/>
      <c r="AA103" s="108">
        <v>1</v>
      </c>
      <c r="AB103" s="108">
        <v>7</v>
      </c>
      <c r="AC103" s="108">
        <v>7</v>
      </c>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18">
        <f t="shared" si="15"/>
        <v>0</v>
      </c>
      <c r="BA103" s="108"/>
      <c r="BB103" s="108"/>
      <c r="BC103" s="108"/>
      <c r="BD103" s="108"/>
      <c r="BE103" s="108"/>
      <c r="BF103" s="108"/>
      <c r="BG103" s="108"/>
      <c r="BH103" s="108"/>
      <c r="BI103" s="108"/>
      <c r="CA103" s="108">
        <v>1</v>
      </c>
      <c r="CB103" s="108">
        <v>7</v>
      </c>
      <c r="CZ103" s="75">
        <v>2</v>
      </c>
    </row>
    <row r="104" spans="1:104" x14ac:dyDescent="0.2">
      <c r="A104" s="109">
        <v>73</v>
      </c>
      <c r="B104" s="110" t="s">
        <v>593</v>
      </c>
      <c r="C104" s="111" t="s">
        <v>594</v>
      </c>
      <c r="D104" s="112" t="s">
        <v>128</v>
      </c>
      <c r="E104" s="113">
        <v>0.49719999999999998</v>
      </c>
      <c r="F104" s="114">
        <v>0</v>
      </c>
      <c r="G104" s="115">
        <f t="shared" si="12"/>
        <v>0</v>
      </c>
      <c r="H104" s="116">
        <v>0</v>
      </c>
      <c r="I104" s="117">
        <f t="shared" si="13"/>
        <v>0</v>
      </c>
      <c r="J104" s="116">
        <v>0</v>
      </c>
      <c r="K104" s="117">
        <f t="shared" si="14"/>
        <v>0</v>
      </c>
      <c r="O104" s="108"/>
      <c r="Z104" s="108"/>
      <c r="AA104" s="108">
        <v>1</v>
      </c>
      <c r="AB104" s="108">
        <v>7</v>
      </c>
      <c r="AC104" s="108">
        <v>7</v>
      </c>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18">
        <f t="shared" si="15"/>
        <v>0</v>
      </c>
      <c r="BA104" s="108"/>
      <c r="BB104" s="108"/>
      <c r="BC104" s="108"/>
      <c r="BD104" s="108"/>
      <c r="BE104" s="108"/>
      <c r="BF104" s="108"/>
      <c r="BG104" s="108"/>
      <c r="BH104" s="108"/>
      <c r="BI104" s="108"/>
      <c r="CA104" s="108">
        <v>1</v>
      </c>
      <c r="CB104" s="108">
        <v>7</v>
      </c>
      <c r="CZ104" s="75">
        <v>2</v>
      </c>
    </row>
    <row r="105" spans="1:104" ht="22.5" x14ac:dyDescent="0.2">
      <c r="A105" s="109">
        <v>74</v>
      </c>
      <c r="B105" s="110" t="s">
        <v>595</v>
      </c>
      <c r="C105" s="111" t="s">
        <v>596</v>
      </c>
      <c r="D105" s="112" t="s">
        <v>84</v>
      </c>
      <c r="E105" s="113">
        <v>1</v>
      </c>
      <c r="F105" s="114">
        <v>0</v>
      </c>
      <c r="G105" s="115">
        <f t="shared" si="12"/>
        <v>0</v>
      </c>
      <c r="H105" s="116">
        <v>0</v>
      </c>
      <c r="I105" s="117">
        <f t="shared" si="13"/>
        <v>0</v>
      </c>
      <c r="J105" s="116"/>
      <c r="K105" s="117">
        <f t="shared" si="14"/>
        <v>0</v>
      </c>
      <c r="O105" s="108"/>
      <c r="Z105" s="108"/>
      <c r="AA105" s="108">
        <v>3</v>
      </c>
      <c r="AB105" s="108">
        <v>0</v>
      </c>
      <c r="AC105" s="108" t="s">
        <v>595</v>
      </c>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18">
        <f t="shared" si="15"/>
        <v>0</v>
      </c>
      <c r="BA105" s="108"/>
      <c r="BB105" s="108"/>
      <c r="BC105" s="108"/>
      <c r="BD105" s="108"/>
      <c r="BE105" s="108"/>
      <c r="BF105" s="108"/>
      <c r="BG105" s="108"/>
      <c r="BH105" s="108"/>
      <c r="BI105" s="108"/>
      <c r="CA105" s="108">
        <v>3</v>
      </c>
      <c r="CB105" s="108">
        <v>0</v>
      </c>
      <c r="CZ105" s="75">
        <v>2</v>
      </c>
    </row>
    <row r="106" spans="1:104" ht="22.5" x14ac:dyDescent="0.2">
      <c r="A106" s="109">
        <v>75</v>
      </c>
      <c r="B106" s="110" t="s">
        <v>597</v>
      </c>
      <c r="C106" s="111" t="s">
        <v>598</v>
      </c>
      <c r="D106" s="112" t="s">
        <v>84</v>
      </c>
      <c r="E106" s="113">
        <v>1</v>
      </c>
      <c r="F106" s="114">
        <v>0</v>
      </c>
      <c r="G106" s="115">
        <f t="shared" si="12"/>
        <v>0</v>
      </c>
      <c r="H106" s="116">
        <v>0</v>
      </c>
      <c r="I106" s="117">
        <f t="shared" si="13"/>
        <v>0</v>
      </c>
      <c r="J106" s="116"/>
      <c r="K106" s="117">
        <f t="shared" si="14"/>
        <v>0</v>
      </c>
      <c r="O106" s="108"/>
      <c r="Z106" s="108"/>
      <c r="AA106" s="108">
        <v>3</v>
      </c>
      <c r="AB106" s="108">
        <v>0</v>
      </c>
      <c r="AC106" s="108" t="s">
        <v>597</v>
      </c>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18">
        <f t="shared" si="15"/>
        <v>0</v>
      </c>
      <c r="BA106" s="108"/>
      <c r="BB106" s="108"/>
      <c r="BC106" s="108"/>
      <c r="BD106" s="108"/>
      <c r="BE106" s="108"/>
      <c r="BF106" s="108"/>
      <c r="BG106" s="108"/>
      <c r="BH106" s="108"/>
      <c r="BI106" s="108"/>
      <c r="CA106" s="108">
        <v>3</v>
      </c>
      <c r="CB106" s="108">
        <v>0</v>
      </c>
      <c r="CZ106" s="75">
        <v>2</v>
      </c>
    </row>
    <row r="107" spans="1:104" x14ac:dyDescent="0.2">
      <c r="A107" s="128" t="s">
        <v>51</v>
      </c>
      <c r="B107" s="129" t="s">
        <v>552</v>
      </c>
      <c r="C107" s="130" t="s">
        <v>553</v>
      </c>
      <c r="D107" s="131"/>
      <c r="E107" s="132"/>
      <c r="F107" s="132"/>
      <c r="G107" s="133">
        <f>SUM(G83:G106)</f>
        <v>0</v>
      </c>
      <c r="H107" s="134"/>
      <c r="I107" s="133">
        <f>SUM(I83:I106)</f>
        <v>0</v>
      </c>
      <c r="J107" s="135"/>
      <c r="K107" s="133">
        <f>SUM(K83:K106)</f>
        <v>0</v>
      </c>
      <c r="O107" s="108"/>
      <c r="X107" s="136">
        <f>K107</f>
        <v>0</v>
      </c>
      <c r="Y107" s="136">
        <f>I107</f>
        <v>0</v>
      </c>
      <c r="Z107" s="118">
        <f>G107</f>
        <v>0</v>
      </c>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37"/>
      <c r="BB107" s="137"/>
      <c r="BC107" s="137"/>
      <c r="BD107" s="137"/>
      <c r="BE107" s="137"/>
      <c r="BF107" s="137"/>
      <c r="BG107" s="108"/>
      <c r="BH107" s="108"/>
      <c r="BI107" s="108"/>
    </row>
    <row r="108" spans="1:104" ht="14.25" customHeight="1" x14ac:dyDescent="0.2">
      <c r="A108" s="100" t="s">
        <v>46</v>
      </c>
      <c r="B108" s="101" t="s">
        <v>599</v>
      </c>
      <c r="C108" s="102" t="s">
        <v>600</v>
      </c>
      <c r="D108" s="103"/>
      <c r="E108" s="104"/>
      <c r="F108" s="104"/>
      <c r="G108" s="105"/>
      <c r="H108" s="106"/>
      <c r="I108" s="107"/>
      <c r="J108" s="106"/>
      <c r="K108" s="107"/>
      <c r="O108" s="108"/>
    </row>
    <row r="109" spans="1:104" x14ac:dyDescent="0.2">
      <c r="A109" s="109">
        <v>76</v>
      </c>
      <c r="B109" s="110" t="s">
        <v>601</v>
      </c>
      <c r="C109" s="111" t="s">
        <v>602</v>
      </c>
      <c r="D109" s="112" t="s">
        <v>133</v>
      </c>
      <c r="E109" s="113">
        <v>17.5</v>
      </c>
      <c r="F109" s="114">
        <v>0</v>
      </c>
      <c r="G109" s="115">
        <f t="shared" ref="G109:G132" si="16">E109*F109</f>
        <v>0</v>
      </c>
      <c r="H109" s="116">
        <v>0</v>
      </c>
      <c r="I109" s="117">
        <f t="shared" ref="I109:I132" si="17">E109*H109</f>
        <v>0</v>
      </c>
      <c r="J109" s="116">
        <v>0</v>
      </c>
      <c r="K109" s="117">
        <f t="shared" ref="K109:K132" si="18">E109*J109</f>
        <v>0</v>
      </c>
      <c r="O109" s="108"/>
      <c r="Z109" s="108"/>
      <c r="AA109" s="108">
        <v>1</v>
      </c>
      <c r="AB109" s="108">
        <v>7</v>
      </c>
      <c r="AC109" s="108">
        <v>7</v>
      </c>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18">
        <f t="shared" ref="AZ109:AZ132" si="19">G109</f>
        <v>0</v>
      </c>
      <c r="BA109" s="108"/>
      <c r="BB109" s="108"/>
      <c r="BC109" s="108"/>
      <c r="BD109" s="108"/>
      <c r="BE109" s="108"/>
      <c r="BF109" s="108"/>
      <c r="BG109" s="108"/>
      <c r="BH109" s="108"/>
      <c r="BI109" s="108"/>
      <c r="CA109" s="108">
        <v>1</v>
      </c>
      <c r="CB109" s="108">
        <v>7</v>
      </c>
      <c r="CZ109" s="75">
        <v>2</v>
      </c>
    </row>
    <row r="110" spans="1:104" x14ac:dyDescent="0.2">
      <c r="A110" s="109">
        <v>77</v>
      </c>
      <c r="B110" s="110" t="s">
        <v>603</v>
      </c>
      <c r="C110" s="111" t="s">
        <v>604</v>
      </c>
      <c r="D110" s="112" t="s">
        <v>133</v>
      </c>
      <c r="E110" s="113">
        <v>5.5</v>
      </c>
      <c r="F110" s="114">
        <v>0</v>
      </c>
      <c r="G110" s="115">
        <f t="shared" si="16"/>
        <v>0</v>
      </c>
      <c r="H110" s="116">
        <v>0</v>
      </c>
      <c r="I110" s="117">
        <f t="shared" si="17"/>
        <v>0</v>
      </c>
      <c r="J110" s="116">
        <v>0</v>
      </c>
      <c r="K110" s="117">
        <f t="shared" si="18"/>
        <v>0</v>
      </c>
      <c r="O110" s="108"/>
      <c r="Z110" s="108"/>
      <c r="AA110" s="108">
        <v>1</v>
      </c>
      <c r="AB110" s="108">
        <v>7</v>
      </c>
      <c r="AC110" s="108">
        <v>7</v>
      </c>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18">
        <f t="shared" si="19"/>
        <v>0</v>
      </c>
      <c r="BA110" s="108"/>
      <c r="BB110" s="108"/>
      <c r="BC110" s="108"/>
      <c r="BD110" s="108"/>
      <c r="BE110" s="108"/>
      <c r="BF110" s="108"/>
      <c r="BG110" s="108"/>
      <c r="BH110" s="108"/>
      <c r="BI110" s="108"/>
      <c r="CA110" s="108">
        <v>1</v>
      </c>
      <c r="CB110" s="108">
        <v>7</v>
      </c>
      <c r="CZ110" s="75">
        <v>2</v>
      </c>
    </row>
    <row r="111" spans="1:104" x14ac:dyDescent="0.2">
      <c r="A111" s="109">
        <v>78</v>
      </c>
      <c r="B111" s="110" t="s">
        <v>605</v>
      </c>
      <c r="C111" s="111" t="s">
        <v>606</v>
      </c>
      <c r="D111" s="112" t="s">
        <v>133</v>
      </c>
      <c r="E111" s="113">
        <v>2</v>
      </c>
      <c r="F111" s="114">
        <v>0</v>
      </c>
      <c r="G111" s="115">
        <f t="shared" si="16"/>
        <v>0</v>
      </c>
      <c r="H111" s="116">
        <v>0</v>
      </c>
      <c r="I111" s="117">
        <f t="shared" si="17"/>
        <v>0</v>
      </c>
      <c r="J111" s="116">
        <v>0</v>
      </c>
      <c r="K111" s="117">
        <f t="shared" si="18"/>
        <v>0</v>
      </c>
      <c r="O111" s="108"/>
      <c r="Z111" s="108"/>
      <c r="AA111" s="108">
        <v>1</v>
      </c>
      <c r="AB111" s="108">
        <v>7</v>
      </c>
      <c r="AC111" s="108">
        <v>7</v>
      </c>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18">
        <f t="shared" si="19"/>
        <v>0</v>
      </c>
      <c r="BA111" s="108"/>
      <c r="BB111" s="108"/>
      <c r="BC111" s="108"/>
      <c r="BD111" s="108"/>
      <c r="BE111" s="108"/>
      <c r="BF111" s="108"/>
      <c r="BG111" s="108"/>
      <c r="BH111" s="108"/>
      <c r="BI111" s="108"/>
      <c r="CA111" s="108">
        <v>1</v>
      </c>
      <c r="CB111" s="108">
        <v>7</v>
      </c>
      <c r="CZ111" s="75">
        <v>2</v>
      </c>
    </row>
    <row r="112" spans="1:104" ht="22.5" x14ac:dyDescent="0.2">
      <c r="A112" s="109">
        <v>79</v>
      </c>
      <c r="B112" s="110" t="s">
        <v>607</v>
      </c>
      <c r="C112" s="111" t="s">
        <v>608</v>
      </c>
      <c r="D112" s="112" t="s">
        <v>133</v>
      </c>
      <c r="E112" s="113">
        <v>13.5</v>
      </c>
      <c r="F112" s="114">
        <v>0</v>
      </c>
      <c r="G112" s="115">
        <f t="shared" si="16"/>
        <v>0</v>
      </c>
      <c r="H112" s="116">
        <v>0</v>
      </c>
      <c r="I112" s="117">
        <f t="shared" si="17"/>
        <v>0</v>
      </c>
      <c r="J112" s="116">
        <v>0</v>
      </c>
      <c r="K112" s="117">
        <f t="shared" si="18"/>
        <v>0</v>
      </c>
      <c r="O112" s="108"/>
      <c r="Z112" s="108"/>
      <c r="AA112" s="108">
        <v>1</v>
      </c>
      <c r="AB112" s="108">
        <v>7</v>
      </c>
      <c r="AC112" s="108">
        <v>7</v>
      </c>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18">
        <f t="shared" si="19"/>
        <v>0</v>
      </c>
      <c r="BA112" s="108"/>
      <c r="BB112" s="108"/>
      <c r="BC112" s="108"/>
      <c r="BD112" s="108"/>
      <c r="BE112" s="108"/>
      <c r="BF112" s="108"/>
      <c r="BG112" s="108"/>
      <c r="BH112" s="108"/>
      <c r="BI112" s="108"/>
      <c r="CA112" s="108">
        <v>1</v>
      </c>
      <c r="CB112" s="108">
        <v>7</v>
      </c>
      <c r="CZ112" s="75">
        <v>2</v>
      </c>
    </row>
    <row r="113" spans="1:104" ht="22.5" x14ac:dyDescent="0.2">
      <c r="A113" s="109">
        <v>80</v>
      </c>
      <c r="B113" s="110" t="s">
        <v>609</v>
      </c>
      <c r="C113" s="111" t="s">
        <v>610</v>
      </c>
      <c r="D113" s="112" t="s">
        <v>133</v>
      </c>
      <c r="E113" s="113">
        <v>31</v>
      </c>
      <c r="F113" s="114">
        <v>0</v>
      </c>
      <c r="G113" s="115">
        <f t="shared" si="16"/>
        <v>0</v>
      </c>
      <c r="H113" s="116">
        <v>0</v>
      </c>
      <c r="I113" s="117">
        <f t="shared" si="17"/>
        <v>0</v>
      </c>
      <c r="J113" s="116">
        <v>0</v>
      </c>
      <c r="K113" s="117">
        <f t="shared" si="18"/>
        <v>0</v>
      </c>
      <c r="O113" s="108"/>
      <c r="Z113" s="108"/>
      <c r="AA113" s="108">
        <v>1</v>
      </c>
      <c r="AB113" s="108">
        <v>7</v>
      </c>
      <c r="AC113" s="108">
        <v>7</v>
      </c>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18">
        <f t="shared" si="19"/>
        <v>0</v>
      </c>
      <c r="BA113" s="108"/>
      <c r="BB113" s="108"/>
      <c r="BC113" s="108"/>
      <c r="BD113" s="108"/>
      <c r="BE113" s="108"/>
      <c r="BF113" s="108"/>
      <c r="BG113" s="108"/>
      <c r="BH113" s="108"/>
      <c r="BI113" s="108"/>
      <c r="CA113" s="108">
        <v>1</v>
      </c>
      <c r="CB113" s="108">
        <v>7</v>
      </c>
      <c r="CZ113" s="75">
        <v>2</v>
      </c>
    </row>
    <row r="114" spans="1:104" ht="22.5" x14ac:dyDescent="0.2">
      <c r="A114" s="109">
        <v>81</v>
      </c>
      <c r="B114" s="110" t="s">
        <v>611</v>
      </c>
      <c r="C114" s="111" t="s">
        <v>612</v>
      </c>
      <c r="D114" s="112" t="s">
        <v>133</v>
      </c>
      <c r="E114" s="113">
        <v>5.5</v>
      </c>
      <c r="F114" s="114">
        <v>0</v>
      </c>
      <c r="G114" s="115">
        <f t="shared" si="16"/>
        <v>0</v>
      </c>
      <c r="H114" s="116">
        <v>0</v>
      </c>
      <c r="I114" s="117">
        <f t="shared" si="17"/>
        <v>0</v>
      </c>
      <c r="J114" s="116">
        <v>0</v>
      </c>
      <c r="K114" s="117">
        <f t="shared" si="18"/>
        <v>0</v>
      </c>
      <c r="O114" s="108"/>
      <c r="Z114" s="108"/>
      <c r="AA114" s="108">
        <v>1</v>
      </c>
      <c r="AB114" s="108">
        <v>7</v>
      </c>
      <c r="AC114" s="108">
        <v>7</v>
      </c>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18">
        <f t="shared" si="19"/>
        <v>0</v>
      </c>
      <c r="BA114" s="108"/>
      <c r="BB114" s="108"/>
      <c r="BC114" s="108"/>
      <c r="BD114" s="108"/>
      <c r="BE114" s="108"/>
      <c r="BF114" s="108"/>
      <c r="BG114" s="108"/>
      <c r="BH114" s="108"/>
      <c r="BI114" s="108"/>
      <c r="CA114" s="108">
        <v>1</v>
      </c>
      <c r="CB114" s="108">
        <v>7</v>
      </c>
      <c r="CZ114" s="75">
        <v>2</v>
      </c>
    </row>
    <row r="115" spans="1:104" ht="22.5" x14ac:dyDescent="0.2">
      <c r="A115" s="109">
        <v>82</v>
      </c>
      <c r="B115" s="110" t="s">
        <v>613</v>
      </c>
      <c r="C115" s="111" t="s">
        <v>614</v>
      </c>
      <c r="D115" s="112" t="s">
        <v>133</v>
      </c>
      <c r="E115" s="113">
        <v>2</v>
      </c>
      <c r="F115" s="114">
        <v>0</v>
      </c>
      <c r="G115" s="115">
        <f t="shared" si="16"/>
        <v>0</v>
      </c>
      <c r="H115" s="116">
        <v>0</v>
      </c>
      <c r="I115" s="117">
        <f t="shared" si="17"/>
        <v>0</v>
      </c>
      <c r="J115" s="116">
        <v>0</v>
      </c>
      <c r="K115" s="117">
        <f t="shared" si="18"/>
        <v>0</v>
      </c>
      <c r="O115" s="108"/>
      <c r="Z115" s="108"/>
      <c r="AA115" s="108">
        <v>1</v>
      </c>
      <c r="AB115" s="108">
        <v>7</v>
      </c>
      <c r="AC115" s="108">
        <v>7</v>
      </c>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18">
        <f t="shared" si="19"/>
        <v>0</v>
      </c>
      <c r="BA115" s="108"/>
      <c r="BB115" s="108"/>
      <c r="BC115" s="108"/>
      <c r="BD115" s="108"/>
      <c r="BE115" s="108"/>
      <c r="BF115" s="108"/>
      <c r="BG115" s="108"/>
      <c r="BH115" s="108"/>
      <c r="BI115" s="108"/>
      <c r="CA115" s="108">
        <v>1</v>
      </c>
      <c r="CB115" s="108">
        <v>7</v>
      </c>
      <c r="CZ115" s="75">
        <v>2</v>
      </c>
    </row>
    <row r="116" spans="1:104" x14ac:dyDescent="0.2">
      <c r="A116" s="109">
        <v>83</v>
      </c>
      <c r="B116" s="110" t="s">
        <v>615</v>
      </c>
      <c r="C116" s="111" t="s">
        <v>616</v>
      </c>
      <c r="D116" s="112" t="s">
        <v>152</v>
      </c>
      <c r="E116" s="113">
        <v>13</v>
      </c>
      <c r="F116" s="114">
        <v>0</v>
      </c>
      <c r="G116" s="115">
        <f t="shared" si="16"/>
        <v>0</v>
      </c>
      <c r="H116" s="116">
        <v>0</v>
      </c>
      <c r="I116" s="117">
        <f t="shared" si="17"/>
        <v>0</v>
      </c>
      <c r="J116" s="116">
        <v>0</v>
      </c>
      <c r="K116" s="117">
        <f t="shared" si="18"/>
        <v>0</v>
      </c>
      <c r="O116" s="108"/>
      <c r="Z116" s="108"/>
      <c r="AA116" s="108">
        <v>1</v>
      </c>
      <c r="AB116" s="108">
        <v>7</v>
      </c>
      <c r="AC116" s="108">
        <v>7</v>
      </c>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18">
        <f t="shared" si="19"/>
        <v>0</v>
      </c>
      <c r="BA116" s="108"/>
      <c r="BB116" s="108"/>
      <c r="BC116" s="108"/>
      <c r="BD116" s="108"/>
      <c r="BE116" s="108"/>
      <c r="BF116" s="108"/>
      <c r="BG116" s="108"/>
      <c r="BH116" s="108"/>
      <c r="BI116" s="108"/>
      <c r="CA116" s="108">
        <v>1</v>
      </c>
      <c r="CB116" s="108">
        <v>7</v>
      </c>
      <c r="CZ116" s="75">
        <v>2</v>
      </c>
    </row>
    <row r="117" spans="1:104" x14ac:dyDescent="0.2">
      <c r="A117" s="109">
        <v>84</v>
      </c>
      <c r="B117" s="110" t="s">
        <v>617</v>
      </c>
      <c r="C117" s="111" t="s">
        <v>618</v>
      </c>
      <c r="D117" s="112" t="s">
        <v>152</v>
      </c>
      <c r="E117" s="113">
        <v>10</v>
      </c>
      <c r="F117" s="114">
        <v>0</v>
      </c>
      <c r="G117" s="115">
        <f t="shared" si="16"/>
        <v>0</v>
      </c>
      <c r="H117" s="116">
        <v>0</v>
      </c>
      <c r="I117" s="117">
        <f t="shared" si="17"/>
        <v>0</v>
      </c>
      <c r="J117" s="116">
        <v>0</v>
      </c>
      <c r="K117" s="117">
        <f t="shared" si="18"/>
        <v>0</v>
      </c>
      <c r="O117" s="108"/>
      <c r="Z117" s="108"/>
      <c r="AA117" s="108">
        <v>1</v>
      </c>
      <c r="AB117" s="108">
        <v>7</v>
      </c>
      <c r="AC117" s="108">
        <v>7</v>
      </c>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18">
        <f t="shared" si="19"/>
        <v>0</v>
      </c>
      <c r="BA117" s="108"/>
      <c r="BB117" s="108"/>
      <c r="BC117" s="108"/>
      <c r="BD117" s="108"/>
      <c r="BE117" s="108"/>
      <c r="BF117" s="108"/>
      <c r="BG117" s="108"/>
      <c r="BH117" s="108"/>
      <c r="BI117" s="108"/>
      <c r="CA117" s="108">
        <v>1</v>
      </c>
      <c r="CB117" s="108">
        <v>7</v>
      </c>
      <c r="CZ117" s="75">
        <v>2</v>
      </c>
    </row>
    <row r="118" spans="1:104" x14ac:dyDescent="0.2">
      <c r="A118" s="109">
        <v>85</v>
      </c>
      <c r="B118" s="110" t="s">
        <v>619</v>
      </c>
      <c r="C118" s="111" t="s">
        <v>620</v>
      </c>
      <c r="D118" s="112" t="s">
        <v>508</v>
      </c>
      <c r="E118" s="113">
        <v>1</v>
      </c>
      <c r="F118" s="114">
        <v>0</v>
      </c>
      <c r="G118" s="115">
        <f t="shared" si="16"/>
        <v>0</v>
      </c>
      <c r="H118" s="116">
        <v>0</v>
      </c>
      <c r="I118" s="117">
        <f t="shared" si="17"/>
        <v>0</v>
      </c>
      <c r="J118" s="116">
        <v>0</v>
      </c>
      <c r="K118" s="117">
        <f t="shared" si="18"/>
        <v>0</v>
      </c>
      <c r="O118" s="108"/>
      <c r="Z118" s="108"/>
      <c r="AA118" s="108">
        <v>1</v>
      </c>
      <c r="AB118" s="108">
        <v>7</v>
      </c>
      <c r="AC118" s="108">
        <v>7</v>
      </c>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18">
        <f t="shared" si="19"/>
        <v>0</v>
      </c>
      <c r="BA118" s="108"/>
      <c r="BB118" s="108"/>
      <c r="BC118" s="108"/>
      <c r="BD118" s="108"/>
      <c r="BE118" s="108"/>
      <c r="BF118" s="108"/>
      <c r="BG118" s="108"/>
      <c r="BH118" s="108"/>
      <c r="BI118" s="108"/>
      <c r="CA118" s="108">
        <v>1</v>
      </c>
      <c r="CB118" s="108">
        <v>7</v>
      </c>
      <c r="CZ118" s="75">
        <v>2</v>
      </c>
    </row>
    <row r="119" spans="1:104" x14ac:dyDescent="0.2">
      <c r="A119" s="109">
        <v>86</v>
      </c>
      <c r="B119" s="110" t="s">
        <v>621</v>
      </c>
      <c r="C119" s="111" t="s">
        <v>622</v>
      </c>
      <c r="D119" s="112" t="s">
        <v>152</v>
      </c>
      <c r="E119" s="113">
        <v>3</v>
      </c>
      <c r="F119" s="114">
        <v>0</v>
      </c>
      <c r="G119" s="115">
        <f t="shared" si="16"/>
        <v>0</v>
      </c>
      <c r="H119" s="116">
        <v>0</v>
      </c>
      <c r="I119" s="117">
        <f t="shared" si="17"/>
        <v>0</v>
      </c>
      <c r="J119" s="116">
        <v>0</v>
      </c>
      <c r="K119" s="117">
        <f t="shared" si="18"/>
        <v>0</v>
      </c>
      <c r="O119" s="108"/>
      <c r="Z119" s="108"/>
      <c r="AA119" s="108">
        <v>1</v>
      </c>
      <c r="AB119" s="108">
        <v>7</v>
      </c>
      <c r="AC119" s="108">
        <v>7</v>
      </c>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18">
        <f t="shared" si="19"/>
        <v>0</v>
      </c>
      <c r="BA119" s="108"/>
      <c r="BB119" s="108"/>
      <c r="BC119" s="108"/>
      <c r="BD119" s="108"/>
      <c r="BE119" s="108"/>
      <c r="BF119" s="108"/>
      <c r="BG119" s="108"/>
      <c r="BH119" s="108"/>
      <c r="BI119" s="108"/>
      <c r="CA119" s="108">
        <v>1</v>
      </c>
      <c r="CB119" s="108">
        <v>7</v>
      </c>
      <c r="CZ119" s="75">
        <v>2</v>
      </c>
    </row>
    <row r="120" spans="1:104" x14ac:dyDescent="0.2">
      <c r="A120" s="109">
        <v>87</v>
      </c>
      <c r="B120" s="110" t="s">
        <v>623</v>
      </c>
      <c r="C120" s="111" t="s">
        <v>624</v>
      </c>
      <c r="D120" s="112" t="s">
        <v>152</v>
      </c>
      <c r="E120" s="113">
        <v>4</v>
      </c>
      <c r="F120" s="114">
        <v>0</v>
      </c>
      <c r="G120" s="115">
        <f t="shared" si="16"/>
        <v>0</v>
      </c>
      <c r="H120" s="116">
        <v>0</v>
      </c>
      <c r="I120" s="117">
        <f t="shared" si="17"/>
        <v>0</v>
      </c>
      <c r="J120" s="116">
        <v>0</v>
      </c>
      <c r="K120" s="117">
        <f t="shared" si="18"/>
        <v>0</v>
      </c>
      <c r="O120" s="108"/>
      <c r="Z120" s="108"/>
      <c r="AA120" s="108">
        <v>1</v>
      </c>
      <c r="AB120" s="108">
        <v>7</v>
      </c>
      <c r="AC120" s="108">
        <v>7</v>
      </c>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18">
        <f t="shared" si="19"/>
        <v>0</v>
      </c>
      <c r="BA120" s="108"/>
      <c r="BB120" s="108"/>
      <c r="BC120" s="108"/>
      <c r="BD120" s="108"/>
      <c r="BE120" s="108"/>
      <c r="BF120" s="108"/>
      <c r="BG120" s="108"/>
      <c r="BH120" s="108"/>
      <c r="BI120" s="108"/>
      <c r="CA120" s="108">
        <v>1</v>
      </c>
      <c r="CB120" s="108">
        <v>7</v>
      </c>
      <c r="CZ120" s="75">
        <v>2</v>
      </c>
    </row>
    <row r="121" spans="1:104" x14ac:dyDescent="0.2">
      <c r="A121" s="109">
        <v>88</v>
      </c>
      <c r="B121" s="110" t="s">
        <v>625</v>
      </c>
      <c r="C121" s="111" t="s">
        <v>626</v>
      </c>
      <c r="D121" s="112" t="s">
        <v>152</v>
      </c>
      <c r="E121" s="113">
        <v>1</v>
      </c>
      <c r="F121" s="114">
        <v>0</v>
      </c>
      <c r="G121" s="115">
        <f t="shared" si="16"/>
        <v>0</v>
      </c>
      <c r="H121" s="116">
        <v>0</v>
      </c>
      <c r="I121" s="117">
        <f t="shared" si="17"/>
        <v>0</v>
      </c>
      <c r="J121" s="116">
        <v>0</v>
      </c>
      <c r="K121" s="117">
        <f t="shared" si="18"/>
        <v>0</v>
      </c>
      <c r="O121" s="108"/>
      <c r="Z121" s="108"/>
      <c r="AA121" s="108">
        <v>1</v>
      </c>
      <c r="AB121" s="108">
        <v>7</v>
      </c>
      <c r="AC121" s="108">
        <v>7</v>
      </c>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18">
        <f t="shared" si="19"/>
        <v>0</v>
      </c>
      <c r="BA121" s="108"/>
      <c r="BB121" s="108"/>
      <c r="BC121" s="108"/>
      <c r="BD121" s="108"/>
      <c r="BE121" s="108"/>
      <c r="BF121" s="108"/>
      <c r="BG121" s="108"/>
      <c r="BH121" s="108"/>
      <c r="BI121" s="108"/>
      <c r="CA121" s="108">
        <v>1</v>
      </c>
      <c r="CB121" s="108">
        <v>7</v>
      </c>
      <c r="CZ121" s="75">
        <v>2</v>
      </c>
    </row>
    <row r="122" spans="1:104" x14ac:dyDescent="0.2">
      <c r="A122" s="109">
        <v>89</v>
      </c>
      <c r="B122" s="110" t="s">
        <v>627</v>
      </c>
      <c r="C122" s="111" t="s">
        <v>628</v>
      </c>
      <c r="D122" s="112" t="s">
        <v>152</v>
      </c>
      <c r="E122" s="113">
        <v>3</v>
      </c>
      <c r="F122" s="114">
        <v>0</v>
      </c>
      <c r="G122" s="115">
        <f t="shared" si="16"/>
        <v>0</v>
      </c>
      <c r="H122" s="116">
        <v>0</v>
      </c>
      <c r="I122" s="117">
        <f t="shared" si="17"/>
        <v>0</v>
      </c>
      <c r="J122" s="116">
        <v>0</v>
      </c>
      <c r="K122" s="117">
        <f t="shared" si="18"/>
        <v>0</v>
      </c>
      <c r="O122" s="108"/>
      <c r="Z122" s="108"/>
      <c r="AA122" s="108">
        <v>1</v>
      </c>
      <c r="AB122" s="108">
        <v>7</v>
      </c>
      <c r="AC122" s="108">
        <v>7</v>
      </c>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18">
        <f t="shared" si="19"/>
        <v>0</v>
      </c>
      <c r="BA122" s="108"/>
      <c r="BB122" s="108"/>
      <c r="BC122" s="108"/>
      <c r="BD122" s="108"/>
      <c r="BE122" s="108"/>
      <c r="BF122" s="108"/>
      <c r="BG122" s="108"/>
      <c r="BH122" s="108"/>
      <c r="BI122" s="108"/>
      <c r="CA122" s="108">
        <v>1</v>
      </c>
      <c r="CB122" s="108">
        <v>7</v>
      </c>
      <c r="CZ122" s="75">
        <v>2</v>
      </c>
    </row>
    <row r="123" spans="1:104" x14ac:dyDescent="0.2">
      <c r="A123" s="109">
        <v>90</v>
      </c>
      <c r="B123" s="110" t="s">
        <v>629</v>
      </c>
      <c r="C123" s="111" t="s">
        <v>630</v>
      </c>
      <c r="D123" s="112" t="s">
        <v>152</v>
      </c>
      <c r="E123" s="113">
        <v>1</v>
      </c>
      <c r="F123" s="114">
        <v>0</v>
      </c>
      <c r="G123" s="115">
        <f t="shared" si="16"/>
        <v>0</v>
      </c>
      <c r="H123" s="116">
        <v>0</v>
      </c>
      <c r="I123" s="117">
        <f t="shared" si="17"/>
        <v>0</v>
      </c>
      <c r="J123" s="116">
        <v>0</v>
      </c>
      <c r="K123" s="117">
        <f t="shared" si="18"/>
        <v>0</v>
      </c>
      <c r="O123" s="108"/>
      <c r="Z123" s="108"/>
      <c r="AA123" s="108">
        <v>1</v>
      </c>
      <c r="AB123" s="108">
        <v>7</v>
      </c>
      <c r="AC123" s="108">
        <v>7</v>
      </c>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18">
        <f t="shared" si="19"/>
        <v>0</v>
      </c>
      <c r="BA123" s="108"/>
      <c r="BB123" s="108"/>
      <c r="BC123" s="108"/>
      <c r="BD123" s="108"/>
      <c r="BE123" s="108"/>
      <c r="BF123" s="108"/>
      <c r="BG123" s="108"/>
      <c r="BH123" s="108"/>
      <c r="BI123" s="108"/>
      <c r="CA123" s="108">
        <v>1</v>
      </c>
      <c r="CB123" s="108">
        <v>7</v>
      </c>
      <c r="CZ123" s="75">
        <v>2</v>
      </c>
    </row>
    <row r="124" spans="1:104" x14ac:dyDescent="0.2">
      <c r="A124" s="109">
        <v>91</v>
      </c>
      <c r="B124" s="110" t="s">
        <v>631</v>
      </c>
      <c r="C124" s="111" t="s">
        <v>632</v>
      </c>
      <c r="D124" s="112" t="s">
        <v>152</v>
      </c>
      <c r="E124" s="113">
        <v>1</v>
      </c>
      <c r="F124" s="114">
        <v>0</v>
      </c>
      <c r="G124" s="115">
        <f t="shared" si="16"/>
        <v>0</v>
      </c>
      <c r="H124" s="116">
        <v>0</v>
      </c>
      <c r="I124" s="117">
        <f t="shared" si="17"/>
        <v>0</v>
      </c>
      <c r="J124" s="116">
        <v>0</v>
      </c>
      <c r="K124" s="117">
        <f t="shared" si="18"/>
        <v>0</v>
      </c>
      <c r="O124" s="108"/>
      <c r="Z124" s="108"/>
      <c r="AA124" s="108">
        <v>1</v>
      </c>
      <c r="AB124" s="108">
        <v>7</v>
      </c>
      <c r="AC124" s="108">
        <v>7</v>
      </c>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18">
        <f t="shared" si="19"/>
        <v>0</v>
      </c>
      <c r="BA124" s="108"/>
      <c r="BB124" s="108"/>
      <c r="BC124" s="108"/>
      <c r="BD124" s="108"/>
      <c r="BE124" s="108"/>
      <c r="BF124" s="108"/>
      <c r="BG124" s="108"/>
      <c r="BH124" s="108"/>
      <c r="BI124" s="108"/>
      <c r="CA124" s="108">
        <v>1</v>
      </c>
      <c r="CB124" s="108">
        <v>7</v>
      </c>
      <c r="CZ124" s="75">
        <v>2</v>
      </c>
    </row>
    <row r="125" spans="1:104" x14ac:dyDescent="0.2">
      <c r="A125" s="109">
        <v>92</v>
      </c>
      <c r="B125" s="110" t="s">
        <v>633</v>
      </c>
      <c r="C125" s="111" t="s">
        <v>634</v>
      </c>
      <c r="D125" s="112" t="s">
        <v>152</v>
      </c>
      <c r="E125" s="113">
        <v>1</v>
      </c>
      <c r="F125" s="114">
        <v>0</v>
      </c>
      <c r="G125" s="115">
        <f t="shared" si="16"/>
        <v>0</v>
      </c>
      <c r="H125" s="116">
        <v>0</v>
      </c>
      <c r="I125" s="117">
        <f t="shared" si="17"/>
        <v>0</v>
      </c>
      <c r="J125" s="116">
        <v>0</v>
      </c>
      <c r="K125" s="117">
        <f t="shared" si="18"/>
        <v>0</v>
      </c>
      <c r="O125" s="108"/>
      <c r="Z125" s="108"/>
      <c r="AA125" s="108">
        <v>1</v>
      </c>
      <c r="AB125" s="108">
        <v>7</v>
      </c>
      <c r="AC125" s="108">
        <v>7</v>
      </c>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18">
        <f t="shared" si="19"/>
        <v>0</v>
      </c>
      <c r="BA125" s="108"/>
      <c r="BB125" s="108"/>
      <c r="BC125" s="108"/>
      <c r="BD125" s="108"/>
      <c r="BE125" s="108"/>
      <c r="BF125" s="108"/>
      <c r="BG125" s="108"/>
      <c r="BH125" s="108"/>
      <c r="BI125" s="108"/>
      <c r="CA125" s="108">
        <v>1</v>
      </c>
      <c r="CB125" s="108">
        <v>7</v>
      </c>
      <c r="CZ125" s="75">
        <v>2</v>
      </c>
    </row>
    <row r="126" spans="1:104" x14ac:dyDescent="0.2">
      <c r="A126" s="109">
        <v>93</v>
      </c>
      <c r="B126" s="110" t="s">
        <v>635</v>
      </c>
      <c r="C126" s="111" t="s">
        <v>636</v>
      </c>
      <c r="D126" s="112" t="s">
        <v>152</v>
      </c>
      <c r="E126" s="113">
        <v>1</v>
      </c>
      <c r="F126" s="114">
        <v>0</v>
      </c>
      <c r="G126" s="115">
        <f t="shared" si="16"/>
        <v>0</v>
      </c>
      <c r="H126" s="116">
        <v>0</v>
      </c>
      <c r="I126" s="117">
        <f t="shared" si="17"/>
        <v>0</v>
      </c>
      <c r="J126" s="116">
        <v>0</v>
      </c>
      <c r="K126" s="117">
        <f t="shared" si="18"/>
        <v>0</v>
      </c>
      <c r="O126" s="108"/>
      <c r="Z126" s="108"/>
      <c r="AA126" s="108">
        <v>1</v>
      </c>
      <c r="AB126" s="108">
        <v>7</v>
      </c>
      <c r="AC126" s="108">
        <v>7</v>
      </c>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18">
        <f t="shared" si="19"/>
        <v>0</v>
      </c>
      <c r="BA126" s="108"/>
      <c r="BB126" s="108"/>
      <c r="BC126" s="108"/>
      <c r="BD126" s="108"/>
      <c r="BE126" s="108"/>
      <c r="BF126" s="108"/>
      <c r="BG126" s="108"/>
      <c r="BH126" s="108"/>
      <c r="BI126" s="108"/>
      <c r="CA126" s="108">
        <v>1</v>
      </c>
      <c r="CB126" s="108">
        <v>7</v>
      </c>
      <c r="CZ126" s="75">
        <v>2</v>
      </c>
    </row>
    <row r="127" spans="1:104" x14ac:dyDescent="0.2">
      <c r="A127" s="109">
        <v>94</v>
      </c>
      <c r="B127" s="110" t="s">
        <v>637</v>
      </c>
      <c r="C127" s="111" t="s">
        <v>638</v>
      </c>
      <c r="D127" s="112" t="s">
        <v>152</v>
      </c>
      <c r="E127" s="113">
        <v>1</v>
      </c>
      <c r="F127" s="114">
        <v>0</v>
      </c>
      <c r="G127" s="115">
        <f t="shared" si="16"/>
        <v>0</v>
      </c>
      <c r="H127" s="116">
        <v>0</v>
      </c>
      <c r="I127" s="117">
        <f t="shared" si="17"/>
        <v>0</v>
      </c>
      <c r="J127" s="116">
        <v>0</v>
      </c>
      <c r="K127" s="117">
        <f t="shared" si="18"/>
        <v>0</v>
      </c>
      <c r="O127" s="108"/>
      <c r="Z127" s="108"/>
      <c r="AA127" s="108">
        <v>1</v>
      </c>
      <c r="AB127" s="108">
        <v>7</v>
      </c>
      <c r="AC127" s="108">
        <v>7</v>
      </c>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18">
        <f t="shared" si="19"/>
        <v>0</v>
      </c>
      <c r="BA127" s="108"/>
      <c r="BB127" s="108"/>
      <c r="BC127" s="108"/>
      <c r="BD127" s="108"/>
      <c r="BE127" s="108"/>
      <c r="BF127" s="108"/>
      <c r="BG127" s="108"/>
      <c r="BH127" s="108"/>
      <c r="BI127" s="108"/>
      <c r="CA127" s="108">
        <v>1</v>
      </c>
      <c r="CB127" s="108">
        <v>7</v>
      </c>
      <c r="CZ127" s="75">
        <v>2</v>
      </c>
    </row>
    <row r="128" spans="1:104" x14ac:dyDescent="0.2">
      <c r="A128" s="109">
        <v>95</v>
      </c>
      <c r="B128" s="110" t="s">
        <v>639</v>
      </c>
      <c r="C128" s="111" t="s">
        <v>640</v>
      </c>
      <c r="D128" s="112" t="s">
        <v>152</v>
      </c>
      <c r="E128" s="113">
        <v>1</v>
      </c>
      <c r="F128" s="114">
        <v>0</v>
      </c>
      <c r="G128" s="115">
        <f t="shared" si="16"/>
        <v>0</v>
      </c>
      <c r="H128" s="116">
        <v>0</v>
      </c>
      <c r="I128" s="117">
        <f t="shared" si="17"/>
        <v>0</v>
      </c>
      <c r="J128" s="116">
        <v>0</v>
      </c>
      <c r="K128" s="117">
        <f t="shared" si="18"/>
        <v>0</v>
      </c>
      <c r="O128" s="108"/>
      <c r="Z128" s="108"/>
      <c r="AA128" s="108">
        <v>1</v>
      </c>
      <c r="AB128" s="108">
        <v>7</v>
      </c>
      <c r="AC128" s="108">
        <v>7</v>
      </c>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18">
        <f t="shared" si="19"/>
        <v>0</v>
      </c>
      <c r="BA128" s="108"/>
      <c r="BB128" s="108"/>
      <c r="BC128" s="108"/>
      <c r="BD128" s="108"/>
      <c r="BE128" s="108"/>
      <c r="BF128" s="108"/>
      <c r="BG128" s="108"/>
      <c r="BH128" s="108"/>
      <c r="BI128" s="108"/>
      <c r="CA128" s="108">
        <v>1</v>
      </c>
      <c r="CB128" s="108">
        <v>7</v>
      </c>
      <c r="CZ128" s="75">
        <v>2</v>
      </c>
    </row>
    <row r="129" spans="1:104" x14ac:dyDescent="0.2">
      <c r="A129" s="109">
        <v>96</v>
      </c>
      <c r="B129" s="110" t="s">
        <v>641</v>
      </c>
      <c r="C129" s="111" t="s">
        <v>642</v>
      </c>
      <c r="D129" s="112" t="s">
        <v>152</v>
      </c>
      <c r="E129" s="113">
        <v>1</v>
      </c>
      <c r="F129" s="114">
        <v>0</v>
      </c>
      <c r="G129" s="115">
        <f t="shared" si="16"/>
        <v>0</v>
      </c>
      <c r="H129" s="116">
        <v>0</v>
      </c>
      <c r="I129" s="117">
        <f t="shared" si="17"/>
        <v>0</v>
      </c>
      <c r="J129" s="116">
        <v>0</v>
      </c>
      <c r="K129" s="117">
        <f t="shared" si="18"/>
        <v>0</v>
      </c>
      <c r="O129" s="108"/>
      <c r="Z129" s="108"/>
      <c r="AA129" s="108">
        <v>1</v>
      </c>
      <c r="AB129" s="108">
        <v>7</v>
      </c>
      <c r="AC129" s="108">
        <v>7</v>
      </c>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18">
        <f t="shared" si="19"/>
        <v>0</v>
      </c>
      <c r="BA129" s="108"/>
      <c r="BB129" s="108"/>
      <c r="BC129" s="108"/>
      <c r="BD129" s="108"/>
      <c r="BE129" s="108"/>
      <c r="BF129" s="108"/>
      <c r="BG129" s="108"/>
      <c r="BH129" s="108"/>
      <c r="BI129" s="108"/>
      <c r="CA129" s="108">
        <v>1</v>
      </c>
      <c r="CB129" s="108">
        <v>7</v>
      </c>
      <c r="CZ129" s="75">
        <v>2</v>
      </c>
    </row>
    <row r="130" spans="1:104" x14ac:dyDescent="0.2">
      <c r="A130" s="109">
        <v>97</v>
      </c>
      <c r="B130" s="110" t="s">
        <v>643</v>
      </c>
      <c r="C130" s="111" t="s">
        <v>644</v>
      </c>
      <c r="D130" s="112" t="s">
        <v>133</v>
      </c>
      <c r="E130" s="113">
        <v>38.5</v>
      </c>
      <c r="F130" s="114">
        <v>0</v>
      </c>
      <c r="G130" s="115">
        <f t="shared" si="16"/>
        <v>0</v>
      </c>
      <c r="H130" s="116">
        <v>0</v>
      </c>
      <c r="I130" s="117">
        <f t="shared" si="17"/>
        <v>0</v>
      </c>
      <c r="J130" s="116">
        <v>0</v>
      </c>
      <c r="K130" s="117">
        <f t="shared" si="18"/>
        <v>0</v>
      </c>
      <c r="O130" s="108"/>
      <c r="Z130" s="108"/>
      <c r="AA130" s="108">
        <v>1</v>
      </c>
      <c r="AB130" s="108">
        <v>7</v>
      </c>
      <c r="AC130" s="108">
        <v>7</v>
      </c>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18">
        <f t="shared" si="19"/>
        <v>0</v>
      </c>
      <c r="BA130" s="108"/>
      <c r="BB130" s="108"/>
      <c r="BC130" s="108"/>
      <c r="BD130" s="108"/>
      <c r="BE130" s="108"/>
      <c r="BF130" s="108"/>
      <c r="BG130" s="108"/>
      <c r="BH130" s="108"/>
      <c r="BI130" s="108"/>
      <c r="CA130" s="108">
        <v>1</v>
      </c>
      <c r="CB130" s="108">
        <v>7</v>
      </c>
      <c r="CZ130" s="75">
        <v>2</v>
      </c>
    </row>
    <row r="131" spans="1:104" x14ac:dyDescent="0.2">
      <c r="A131" s="109">
        <v>98</v>
      </c>
      <c r="B131" s="110" t="s">
        <v>645</v>
      </c>
      <c r="C131" s="111" t="s">
        <v>646</v>
      </c>
      <c r="D131" s="112" t="s">
        <v>133</v>
      </c>
      <c r="E131" s="113">
        <v>38.5</v>
      </c>
      <c r="F131" s="114">
        <v>0</v>
      </c>
      <c r="G131" s="115">
        <f t="shared" si="16"/>
        <v>0</v>
      </c>
      <c r="H131" s="116">
        <v>0</v>
      </c>
      <c r="I131" s="117">
        <f t="shared" si="17"/>
        <v>0</v>
      </c>
      <c r="J131" s="116">
        <v>0</v>
      </c>
      <c r="K131" s="117">
        <f t="shared" si="18"/>
        <v>0</v>
      </c>
      <c r="O131" s="108"/>
      <c r="Z131" s="108"/>
      <c r="AA131" s="108">
        <v>1</v>
      </c>
      <c r="AB131" s="108">
        <v>7</v>
      </c>
      <c r="AC131" s="108">
        <v>7</v>
      </c>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18">
        <f t="shared" si="19"/>
        <v>0</v>
      </c>
      <c r="BA131" s="108"/>
      <c r="BB131" s="108"/>
      <c r="BC131" s="108"/>
      <c r="BD131" s="108"/>
      <c r="BE131" s="108"/>
      <c r="BF131" s="108"/>
      <c r="BG131" s="108"/>
      <c r="BH131" s="108"/>
      <c r="BI131" s="108"/>
      <c r="CA131" s="108">
        <v>1</v>
      </c>
      <c r="CB131" s="108">
        <v>7</v>
      </c>
      <c r="CZ131" s="75">
        <v>2</v>
      </c>
    </row>
    <row r="132" spans="1:104" x14ac:dyDescent="0.2">
      <c r="A132" s="109">
        <v>99</v>
      </c>
      <c r="B132" s="110" t="s">
        <v>647</v>
      </c>
      <c r="C132" s="111" t="s">
        <v>648</v>
      </c>
      <c r="D132" s="112" t="s">
        <v>128</v>
      </c>
      <c r="E132" s="113">
        <v>0.18440000000000001</v>
      </c>
      <c r="F132" s="114">
        <v>0</v>
      </c>
      <c r="G132" s="115">
        <f t="shared" si="16"/>
        <v>0</v>
      </c>
      <c r="H132" s="116">
        <v>0</v>
      </c>
      <c r="I132" s="117">
        <f t="shared" si="17"/>
        <v>0</v>
      </c>
      <c r="J132" s="116">
        <v>0</v>
      </c>
      <c r="K132" s="117">
        <f t="shared" si="18"/>
        <v>0</v>
      </c>
      <c r="O132" s="108"/>
      <c r="Z132" s="108"/>
      <c r="AA132" s="108">
        <v>1</v>
      </c>
      <c r="AB132" s="108">
        <v>7</v>
      </c>
      <c r="AC132" s="108">
        <v>7</v>
      </c>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18">
        <f t="shared" si="19"/>
        <v>0</v>
      </c>
      <c r="BA132" s="108"/>
      <c r="BB132" s="108"/>
      <c r="BC132" s="108"/>
      <c r="BD132" s="108"/>
      <c r="BE132" s="108"/>
      <c r="BF132" s="108"/>
      <c r="BG132" s="108"/>
      <c r="BH132" s="108"/>
      <c r="BI132" s="108"/>
      <c r="CA132" s="108">
        <v>1</v>
      </c>
      <c r="CB132" s="108">
        <v>7</v>
      </c>
      <c r="CZ132" s="75">
        <v>2</v>
      </c>
    </row>
    <row r="133" spans="1:104" x14ac:dyDescent="0.2">
      <c r="A133" s="128" t="s">
        <v>51</v>
      </c>
      <c r="B133" s="129" t="s">
        <v>599</v>
      </c>
      <c r="C133" s="130" t="s">
        <v>600</v>
      </c>
      <c r="D133" s="131"/>
      <c r="E133" s="132"/>
      <c r="F133" s="132"/>
      <c r="G133" s="133">
        <f>SUM(G108:G132)</f>
        <v>0</v>
      </c>
      <c r="H133" s="134"/>
      <c r="I133" s="133">
        <f>SUM(I108:I132)</f>
        <v>0</v>
      </c>
      <c r="J133" s="135"/>
      <c r="K133" s="133">
        <f>SUM(K108:K132)</f>
        <v>0</v>
      </c>
      <c r="O133" s="108"/>
      <c r="X133" s="136">
        <f>K133</f>
        <v>0</v>
      </c>
      <c r="Y133" s="136">
        <f>I133</f>
        <v>0</v>
      </c>
      <c r="Z133" s="118">
        <f>G133</f>
        <v>0</v>
      </c>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37"/>
      <c r="BB133" s="137"/>
      <c r="BC133" s="137"/>
      <c r="BD133" s="137"/>
      <c r="BE133" s="137"/>
      <c r="BF133" s="137"/>
      <c r="BG133" s="108"/>
      <c r="BH133" s="108"/>
      <c r="BI133" s="108"/>
    </row>
    <row r="134" spans="1:104" ht="14.25" customHeight="1" x14ac:dyDescent="0.2">
      <c r="A134" s="100" t="s">
        <v>46</v>
      </c>
      <c r="B134" s="101" t="s">
        <v>649</v>
      </c>
      <c r="C134" s="102" t="s">
        <v>650</v>
      </c>
      <c r="D134" s="103"/>
      <c r="E134" s="104"/>
      <c r="F134" s="104"/>
      <c r="G134" s="105"/>
      <c r="H134" s="106"/>
      <c r="I134" s="107"/>
      <c r="J134" s="106"/>
      <c r="K134" s="107"/>
      <c r="O134" s="108"/>
    </row>
    <row r="135" spans="1:104" x14ac:dyDescent="0.2">
      <c r="A135" s="109">
        <v>100</v>
      </c>
      <c r="B135" s="110" t="s">
        <v>651</v>
      </c>
      <c r="C135" s="111" t="s">
        <v>652</v>
      </c>
      <c r="D135" s="112" t="s">
        <v>152</v>
      </c>
      <c r="E135" s="113">
        <v>1</v>
      </c>
      <c r="F135" s="114">
        <v>0</v>
      </c>
      <c r="G135" s="115">
        <f>E135*F135</f>
        <v>0</v>
      </c>
      <c r="H135" s="116">
        <v>0</v>
      </c>
      <c r="I135" s="117">
        <f>E135*H135</f>
        <v>0</v>
      </c>
      <c r="J135" s="116">
        <v>0</v>
      </c>
      <c r="K135" s="117">
        <f>E135*J135</f>
        <v>0</v>
      </c>
      <c r="O135" s="108"/>
      <c r="Z135" s="108"/>
      <c r="AA135" s="108">
        <v>1</v>
      </c>
      <c r="AB135" s="108">
        <v>7</v>
      </c>
      <c r="AC135" s="108">
        <v>7</v>
      </c>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18">
        <f>G135</f>
        <v>0</v>
      </c>
      <c r="BA135" s="108"/>
      <c r="BB135" s="108"/>
      <c r="BC135" s="108"/>
      <c r="BD135" s="108"/>
      <c r="BE135" s="108"/>
      <c r="BF135" s="108"/>
      <c r="BG135" s="108"/>
      <c r="BH135" s="108"/>
      <c r="BI135" s="108"/>
      <c r="CA135" s="108">
        <v>1</v>
      </c>
      <c r="CB135" s="108">
        <v>7</v>
      </c>
      <c r="CZ135" s="75">
        <v>2</v>
      </c>
    </row>
    <row r="136" spans="1:104" x14ac:dyDescent="0.2">
      <c r="A136" s="109">
        <v>101</v>
      </c>
      <c r="B136" s="110" t="s">
        <v>653</v>
      </c>
      <c r="C136" s="111" t="s">
        <v>654</v>
      </c>
      <c r="D136" s="112" t="s">
        <v>128</v>
      </c>
      <c r="E136" s="113">
        <v>0.05</v>
      </c>
      <c r="F136" s="114">
        <v>0</v>
      </c>
      <c r="G136" s="115">
        <f>E136*F136</f>
        <v>0</v>
      </c>
      <c r="H136" s="116">
        <v>0</v>
      </c>
      <c r="I136" s="117">
        <f>E136*H136</f>
        <v>0</v>
      </c>
      <c r="J136" s="116">
        <v>0</v>
      </c>
      <c r="K136" s="117">
        <f>E136*J136</f>
        <v>0</v>
      </c>
      <c r="O136" s="108"/>
      <c r="Z136" s="108"/>
      <c r="AA136" s="108">
        <v>1</v>
      </c>
      <c r="AB136" s="108">
        <v>7</v>
      </c>
      <c r="AC136" s="108">
        <v>7</v>
      </c>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18">
        <f>G136</f>
        <v>0</v>
      </c>
      <c r="BA136" s="108"/>
      <c r="BB136" s="108"/>
      <c r="BC136" s="108"/>
      <c r="BD136" s="108"/>
      <c r="BE136" s="108"/>
      <c r="BF136" s="108"/>
      <c r="BG136" s="108"/>
      <c r="BH136" s="108"/>
      <c r="BI136" s="108"/>
      <c r="CA136" s="108">
        <v>1</v>
      </c>
      <c r="CB136" s="108">
        <v>7</v>
      </c>
      <c r="CZ136" s="75">
        <v>2</v>
      </c>
    </row>
    <row r="137" spans="1:104" x14ac:dyDescent="0.2">
      <c r="A137" s="128" t="s">
        <v>51</v>
      </c>
      <c r="B137" s="129" t="s">
        <v>649</v>
      </c>
      <c r="C137" s="130" t="s">
        <v>650</v>
      </c>
      <c r="D137" s="131"/>
      <c r="E137" s="132"/>
      <c r="F137" s="132"/>
      <c r="G137" s="133">
        <f>SUM(G134:G136)</f>
        <v>0</v>
      </c>
      <c r="H137" s="134"/>
      <c r="I137" s="133">
        <f>SUM(I134:I136)</f>
        <v>0</v>
      </c>
      <c r="J137" s="135"/>
      <c r="K137" s="133">
        <f>SUM(K134:K136)</f>
        <v>0</v>
      </c>
      <c r="O137" s="108"/>
      <c r="X137" s="136">
        <f>K137</f>
        <v>0</v>
      </c>
      <c r="Y137" s="136">
        <f>I137</f>
        <v>0</v>
      </c>
      <c r="Z137" s="118">
        <f>G137</f>
        <v>0</v>
      </c>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37"/>
      <c r="BB137" s="137"/>
      <c r="BC137" s="137"/>
      <c r="BD137" s="137"/>
      <c r="BE137" s="137"/>
      <c r="BF137" s="137"/>
      <c r="BG137" s="108"/>
      <c r="BH137" s="108"/>
      <c r="BI137" s="108"/>
    </row>
    <row r="138" spans="1:104" ht="14.25" customHeight="1" x14ac:dyDescent="0.2">
      <c r="A138" s="100" t="s">
        <v>46</v>
      </c>
      <c r="B138" s="101" t="s">
        <v>655</v>
      </c>
      <c r="C138" s="102" t="s">
        <v>656</v>
      </c>
      <c r="D138" s="103"/>
      <c r="E138" s="104"/>
      <c r="F138" s="104"/>
      <c r="G138" s="105"/>
      <c r="H138" s="106"/>
      <c r="I138" s="107"/>
      <c r="J138" s="106"/>
      <c r="K138" s="107"/>
      <c r="O138" s="108"/>
    </row>
    <row r="139" spans="1:104" x14ac:dyDescent="0.2">
      <c r="A139" s="109">
        <v>102</v>
      </c>
      <c r="B139" s="110" t="s">
        <v>657</v>
      </c>
      <c r="C139" s="111" t="s">
        <v>658</v>
      </c>
      <c r="D139" s="112" t="s">
        <v>152</v>
      </c>
      <c r="E139" s="113">
        <v>1</v>
      </c>
      <c r="F139" s="114">
        <v>0</v>
      </c>
      <c r="G139" s="115">
        <f t="shared" ref="G139:G162" si="20">E139*F139</f>
        <v>0</v>
      </c>
      <c r="H139" s="116">
        <v>0</v>
      </c>
      <c r="I139" s="117">
        <f t="shared" ref="I139:I162" si="21">E139*H139</f>
        <v>0</v>
      </c>
      <c r="J139" s="116">
        <v>0</v>
      </c>
      <c r="K139" s="117">
        <f t="shared" ref="K139:K162" si="22">E139*J139</f>
        <v>0</v>
      </c>
      <c r="O139" s="108"/>
      <c r="Z139" s="108"/>
      <c r="AA139" s="108">
        <v>1</v>
      </c>
      <c r="AB139" s="108">
        <v>7</v>
      </c>
      <c r="AC139" s="108">
        <v>7</v>
      </c>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18">
        <f t="shared" ref="AZ139:AZ162" si="23">G139</f>
        <v>0</v>
      </c>
      <c r="BA139" s="108"/>
      <c r="BB139" s="108"/>
      <c r="BC139" s="108"/>
      <c r="BD139" s="108"/>
      <c r="BE139" s="108"/>
      <c r="BF139" s="108"/>
      <c r="BG139" s="108"/>
      <c r="BH139" s="108"/>
      <c r="BI139" s="108"/>
      <c r="CA139" s="108">
        <v>1</v>
      </c>
      <c r="CB139" s="108">
        <v>7</v>
      </c>
      <c r="CZ139" s="75">
        <v>2</v>
      </c>
    </row>
    <row r="140" spans="1:104" x14ac:dyDescent="0.2">
      <c r="A140" s="109">
        <v>103</v>
      </c>
      <c r="B140" s="110" t="s">
        <v>659</v>
      </c>
      <c r="C140" s="111" t="s">
        <v>660</v>
      </c>
      <c r="D140" s="112" t="s">
        <v>55</v>
      </c>
      <c r="E140" s="113">
        <v>3</v>
      </c>
      <c r="F140" s="114">
        <v>0</v>
      </c>
      <c r="G140" s="115">
        <f t="shared" si="20"/>
        <v>0</v>
      </c>
      <c r="H140" s="116">
        <v>0</v>
      </c>
      <c r="I140" s="117">
        <f t="shared" si="21"/>
        <v>0</v>
      </c>
      <c r="J140" s="116">
        <v>0</v>
      </c>
      <c r="K140" s="117">
        <f t="shared" si="22"/>
        <v>0</v>
      </c>
      <c r="O140" s="108"/>
      <c r="Z140" s="108"/>
      <c r="AA140" s="108">
        <v>1</v>
      </c>
      <c r="AB140" s="108">
        <v>7</v>
      </c>
      <c r="AC140" s="108">
        <v>7</v>
      </c>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18">
        <f t="shared" si="23"/>
        <v>0</v>
      </c>
      <c r="BA140" s="108"/>
      <c r="BB140" s="108"/>
      <c r="BC140" s="108"/>
      <c r="BD140" s="108"/>
      <c r="BE140" s="108"/>
      <c r="BF140" s="108"/>
      <c r="BG140" s="108"/>
      <c r="BH140" s="108"/>
      <c r="BI140" s="108"/>
      <c r="CA140" s="108">
        <v>1</v>
      </c>
      <c r="CB140" s="108">
        <v>7</v>
      </c>
      <c r="CZ140" s="75">
        <v>2</v>
      </c>
    </row>
    <row r="141" spans="1:104" x14ac:dyDescent="0.2">
      <c r="A141" s="109">
        <v>104</v>
      </c>
      <c r="B141" s="110" t="s">
        <v>661</v>
      </c>
      <c r="C141" s="111" t="s">
        <v>662</v>
      </c>
      <c r="D141" s="112" t="s">
        <v>55</v>
      </c>
      <c r="E141" s="113">
        <v>1</v>
      </c>
      <c r="F141" s="114">
        <v>0</v>
      </c>
      <c r="G141" s="115">
        <f t="shared" si="20"/>
        <v>0</v>
      </c>
      <c r="H141" s="116">
        <v>0</v>
      </c>
      <c r="I141" s="117">
        <f t="shared" si="21"/>
        <v>0</v>
      </c>
      <c r="J141" s="116">
        <v>0</v>
      </c>
      <c r="K141" s="117">
        <f t="shared" si="22"/>
        <v>0</v>
      </c>
      <c r="O141" s="108"/>
      <c r="Z141" s="108"/>
      <c r="AA141" s="108">
        <v>1</v>
      </c>
      <c r="AB141" s="108">
        <v>7</v>
      </c>
      <c r="AC141" s="108">
        <v>7</v>
      </c>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18">
        <f t="shared" si="23"/>
        <v>0</v>
      </c>
      <c r="BA141" s="108"/>
      <c r="BB141" s="108"/>
      <c r="BC141" s="108"/>
      <c r="BD141" s="108"/>
      <c r="BE141" s="108"/>
      <c r="BF141" s="108"/>
      <c r="BG141" s="108"/>
      <c r="BH141" s="108"/>
      <c r="BI141" s="108"/>
      <c r="CA141" s="108">
        <v>1</v>
      </c>
      <c r="CB141" s="108">
        <v>7</v>
      </c>
      <c r="CZ141" s="75">
        <v>2</v>
      </c>
    </row>
    <row r="142" spans="1:104" x14ac:dyDescent="0.2">
      <c r="A142" s="109">
        <v>105</v>
      </c>
      <c r="B142" s="110" t="s">
        <v>663</v>
      </c>
      <c r="C142" s="111" t="s">
        <v>664</v>
      </c>
      <c r="D142" s="112" t="s">
        <v>152</v>
      </c>
      <c r="E142" s="113">
        <v>1</v>
      </c>
      <c r="F142" s="114">
        <v>0</v>
      </c>
      <c r="G142" s="115">
        <f t="shared" si="20"/>
        <v>0</v>
      </c>
      <c r="H142" s="116">
        <v>0</v>
      </c>
      <c r="I142" s="117">
        <f t="shared" si="21"/>
        <v>0</v>
      </c>
      <c r="J142" s="116">
        <v>0</v>
      </c>
      <c r="K142" s="117">
        <f t="shared" si="22"/>
        <v>0</v>
      </c>
      <c r="O142" s="108"/>
      <c r="Z142" s="108"/>
      <c r="AA142" s="108">
        <v>1</v>
      </c>
      <c r="AB142" s="108">
        <v>7</v>
      </c>
      <c r="AC142" s="108">
        <v>7</v>
      </c>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18">
        <f t="shared" si="23"/>
        <v>0</v>
      </c>
      <c r="BA142" s="108"/>
      <c r="BB142" s="108"/>
      <c r="BC142" s="108"/>
      <c r="BD142" s="108"/>
      <c r="BE142" s="108"/>
      <c r="BF142" s="108"/>
      <c r="BG142" s="108"/>
      <c r="BH142" s="108"/>
      <c r="BI142" s="108"/>
      <c r="CA142" s="108">
        <v>1</v>
      </c>
      <c r="CB142" s="108">
        <v>7</v>
      </c>
      <c r="CZ142" s="75">
        <v>2</v>
      </c>
    </row>
    <row r="143" spans="1:104" x14ac:dyDescent="0.2">
      <c r="A143" s="109">
        <v>106</v>
      </c>
      <c r="B143" s="110" t="s">
        <v>665</v>
      </c>
      <c r="C143" s="111" t="s">
        <v>666</v>
      </c>
      <c r="D143" s="112" t="s">
        <v>55</v>
      </c>
      <c r="E143" s="113">
        <v>1</v>
      </c>
      <c r="F143" s="114">
        <v>0</v>
      </c>
      <c r="G143" s="115">
        <f t="shared" si="20"/>
        <v>0</v>
      </c>
      <c r="H143" s="116">
        <v>0</v>
      </c>
      <c r="I143" s="117">
        <f t="shared" si="21"/>
        <v>0</v>
      </c>
      <c r="J143" s="116">
        <v>0</v>
      </c>
      <c r="K143" s="117">
        <f t="shared" si="22"/>
        <v>0</v>
      </c>
      <c r="O143" s="108"/>
      <c r="Z143" s="108"/>
      <c r="AA143" s="108">
        <v>1</v>
      </c>
      <c r="AB143" s="108">
        <v>7</v>
      </c>
      <c r="AC143" s="108">
        <v>7</v>
      </c>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18">
        <f t="shared" si="23"/>
        <v>0</v>
      </c>
      <c r="BA143" s="108"/>
      <c r="BB143" s="108"/>
      <c r="BC143" s="108"/>
      <c r="BD143" s="108"/>
      <c r="BE143" s="108"/>
      <c r="BF143" s="108"/>
      <c r="BG143" s="108"/>
      <c r="BH143" s="108"/>
      <c r="BI143" s="108"/>
      <c r="CA143" s="108">
        <v>1</v>
      </c>
      <c r="CB143" s="108">
        <v>7</v>
      </c>
      <c r="CZ143" s="75">
        <v>2</v>
      </c>
    </row>
    <row r="144" spans="1:104" x14ac:dyDescent="0.2">
      <c r="A144" s="109">
        <v>107</v>
      </c>
      <c r="B144" s="110" t="s">
        <v>667</v>
      </c>
      <c r="C144" s="111" t="s">
        <v>668</v>
      </c>
      <c r="D144" s="112" t="s">
        <v>55</v>
      </c>
      <c r="E144" s="113">
        <v>9</v>
      </c>
      <c r="F144" s="114">
        <v>0</v>
      </c>
      <c r="G144" s="115">
        <f t="shared" si="20"/>
        <v>0</v>
      </c>
      <c r="H144" s="116">
        <v>0</v>
      </c>
      <c r="I144" s="117">
        <f t="shared" si="21"/>
        <v>0</v>
      </c>
      <c r="J144" s="116">
        <v>0</v>
      </c>
      <c r="K144" s="117">
        <f t="shared" si="22"/>
        <v>0</v>
      </c>
      <c r="O144" s="108"/>
      <c r="Z144" s="108"/>
      <c r="AA144" s="108">
        <v>1</v>
      </c>
      <c r="AB144" s="108">
        <v>7</v>
      </c>
      <c r="AC144" s="108">
        <v>7</v>
      </c>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18">
        <f t="shared" si="23"/>
        <v>0</v>
      </c>
      <c r="BA144" s="108"/>
      <c r="BB144" s="108"/>
      <c r="BC144" s="108"/>
      <c r="BD144" s="108"/>
      <c r="BE144" s="108"/>
      <c r="BF144" s="108"/>
      <c r="BG144" s="108"/>
      <c r="BH144" s="108"/>
      <c r="BI144" s="108"/>
      <c r="CA144" s="108">
        <v>1</v>
      </c>
      <c r="CB144" s="108">
        <v>7</v>
      </c>
      <c r="CZ144" s="75">
        <v>2</v>
      </c>
    </row>
    <row r="145" spans="1:104" ht="22.5" x14ac:dyDescent="0.2">
      <c r="A145" s="109">
        <v>108</v>
      </c>
      <c r="B145" s="110" t="s">
        <v>669</v>
      </c>
      <c r="C145" s="111" t="s">
        <v>670</v>
      </c>
      <c r="D145" s="112" t="s">
        <v>152</v>
      </c>
      <c r="E145" s="113">
        <v>1</v>
      </c>
      <c r="F145" s="114">
        <v>0</v>
      </c>
      <c r="G145" s="115">
        <f t="shared" si="20"/>
        <v>0</v>
      </c>
      <c r="H145" s="116">
        <v>0</v>
      </c>
      <c r="I145" s="117">
        <f t="shared" si="21"/>
        <v>0</v>
      </c>
      <c r="J145" s="116">
        <v>0</v>
      </c>
      <c r="K145" s="117">
        <f t="shared" si="22"/>
        <v>0</v>
      </c>
      <c r="O145" s="108"/>
      <c r="Z145" s="108"/>
      <c r="AA145" s="108">
        <v>1</v>
      </c>
      <c r="AB145" s="108">
        <v>7</v>
      </c>
      <c r="AC145" s="108">
        <v>7</v>
      </c>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18">
        <f t="shared" si="23"/>
        <v>0</v>
      </c>
      <c r="BA145" s="108"/>
      <c r="BB145" s="108"/>
      <c r="BC145" s="108"/>
      <c r="BD145" s="108"/>
      <c r="BE145" s="108"/>
      <c r="BF145" s="108"/>
      <c r="BG145" s="108"/>
      <c r="BH145" s="108"/>
      <c r="BI145" s="108"/>
      <c r="CA145" s="108">
        <v>1</v>
      </c>
      <c r="CB145" s="108">
        <v>7</v>
      </c>
      <c r="CZ145" s="75">
        <v>2</v>
      </c>
    </row>
    <row r="146" spans="1:104" ht="22.5" x14ac:dyDescent="0.2">
      <c r="A146" s="109">
        <v>109</v>
      </c>
      <c r="B146" s="110" t="s">
        <v>671</v>
      </c>
      <c r="C146" s="111" t="s">
        <v>672</v>
      </c>
      <c r="D146" s="112" t="s">
        <v>152</v>
      </c>
      <c r="E146" s="113">
        <v>1</v>
      </c>
      <c r="F146" s="114">
        <v>0</v>
      </c>
      <c r="G146" s="115">
        <f t="shared" si="20"/>
        <v>0</v>
      </c>
      <c r="H146" s="116">
        <v>0</v>
      </c>
      <c r="I146" s="117">
        <f t="shared" si="21"/>
        <v>0</v>
      </c>
      <c r="J146" s="116">
        <v>0</v>
      </c>
      <c r="K146" s="117">
        <f t="shared" si="22"/>
        <v>0</v>
      </c>
      <c r="O146" s="108"/>
      <c r="Z146" s="108"/>
      <c r="AA146" s="108">
        <v>1</v>
      </c>
      <c r="AB146" s="108">
        <v>7</v>
      </c>
      <c r="AC146" s="108">
        <v>7</v>
      </c>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18">
        <f t="shared" si="23"/>
        <v>0</v>
      </c>
      <c r="BA146" s="108"/>
      <c r="BB146" s="108"/>
      <c r="BC146" s="108"/>
      <c r="BD146" s="108"/>
      <c r="BE146" s="108"/>
      <c r="BF146" s="108"/>
      <c r="BG146" s="108"/>
      <c r="BH146" s="108"/>
      <c r="BI146" s="108"/>
      <c r="CA146" s="108">
        <v>1</v>
      </c>
      <c r="CB146" s="108">
        <v>7</v>
      </c>
      <c r="CZ146" s="75">
        <v>2</v>
      </c>
    </row>
    <row r="147" spans="1:104" ht="22.5" x14ac:dyDescent="0.2">
      <c r="A147" s="109">
        <v>110</v>
      </c>
      <c r="B147" s="110" t="s">
        <v>673</v>
      </c>
      <c r="C147" s="111" t="s">
        <v>674</v>
      </c>
      <c r="D147" s="112" t="s">
        <v>152</v>
      </c>
      <c r="E147" s="113">
        <v>2</v>
      </c>
      <c r="F147" s="114">
        <v>0</v>
      </c>
      <c r="G147" s="115">
        <f t="shared" si="20"/>
        <v>0</v>
      </c>
      <c r="H147" s="116">
        <v>0</v>
      </c>
      <c r="I147" s="117">
        <f t="shared" si="21"/>
        <v>0</v>
      </c>
      <c r="J147" s="116">
        <v>0</v>
      </c>
      <c r="K147" s="117">
        <f t="shared" si="22"/>
        <v>0</v>
      </c>
      <c r="O147" s="108"/>
      <c r="Z147" s="108"/>
      <c r="AA147" s="108">
        <v>1</v>
      </c>
      <c r="AB147" s="108">
        <v>7</v>
      </c>
      <c r="AC147" s="108">
        <v>7</v>
      </c>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18">
        <f t="shared" si="23"/>
        <v>0</v>
      </c>
      <c r="BA147" s="108"/>
      <c r="BB147" s="108"/>
      <c r="BC147" s="108"/>
      <c r="BD147" s="108"/>
      <c r="BE147" s="108"/>
      <c r="BF147" s="108"/>
      <c r="BG147" s="108"/>
      <c r="BH147" s="108"/>
      <c r="BI147" s="108"/>
      <c r="CA147" s="108">
        <v>1</v>
      </c>
      <c r="CB147" s="108">
        <v>7</v>
      </c>
      <c r="CZ147" s="75">
        <v>2</v>
      </c>
    </row>
    <row r="148" spans="1:104" x14ac:dyDescent="0.2">
      <c r="A148" s="109">
        <v>111</v>
      </c>
      <c r="B148" s="110" t="s">
        <v>675</v>
      </c>
      <c r="C148" s="111" t="s">
        <v>676</v>
      </c>
      <c r="D148" s="112" t="s">
        <v>152</v>
      </c>
      <c r="E148" s="113">
        <v>1</v>
      </c>
      <c r="F148" s="114">
        <v>0</v>
      </c>
      <c r="G148" s="115">
        <f t="shared" si="20"/>
        <v>0</v>
      </c>
      <c r="H148" s="116">
        <v>0</v>
      </c>
      <c r="I148" s="117">
        <f t="shared" si="21"/>
        <v>0</v>
      </c>
      <c r="J148" s="116">
        <v>0</v>
      </c>
      <c r="K148" s="117">
        <f t="shared" si="22"/>
        <v>0</v>
      </c>
      <c r="O148" s="108"/>
      <c r="Z148" s="108"/>
      <c r="AA148" s="108">
        <v>1</v>
      </c>
      <c r="AB148" s="108">
        <v>7</v>
      </c>
      <c r="AC148" s="108">
        <v>7</v>
      </c>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18">
        <f t="shared" si="23"/>
        <v>0</v>
      </c>
      <c r="BA148" s="108"/>
      <c r="BB148" s="108"/>
      <c r="BC148" s="108"/>
      <c r="BD148" s="108"/>
      <c r="BE148" s="108"/>
      <c r="BF148" s="108"/>
      <c r="BG148" s="108"/>
      <c r="BH148" s="108"/>
      <c r="BI148" s="108"/>
      <c r="CA148" s="108">
        <v>1</v>
      </c>
      <c r="CB148" s="108">
        <v>7</v>
      </c>
      <c r="CZ148" s="75">
        <v>2</v>
      </c>
    </row>
    <row r="149" spans="1:104" x14ac:dyDescent="0.2">
      <c r="A149" s="109">
        <v>112</v>
      </c>
      <c r="B149" s="110" t="s">
        <v>677</v>
      </c>
      <c r="C149" s="111" t="s">
        <v>678</v>
      </c>
      <c r="D149" s="112" t="s">
        <v>152</v>
      </c>
      <c r="E149" s="113">
        <v>3</v>
      </c>
      <c r="F149" s="114">
        <v>0</v>
      </c>
      <c r="G149" s="115">
        <f t="shared" si="20"/>
        <v>0</v>
      </c>
      <c r="H149" s="116">
        <v>0</v>
      </c>
      <c r="I149" s="117">
        <f t="shared" si="21"/>
        <v>0</v>
      </c>
      <c r="J149" s="116">
        <v>0</v>
      </c>
      <c r="K149" s="117">
        <f t="shared" si="22"/>
        <v>0</v>
      </c>
      <c r="O149" s="108"/>
      <c r="Z149" s="108"/>
      <c r="AA149" s="108">
        <v>1</v>
      </c>
      <c r="AB149" s="108">
        <v>7</v>
      </c>
      <c r="AC149" s="108">
        <v>7</v>
      </c>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18">
        <f t="shared" si="23"/>
        <v>0</v>
      </c>
      <c r="BA149" s="108"/>
      <c r="BB149" s="108"/>
      <c r="BC149" s="108"/>
      <c r="BD149" s="108"/>
      <c r="BE149" s="108"/>
      <c r="BF149" s="108"/>
      <c r="BG149" s="108"/>
      <c r="BH149" s="108"/>
      <c r="BI149" s="108"/>
      <c r="CA149" s="108">
        <v>1</v>
      </c>
      <c r="CB149" s="108">
        <v>7</v>
      </c>
      <c r="CZ149" s="75">
        <v>2</v>
      </c>
    </row>
    <row r="150" spans="1:104" x14ac:dyDescent="0.2">
      <c r="A150" s="109">
        <v>113</v>
      </c>
      <c r="B150" s="110" t="s">
        <v>679</v>
      </c>
      <c r="C150" s="111" t="s">
        <v>680</v>
      </c>
      <c r="D150" s="112" t="s">
        <v>55</v>
      </c>
      <c r="E150" s="113">
        <v>2</v>
      </c>
      <c r="F150" s="114">
        <v>0</v>
      </c>
      <c r="G150" s="115">
        <f t="shared" si="20"/>
        <v>0</v>
      </c>
      <c r="H150" s="116">
        <v>0</v>
      </c>
      <c r="I150" s="117">
        <f t="shared" si="21"/>
        <v>0</v>
      </c>
      <c r="J150" s="116">
        <v>0</v>
      </c>
      <c r="K150" s="117">
        <f t="shared" si="22"/>
        <v>0</v>
      </c>
      <c r="O150" s="108"/>
      <c r="Z150" s="108"/>
      <c r="AA150" s="108">
        <v>1</v>
      </c>
      <c r="AB150" s="108">
        <v>7</v>
      </c>
      <c r="AC150" s="108">
        <v>7</v>
      </c>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18">
        <f t="shared" si="23"/>
        <v>0</v>
      </c>
      <c r="BA150" s="108"/>
      <c r="BB150" s="108"/>
      <c r="BC150" s="108"/>
      <c r="BD150" s="108"/>
      <c r="BE150" s="108"/>
      <c r="BF150" s="108"/>
      <c r="BG150" s="108"/>
      <c r="BH150" s="108"/>
      <c r="BI150" s="108"/>
      <c r="CA150" s="108">
        <v>1</v>
      </c>
      <c r="CB150" s="108">
        <v>7</v>
      </c>
      <c r="CZ150" s="75">
        <v>2</v>
      </c>
    </row>
    <row r="151" spans="1:104" x14ac:dyDescent="0.2">
      <c r="A151" s="109">
        <v>114</v>
      </c>
      <c r="B151" s="110" t="s">
        <v>681</v>
      </c>
      <c r="C151" s="111" t="s">
        <v>682</v>
      </c>
      <c r="D151" s="112" t="s">
        <v>152</v>
      </c>
      <c r="E151" s="113">
        <v>2</v>
      </c>
      <c r="F151" s="114">
        <v>0</v>
      </c>
      <c r="G151" s="115">
        <f t="shared" si="20"/>
        <v>0</v>
      </c>
      <c r="H151" s="116">
        <v>0</v>
      </c>
      <c r="I151" s="117">
        <f t="shared" si="21"/>
        <v>0</v>
      </c>
      <c r="J151" s="116">
        <v>0</v>
      </c>
      <c r="K151" s="117">
        <f t="shared" si="22"/>
        <v>0</v>
      </c>
      <c r="O151" s="108"/>
      <c r="Z151" s="108"/>
      <c r="AA151" s="108">
        <v>1</v>
      </c>
      <c r="AB151" s="108">
        <v>7</v>
      </c>
      <c r="AC151" s="108">
        <v>7</v>
      </c>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18">
        <f t="shared" si="23"/>
        <v>0</v>
      </c>
      <c r="BA151" s="108"/>
      <c r="BB151" s="108"/>
      <c r="BC151" s="108"/>
      <c r="BD151" s="108"/>
      <c r="BE151" s="108"/>
      <c r="BF151" s="108"/>
      <c r="BG151" s="108"/>
      <c r="BH151" s="108"/>
      <c r="BI151" s="108"/>
      <c r="CA151" s="108">
        <v>1</v>
      </c>
      <c r="CB151" s="108">
        <v>7</v>
      </c>
      <c r="CZ151" s="75">
        <v>2</v>
      </c>
    </row>
    <row r="152" spans="1:104" x14ac:dyDescent="0.2">
      <c r="A152" s="109">
        <v>115</v>
      </c>
      <c r="B152" s="110" t="s">
        <v>683</v>
      </c>
      <c r="C152" s="111" t="s">
        <v>684</v>
      </c>
      <c r="D152" s="112" t="s">
        <v>152</v>
      </c>
      <c r="E152" s="113">
        <v>1</v>
      </c>
      <c r="F152" s="114">
        <v>0</v>
      </c>
      <c r="G152" s="115">
        <f t="shared" si="20"/>
        <v>0</v>
      </c>
      <c r="H152" s="116">
        <v>0</v>
      </c>
      <c r="I152" s="117">
        <f t="shared" si="21"/>
        <v>0</v>
      </c>
      <c r="J152" s="116">
        <v>0</v>
      </c>
      <c r="K152" s="117">
        <f t="shared" si="22"/>
        <v>0</v>
      </c>
      <c r="O152" s="108"/>
      <c r="Z152" s="108"/>
      <c r="AA152" s="108">
        <v>1</v>
      </c>
      <c r="AB152" s="108">
        <v>7</v>
      </c>
      <c r="AC152" s="108">
        <v>7</v>
      </c>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18">
        <f t="shared" si="23"/>
        <v>0</v>
      </c>
      <c r="BA152" s="108"/>
      <c r="BB152" s="108"/>
      <c r="BC152" s="108"/>
      <c r="BD152" s="108"/>
      <c r="BE152" s="108"/>
      <c r="BF152" s="108"/>
      <c r="BG152" s="108"/>
      <c r="BH152" s="108"/>
      <c r="BI152" s="108"/>
      <c r="CA152" s="108">
        <v>1</v>
      </c>
      <c r="CB152" s="108">
        <v>7</v>
      </c>
      <c r="CZ152" s="75">
        <v>2</v>
      </c>
    </row>
    <row r="153" spans="1:104" x14ac:dyDescent="0.2">
      <c r="A153" s="109">
        <v>116</v>
      </c>
      <c r="B153" s="110" t="s">
        <v>685</v>
      </c>
      <c r="C153" s="111" t="s">
        <v>686</v>
      </c>
      <c r="D153" s="112" t="s">
        <v>152</v>
      </c>
      <c r="E153" s="113">
        <v>1</v>
      </c>
      <c r="F153" s="114">
        <v>0</v>
      </c>
      <c r="G153" s="115">
        <f t="shared" si="20"/>
        <v>0</v>
      </c>
      <c r="H153" s="116">
        <v>0</v>
      </c>
      <c r="I153" s="117">
        <f t="shared" si="21"/>
        <v>0</v>
      </c>
      <c r="J153" s="116">
        <v>0</v>
      </c>
      <c r="K153" s="117">
        <f t="shared" si="22"/>
        <v>0</v>
      </c>
      <c r="O153" s="108"/>
      <c r="Z153" s="108"/>
      <c r="AA153" s="108">
        <v>1</v>
      </c>
      <c r="AB153" s="108">
        <v>7</v>
      </c>
      <c r="AC153" s="108">
        <v>7</v>
      </c>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18">
        <f t="shared" si="23"/>
        <v>0</v>
      </c>
      <c r="BA153" s="108"/>
      <c r="BB153" s="108"/>
      <c r="BC153" s="108"/>
      <c r="BD153" s="108"/>
      <c r="BE153" s="108"/>
      <c r="BF153" s="108"/>
      <c r="BG153" s="108"/>
      <c r="BH153" s="108"/>
      <c r="BI153" s="108"/>
      <c r="CA153" s="108">
        <v>1</v>
      </c>
      <c r="CB153" s="108">
        <v>7</v>
      </c>
      <c r="CZ153" s="75">
        <v>2</v>
      </c>
    </row>
    <row r="154" spans="1:104" x14ac:dyDescent="0.2">
      <c r="A154" s="109">
        <v>117</v>
      </c>
      <c r="B154" s="110" t="s">
        <v>687</v>
      </c>
      <c r="C154" s="111" t="s">
        <v>688</v>
      </c>
      <c r="D154" s="112" t="s">
        <v>55</v>
      </c>
      <c r="E154" s="113">
        <v>1</v>
      </c>
      <c r="F154" s="114">
        <v>0</v>
      </c>
      <c r="G154" s="115">
        <f t="shared" si="20"/>
        <v>0</v>
      </c>
      <c r="H154" s="116">
        <v>0</v>
      </c>
      <c r="I154" s="117">
        <f t="shared" si="21"/>
        <v>0</v>
      </c>
      <c r="J154" s="116">
        <v>0</v>
      </c>
      <c r="K154" s="117">
        <f t="shared" si="22"/>
        <v>0</v>
      </c>
      <c r="O154" s="108"/>
      <c r="Z154" s="108"/>
      <c r="AA154" s="108">
        <v>1</v>
      </c>
      <c r="AB154" s="108">
        <v>7</v>
      </c>
      <c r="AC154" s="108">
        <v>7</v>
      </c>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18">
        <f t="shared" si="23"/>
        <v>0</v>
      </c>
      <c r="BA154" s="108"/>
      <c r="BB154" s="108"/>
      <c r="BC154" s="108"/>
      <c r="BD154" s="108"/>
      <c r="BE154" s="108"/>
      <c r="BF154" s="108"/>
      <c r="BG154" s="108"/>
      <c r="BH154" s="108"/>
      <c r="BI154" s="108"/>
      <c r="CA154" s="108">
        <v>1</v>
      </c>
      <c r="CB154" s="108">
        <v>7</v>
      </c>
      <c r="CZ154" s="75">
        <v>2</v>
      </c>
    </row>
    <row r="155" spans="1:104" x14ac:dyDescent="0.2">
      <c r="A155" s="109">
        <v>118</v>
      </c>
      <c r="B155" s="110" t="s">
        <v>689</v>
      </c>
      <c r="C155" s="111" t="s">
        <v>690</v>
      </c>
      <c r="D155" s="112" t="s">
        <v>55</v>
      </c>
      <c r="E155" s="113">
        <v>1</v>
      </c>
      <c r="F155" s="114">
        <v>0</v>
      </c>
      <c r="G155" s="115">
        <f t="shared" si="20"/>
        <v>0</v>
      </c>
      <c r="H155" s="116">
        <v>0</v>
      </c>
      <c r="I155" s="117">
        <f t="shared" si="21"/>
        <v>0</v>
      </c>
      <c r="J155" s="116">
        <v>0</v>
      </c>
      <c r="K155" s="117">
        <f t="shared" si="22"/>
        <v>0</v>
      </c>
      <c r="O155" s="108"/>
      <c r="Z155" s="108"/>
      <c r="AA155" s="108">
        <v>1</v>
      </c>
      <c r="AB155" s="108">
        <v>7</v>
      </c>
      <c r="AC155" s="108">
        <v>7</v>
      </c>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18">
        <f t="shared" si="23"/>
        <v>0</v>
      </c>
      <c r="BA155" s="108"/>
      <c r="BB155" s="108"/>
      <c r="BC155" s="108"/>
      <c r="BD155" s="108"/>
      <c r="BE155" s="108"/>
      <c r="BF155" s="108"/>
      <c r="BG155" s="108"/>
      <c r="BH155" s="108"/>
      <c r="BI155" s="108"/>
      <c r="CA155" s="108">
        <v>1</v>
      </c>
      <c r="CB155" s="108">
        <v>7</v>
      </c>
      <c r="CZ155" s="75">
        <v>2</v>
      </c>
    </row>
    <row r="156" spans="1:104" ht="22.5" x14ac:dyDescent="0.2">
      <c r="A156" s="109">
        <v>119</v>
      </c>
      <c r="B156" s="110" t="s">
        <v>691</v>
      </c>
      <c r="C156" s="111" t="s">
        <v>692</v>
      </c>
      <c r="D156" s="112" t="s">
        <v>128</v>
      </c>
      <c r="E156" s="113">
        <v>0.21210000000000001</v>
      </c>
      <c r="F156" s="114">
        <v>0</v>
      </c>
      <c r="G156" s="115">
        <f t="shared" si="20"/>
        <v>0</v>
      </c>
      <c r="H156" s="116">
        <v>0</v>
      </c>
      <c r="I156" s="117">
        <f t="shared" si="21"/>
        <v>0</v>
      </c>
      <c r="J156" s="116">
        <v>0</v>
      </c>
      <c r="K156" s="117">
        <f t="shared" si="22"/>
        <v>0</v>
      </c>
      <c r="O156" s="108"/>
      <c r="Z156" s="108"/>
      <c r="AA156" s="108">
        <v>1</v>
      </c>
      <c r="AB156" s="108">
        <v>7</v>
      </c>
      <c r="AC156" s="108">
        <v>7</v>
      </c>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18">
        <f t="shared" si="23"/>
        <v>0</v>
      </c>
      <c r="BA156" s="108"/>
      <c r="BB156" s="108"/>
      <c r="BC156" s="108"/>
      <c r="BD156" s="108"/>
      <c r="BE156" s="108"/>
      <c r="BF156" s="108"/>
      <c r="BG156" s="108"/>
      <c r="BH156" s="108"/>
      <c r="BI156" s="108"/>
      <c r="CA156" s="108">
        <v>1</v>
      </c>
      <c r="CB156" s="108">
        <v>7</v>
      </c>
      <c r="CZ156" s="75">
        <v>2</v>
      </c>
    </row>
    <row r="157" spans="1:104" x14ac:dyDescent="0.2">
      <c r="A157" s="109">
        <v>120</v>
      </c>
      <c r="B157" s="110" t="s">
        <v>693</v>
      </c>
      <c r="C157" s="111" t="s">
        <v>694</v>
      </c>
      <c r="D157" s="112" t="s">
        <v>152</v>
      </c>
      <c r="E157" s="113">
        <v>1</v>
      </c>
      <c r="F157" s="114">
        <v>0</v>
      </c>
      <c r="G157" s="115">
        <f t="shared" si="20"/>
        <v>0</v>
      </c>
      <c r="H157" s="116">
        <v>0</v>
      </c>
      <c r="I157" s="117">
        <f t="shared" si="21"/>
        <v>0</v>
      </c>
      <c r="J157" s="116"/>
      <c r="K157" s="117">
        <f t="shared" si="22"/>
        <v>0</v>
      </c>
      <c r="O157" s="108"/>
      <c r="Z157" s="108"/>
      <c r="AA157" s="108">
        <v>3</v>
      </c>
      <c r="AB157" s="108">
        <v>0</v>
      </c>
      <c r="AC157" s="108">
        <v>55440402</v>
      </c>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18">
        <f t="shared" si="23"/>
        <v>0</v>
      </c>
      <c r="BA157" s="108"/>
      <c r="BB157" s="108"/>
      <c r="BC157" s="108"/>
      <c r="BD157" s="108"/>
      <c r="BE157" s="108"/>
      <c r="BF157" s="108"/>
      <c r="BG157" s="108"/>
      <c r="BH157" s="108"/>
      <c r="BI157" s="108"/>
      <c r="CA157" s="108">
        <v>3</v>
      </c>
      <c r="CB157" s="108">
        <v>0</v>
      </c>
      <c r="CZ157" s="75">
        <v>2</v>
      </c>
    </row>
    <row r="158" spans="1:104" ht="22.5" x14ac:dyDescent="0.2">
      <c r="A158" s="109">
        <v>121</v>
      </c>
      <c r="B158" s="110" t="s">
        <v>695</v>
      </c>
      <c r="C158" s="111" t="s">
        <v>696</v>
      </c>
      <c r="D158" s="112" t="s">
        <v>152</v>
      </c>
      <c r="E158" s="113">
        <v>1</v>
      </c>
      <c r="F158" s="114">
        <v>0</v>
      </c>
      <c r="G158" s="115">
        <f t="shared" si="20"/>
        <v>0</v>
      </c>
      <c r="H158" s="116">
        <v>0</v>
      </c>
      <c r="I158" s="117">
        <f t="shared" si="21"/>
        <v>0</v>
      </c>
      <c r="J158" s="116"/>
      <c r="K158" s="117">
        <f t="shared" si="22"/>
        <v>0</v>
      </c>
      <c r="O158" s="108"/>
      <c r="Z158" s="108"/>
      <c r="AA158" s="108">
        <v>3</v>
      </c>
      <c r="AB158" s="108">
        <v>0</v>
      </c>
      <c r="AC158" s="108">
        <v>55440411</v>
      </c>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18">
        <f t="shared" si="23"/>
        <v>0</v>
      </c>
      <c r="BA158" s="108"/>
      <c r="BB158" s="108"/>
      <c r="BC158" s="108"/>
      <c r="BD158" s="108"/>
      <c r="BE158" s="108"/>
      <c r="BF158" s="108"/>
      <c r="BG158" s="108"/>
      <c r="BH158" s="108"/>
      <c r="BI158" s="108"/>
      <c r="CA158" s="108">
        <v>3</v>
      </c>
      <c r="CB158" s="108">
        <v>0</v>
      </c>
      <c r="CZ158" s="75">
        <v>2</v>
      </c>
    </row>
    <row r="159" spans="1:104" ht="22.5" x14ac:dyDescent="0.2">
      <c r="A159" s="109">
        <v>122</v>
      </c>
      <c r="B159" s="110" t="s">
        <v>697</v>
      </c>
      <c r="C159" s="111" t="s">
        <v>698</v>
      </c>
      <c r="D159" s="112" t="s">
        <v>84</v>
      </c>
      <c r="E159" s="113">
        <v>1</v>
      </c>
      <c r="F159" s="114">
        <v>0</v>
      </c>
      <c r="G159" s="115">
        <f t="shared" si="20"/>
        <v>0</v>
      </c>
      <c r="H159" s="116">
        <v>0</v>
      </c>
      <c r="I159" s="117">
        <f t="shared" si="21"/>
        <v>0</v>
      </c>
      <c r="J159" s="116"/>
      <c r="K159" s="117">
        <f t="shared" si="22"/>
        <v>0</v>
      </c>
      <c r="O159" s="108"/>
      <c r="Z159" s="108"/>
      <c r="AA159" s="108">
        <v>3</v>
      </c>
      <c r="AB159" s="108">
        <v>0</v>
      </c>
      <c r="AC159" s="108" t="s">
        <v>697</v>
      </c>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18">
        <f t="shared" si="23"/>
        <v>0</v>
      </c>
      <c r="BA159" s="108"/>
      <c r="BB159" s="108"/>
      <c r="BC159" s="108"/>
      <c r="BD159" s="108"/>
      <c r="BE159" s="108"/>
      <c r="BF159" s="108"/>
      <c r="BG159" s="108"/>
      <c r="BH159" s="108"/>
      <c r="BI159" s="108"/>
      <c r="CA159" s="108">
        <v>3</v>
      </c>
      <c r="CB159" s="108">
        <v>0</v>
      </c>
      <c r="CZ159" s="75">
        <v>2</v>
      </c>
    </row>
    <row r="160" spans="1:104" x14ac:dyDescent="0.2">
      <c r="A160" s="109">
        <v>123</v>
      </c>
      <c r="B160" s="110" t="s">
        <v>699</v>
      </c>
      <c r="C160" s="111" t="s">
        <v>700</v>
      </c>
      <c r="D160" s="112" t="s">
        <v>84</v>
      </c>
      <c r="E160" s="113">
        <v>1</v>
      </c>
      <c r="F160" s="114">
        <v>0</v>
      </c>
      <c r="G160" s="115">
        <f t="shared" si="20"/>
        <v>0</v>
      </c>
      <c r="H160" s="116">
        <v>0</v>
      </c>
      <c r="I160" s="117">
        <f t="shared" si="21"/>
        <v>0</v>
      </c>
      <c r="J160" s="116"/>
      <c r="K160" s="117">
        <f t="shared" si="22"/>
        <v>0</v>
      </c>
      <c r="O160" s="108"/>
      <c r="Z160" s="108"/>
      <c r="AA160" s="108">
        <v>3</v>
      </c>
      <c r="AB160" s="108">
        <v>0</v>
      </c>
      <c r="AC160" s="108" t="s">
        <v>699</v>
      </c>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18">
        <f t="shared" si="23"/>
        <v>0</v>
      </c>
      <c r="BA160" s="108"/>
      <c r="BB160" s="108"/>
      <c r="BC160" s="108"/>
      <c r="BD160" s="108"/>
      <c r="BE160" s="108"/>
      <c r="BF160" s="108"/>
      <c r="BG160" s="108"/>
      <c r="BH160" s="108"/>
      <c r="BI160" s="108"/>
      <c r="CA160" s="108">
        <v>3</v>
      </c>
      <c r="CB160" s="108">
        <v>0</v>
      </c>
      <c r="CZ160" s="75">
        <v>2</v>
      </c>
    </row>
    <row r="161" spans="1:104" ht="22.5" x14ac:dyDescent="0.2">
      <c r="A161" s="109">
        <v>124</v>
      </c>
      <c r="B161" s="110" t="s">
        <v>701</v>
      </c>
      <c r="C161" s="111" t="s">
        <v>702</v>
      </c>
      <c r="D161" s="112" t="s">
        <v>84</v>
      </c>
      <c r="E161" s="113">
        <v>1</v>
      </c>
      <c r="F161" s="114">
        <v>0</v>
      </c>
      <c r="G161" s="115">
        <f t="shared" si="20"/>
        <v>0</v>
      </c>
      <c r="H161" s="116">
        <v>0</v>
      </c>
      <c r="I161" s="117">
        <f t="shared" si="21"/>
        <v>0</v>
      </c>
      <c r="J161" s="116"/>
      <c r="K161" s="117">
        <f t="shared" si="22"/>
        <v>0</v>
      </c>
      <c r="O161" s="108"/>
      <c r="Z161" s="108"/>
      <c r="AA161" s="108">
        <v>3</v>
      </c>
      <c r="AB161" s="108">
        <v>0</v>
      </c>
      <c r="AC161" s="108" t="s">
        <v>701</v>
      </c>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18">
        <f t="shared" si="23"/>
        <v>0</v>
      </c>
      <c r="BA161" s="108"/>
      <c r="BB161" s="108"/>
      <c r="BC161" s="108"/>
      <c r="BD161" s="108"/>
      <c r="BE161" s="108"/>
      <c r="BF161" s="108"/>
      <c r="BG161" s="108"/>
      <c r="BH161" s="108"/>
      <c r="BI161" s="108"/>
      <c r="CA161" s="108">
        <v>3</v>
      </c>
      <c r="CB161" s="108">
        <v>0</v>
      </c>
      <c r="CZ161" s="75">
        <v>2</v>
      </c>
    </row>
    <row r="162" spans="1:104" x14ac:dyDescent="0.2">
      <c r="A162" s="109">
        <v>125</v>
      </c>
      <c r="B162" s="110" t="s">
        <v>703</v>
      </c>
      <c r="C162" s="111" t="s">
        <v>704</v>
      </c>
      <c r="D162" s="112" t="s">
        <v>84</v>
      </c>
      <c r="E162" s="113">
        <v>1</v>
      </c>
      <c r="F162" s="114">
        <v>0</v>
      </c>
      <c r="G162" s="115">
        <f t="shared" si="20"/>
        <v>0</v>
      </c>
      <c r="H162" s="116">
        <v>0</v>
      </c>
      <c r="I162" s="117">
        <f t="shared" si="21"/>
        <v>0</v>
      </c>
      <c r="J162" s="116"/>
      <c r="K162" s="117">
        <f t="shared" si="22"/>
        <v>0</v>
      </c>
      <c r="O162" s="108"/>
      <c r="Z162" s="108"/>
      <c r="AA162" s="108">
        <v>3</v>
      </c>
      <c r="AB162" s="108">
        <v>0</v>
      </c>
      <c r="AC162" s="108" t="s">
        <v>703</v>
      </c>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18">
        <f t="shared" si="23"/>
        <v>0</v>
      </c>
      <c r="BA162" s="108"/>
      <c r="BB162" s="108"/>
      <c r="BC162" s="108"/>
      <c r="BD162" s="108"/>
      <c r="BE162" s="108"/>
      <c r="BF162" s="108"/>
      <c r="BG162" s="108"/>
      <c r="BH162" s="108"/>
      <c r="BI162" s="108"/>
      <c r="CA162" s="108">
        <v>3</v>
      </c>
      <c r="CB162" s="108">
        <v>0</v>
      </c>
      <c r="CZ162" s="75">
        <v>2</v>
      </c>
    </row>
    <row r="163" spans="1:104" x14ac:dyDescent="0.2">
      <c r="A163" s="119"/>
      <c r="B163" s="120"/>
      <c r="C163" s="178" t="s">
        <v>705</v>
      </c>
      <c r="D163" s="179"/>
      <c r="E163" s="179"/>
      <c r="F163" s="179"/>
      <c r="G163" s="180"/>
      <c r="I163" s="121"/>
      <c r="K163" s="121"/>
      <c r="L163" s="122" t="s">
        <v>705</v>
      </c>
      <c r="O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row>
    <row r="164" spans="1:104" x14ac:dyDescent="0.2">
      <c r="A164" s="109">
        <v>126</v>
      </c>
      <c r="B164" s="110" t="s">
        <v>706</v>
      </c>
      <c r="C164" s="111" t="s">
        <v>704</v>
      </c>
      <c r="D164" s="112" t="s">
        <v>84</v>
      </c>
      <c r="E164" s="113">
        <v>1</v>
      </c>
      <c r="F164" s="114">
        <v>0</v>
      </c>
      <c r="G164" s="115">
        <f>E164*F164</f>
        <v>0</v>
      </c>
      <c r="H164" s="116">
        <v>0</v>
      </c>
      <c r="I164" s="117">
        <f>E164*H164</f>
        <v>0</v>
      </c>
      <c r="J164" s="116"/>
      <c r="K164" s="117">
        <f>E164*J164</f>
        <v>0</v>
      </c>
      <c r="O164" s="108"/>
      <c r="Z164" s="108"/>
      <c r="AA164" s="108">
        <v>3</v>
      </c>
      <c r="AB164" s="108">
        <v>0</v>
      </c>
      <c r="AC164" s="108" t="s">
        <v>706</v>
      </c>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18">
        <f>G164</f>
        <v>0</v>
      </c>
      <c r="BA164" s="108"/>
      <c r="BB164" s="108"/>
      <c r="BC164" s="108"/>
      <c r="BD164" s="108"/>
      <c r="BE164" s="108"/>
      <c r="BF164" s="108"/>
      <c r="BG164" s="108"/>
      <c r="BH164" s="108"/>
      <c r="BI164" s="108"/>
      <c r="CA164" s="108">
        <v>3</v>
      </c>
      <c r="CB164" s="108">
        <v>0</v>
      </c>
      <c r="CZ164" s="75">
        <v>2</v>
      </c>
    </row>
    <row r="165" spans="1:104" x14ac:dyDescent="0.2">
      <c r="A165" s="119"/>
      <c r="B165" s="120"/>
      <c r="C165" s="178" t="s">
        <v>707</v>
      </c>
      <c r="D165" s="179"/>
      <c r="E165" s="179"/>
      <c r="F165" s="179"/>
      <c r="G165" s="180"/>
      <c r="I165" s="121"/>
      <c r="K165" s="121"/>
      <c r="L165" s="122" t="s">
        <v>707</v>
      </c>
      <c r="O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row>
    <row r="166" spans="1:104" x14ac:dyDescent="0.2">
      <c r="A166" s="109">
        <v>127</v>
      </c>
      <c r="B166" s="110" t="s">
        <v>708</v>
      </c>
      <c r="C166" s="111" t="s">
        <v>709</v>
      </c>
      <c r="D166" s="112" t="s">
        <v>710</v>
      </c>
      <c r="E166" s="113">
        <v>1</v>
      </c>
      <c r="F166" s="114">
        <v>0</v>
      </c>
      <c r="G166" s="115">
        <f>E166*F166</f>
        <v>0</v>
      </c>
      <c r="H166" s="116">
        <v>0</v>
      </c>
      <c r="I166" s="117">
        <f>E166*H166</f>
        <v>0</v>
      </c>
      <c r="J166" s="116"/>
      <c r="K166" s="117">
        <f>E166*J166</f>
        <v>0</v>
      </c>
      <c r="O166" s="108"/>
      <c r="Z166" s="108"/>
      <c r="AA166" s="108">
        <v>3</v>
      </c>
      <c r="AB166" s="108">
        <v>0</v>
      </c>
      <c r="AC166" s="108" t="s">
        <v>708</v>
      </c>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18">
        <f>G166</f>
        <v>0</v>
      </c>
      <c r="BA166" s="108"/>
      <c r="BB166" s="108"/>
      <c r="BC166" s="108"/>
      <c r="BD166" s="108"/>
      <c r="BE166" s="108"/>
      <c r="BF166" s="108"/>
      <c r="BG166" s="108"/>
      <c r="BH166" s="108"/>
      <c r="BI166" s="108"/>
      <c r="CA166" s="108">
        <v>3</v>
      </c>
      <c r="CB166" s="108">
        <v>0</v>
      </c>
      <c r="CZ166" s="75">
        <v>2</v>
      </c>
    </row>
    <row r="167" spans="1:104" ht="22.5" x14ac:dyDescent="0.2">
      <c r="A167" s="119"/>
      <c r="B167" s="120"/>
      <c r="C167" s="178" t="s">
        <v>711</v>
      </c>
      <c r="D167" s="179"/>
      <c r="E167" s="179"/>
      <c r="F167" s="179"/>
      <c r="G167" s="180"/>
      <c r="I167" s="121"/>
      <c r="K167" s="121"/>
      <c r="L167" s="122" t="s">
        <v>711</v>
      </c>
      <c r="O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row>
    <row r="168" spans="1:104" x14ac:dyDescent="0.2">
      <c r="A168" s="109">
        <v>128</v>
      </c>
      <c r="B168" s="110" t="s">
        <v>712</v>
      </c>
      <c r="C168" s="111" t="s">
        <v>713</v>
      </c>
      <c r="D168" s="112" t="s">
        <v>152</v>
      </c>
      <c r="E168" s="113">
        <v>1</v>
      </c>
      <c r="F168" s="114">
        <v>0</v>
      </c>
      <c r="G168" s="115">
        <f>E168*F168</f>
        <v>0</v>
      </c>
      <c r="H168" s="116">
        <v>0</v>
      </c>
      <c r="I168" s="117">
        <f>E168*H168</f>
        <v>0</v>
      </c>
      <c r="J168" s="116"/>
      <c r="K168" s="117">
        <f>E168*J168</f>
        <v>0</v>
      </c>
      <c r="O168" s="108"/>
      <c r="Z168" s="108"/>
      <c r="AA168" s="108">
        <v>3</v>
      </c>
      <c r="AB168" s="108">
        <v>0</v>
      </c>
      <c r="AC168" s="108" t="s">
        <v>712</v>
      </c>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18">
        <f>G168</f>
        <v>0</v>
      </c>
      <c r="BA168" s="108"/>
      <c r="BB168" s="108"/>
      <c r="BC168" s="108"/>
      <c r="BD168" s="108"/>
      <c r="BE168" s="108"/>
      <c r="BF168" s="108"/>
      <c r="BG168" s="108"/>
      <c r="BH168" s="108"/>
      <c r="BI168" s="108"/>
      <c r="CA168" s="108">
        <v>3</v>
      </c>
      <c r="CB168" s="108">
        <v>0</v>
      </c>
      <c r="CZ168" s="75">
        <v>2</v>
      </c>
    </row>
    <row r="169" spans="1:104" x14ac:dyDescent="0.2">
      <c r="A169" s="128" t="s">
        <v>51</v>
      </c>
      <c r="B169" s="129" t="s">
        <v>655</v>
      </c>
      <c r="C169" s="130" t="s">
        <v>656</v>
      </c>
      <c r="D169" s="131"/>
      <c r="E169" s="132"/>
      <c r="F169" s="132"/>
      <c r="G169" s="133">
        <f>SUM(G138:G168)</f>
        <v>0</v>
      </c>
      <c r="H169" s="134"/>
      <c r="I169" s="133">
        <f>SUM(I138:I168)</f>
        <v>0</v>
      </c>
      <c r="J169" s="135"/>
      <c r="K169" s="133">
        <f>SUM(K138:K168)</f>
        <v>0</v>
      </c>
      <c r="O169" s="108"/>
      <c r="X169" s="136">
        <f>K169</f>
        <v>0</v>
      </c>
      <c r="Y169" s="136">
        <f>I169</f>
        <v>0</v>
      </c>
      <c r="Z169" s="118">
        <f>G169</f>
        <v>0</v>
      </c>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37"/>
      <c r="BB169" s="137"/>
      <c r="BC169" s="137"/>
      <c r="BD169" s="137"/>
      <c r="BE169" s="137"/>
      <c r="BF169" s="137"/>
      <c r="BG169" s="108"/>
      <c r="BH169" s="108"/>
      <c r="BI169" s="108"/>
    </row>
    <row r="170" spans="1:104" x14ac:dyDescent="0.2">
      <c r="A170" s="138" t="s">
        <v>29</v>
      </c>
      <c r="B170" s="139" t="s">
        <v>52</v>
      </c>
      <c r="C170" s="140"/>
      <c r="D170" s="141"/>
      <c r="E170" s="142"/>
      <c r="F170" s="142"/>
      <c r="G170" s="143">
        <f>SUM(Z7:Z170)</f>
        <v>0</v>
      </c>
      <c r="H170" s="144"/>
      <c r="I170" s="143">
        <f>SUM(Y7:Y170)</f>
        <v>0</v>
      </c>
      <c r="J170" s="144"/>
      <c r="K170" s="143">
        <f>SUM(X7:X170)</f>
        <v>0</v>
      </c>
      <c r="O170" s="108"/>
      <c r="BA170" s="145"/>
      <c r="BB170" s="145"/>
      <c r="BC170" s="145"/>
      <c r="BD170" s="145"/>
      <c r="BE170" s="145"/>
      <c r="BF170" s="145"/>
    </row>
    <row r="171" spans="1:104" x14ac:dyDescent="0.2">
      <c r="E171" s="75"/>
    </row>
    <row r="172" spans="1:104" x14ac:dyDescent="0.2">
      <c r="A172" s="146" t="s">
        <v>31</v>
      </c>
      <c r="E172" s="75"/>
    </row>
    <row r="173" spans="1:104" ht="117.75" customHeight="1" x14ac:dyDescent="0.2">
      <c r="A173" s="182"/>
      <c r="B173" s="183"/>
      <c r="C173" s="183"/>
      <c r="D173" s="183"/>
      <c r="E173" s="183"/>
      <c r="F173" s="183"/>
      <c r="G173" s="184"/>
    </row>
    <row r="174" spans="1:104" x14ac:dyDescent="0.2">
      <c r="E174" s="75"/>
    </row>
    <row r="175" spans="1:104" x14ac:dyDescent="0.2">
      <c r="E175" s="75"/>
    </row>
    <row r="176" spans="1:104" x14ac:dyDescent="0.2">
      <c r="E176" s="75"/>
    </row>
    <row r="177" spans="5:5" x14ac:dyDescent="0.2">
      <c r="E177" s="75"/>
    </row>
    <row r="178" spans="5:5" x14ac:dyDescent="0.2">
      <c r="E178" s="75"/>
    </row>
    <row r="179" spans="5:5" x14ac:dyDescent="0.2">
      <c r="E179" s="75"/>
    </row>
    <row r="180" spans="5:5" x14ac:dyDescent="0.2">
      <c r="E180" s="75"/>
    </row>
    <row r="181" spans="5:5" x14ac:dyDescent="0.2">
      <c r="E181" s="75"/>
    </row>
    <row r="182" spans="5:5" x14ac:dyDescent="0.2">
      <c r="E182" s="75"/>
    </row>
    <row r="183" spans="5:5" x14ac:dyDescent="0.2">
      <c r="E183" s="75"/>
    </row>
    <row r="184" spans="5:5" x14ac:dyDescent="0.2">
      <c r="E184" s="75"/>
    </row>
    <row r="185" spans="5:5" x14ac:dyDescent="0.2">
      <c r="E185" s="75"/>
    </row>
    <row r="186" spans="5:5" x14ac:dyDescent="0.2">
      <c r="E186" s="75"/>
    </row>
    <row r="187" spans="5:5" x14ac:dyDescent="0.2">
      <c r="E187" s="75"/>
    </row>
    <row r="188" spans="5:5" x14ac:dyDescent="0.2">
      <c r="E188" s="75"/>
    </row>
    <row r="189" spans="5:5" x14ac:dyDescent="0.2">
      <c r="E189" s="75"/>
    </row>
    <row r="190" spans="5:5" x14ac:dyDescent="0.2">
      <c r="E190" s="75"/>
    </row>
    <row r="191" spans="5:5" x14ac:dyDescent="0.2">
      <c r="E191" s="75"/>
    </row>
    <row r="192" spans="5:5" x14ac:dyDescent="0.2">
      <c r="E192" s="75"/>
    </row>
    <row r="193" spans="5:5" x14ac:dyDescent="0.2">
      <c r="E193" s="75"/>
    </row>
    <row r="194" spans="5:5" x14ac:dyDescent="0.2">
      <c r="E194" s="75"/>
    </row>
    <row r="195" spans="5:5" x14ac:dyDescent="0.2">
      <c r="E195" s="75"/>
    </row>
    <row r="196" spans="5:5" x14ac:dyDescent="0.2">
      <c r="E196" s="75"/>
    </row>
    <row r="197" spans="5:5" x14ac:dyDescent="0.2">
      <c r="E197" s="75"/>
    </row>
    <row r="198" spans="5:5" x14ac:dyDescent="0.2">
      <c r="E198" s="75"/>
    </row>
    <row r="199" spans="5:5" x14ac:dyDescent="0.2">
      <c r="E199" s="75"/>
    </row>
    <row r="200" spans="5:5" x14ac:dyDescent="0.2">
      <c r="E200" s="75"/>
    </row>
    <row r="201" spans="5:5" x14ac:dyDescent="0.2">
      <c r="E201" s="75"/>
    </row>
    <row r="202" spans="5:5" x14ac:dyDescent="0.2">
      <c r="E202" s="75"/>
    </row>
    <row r="203" spans="5:5" x14ac:dyDescent="0.2">
      <c r="E203" s="75"/>
    </row>
    <row r="204" spans="5:5" x14ac:dyDescent="0.2">
      <c r="E204" s="75"/>
    </row>
    <row r="205" spans="5:5" x14ac:dyDescent="0.2">
      <c r="E205" s="75"/>
    </row>
    <row r="206" spans="5:5" x14ac:dyDescent="0.2">
      <c r="E206" s="75"/>
    </row>
    <row r="207" spans="5:5" x14ac:dyDescent="0.2">
      <c r="E207" s="75"/>
    </row>
    <row r="208" spans="5:5" x14ac:dyDescent="0.2">
      <c r="E208" s="75"/>
    </row>
    <row r="209" spans="5:5" x14ac:dyDescent="0.2">
      <c r="E209" s="75"/>
    </row>
    <row r="210" spans="5:5" x14ac:dyDescent="0.2">
      <c r="E210" s="75"/>
    </row>
    <row r="211" spans="5:5" x14ac:dyDescent="0.2">
      <c r="E211" s="75"/>
    </row>
    <row r="212" spans="5:5" x14ac:dyDescent="0.2">
      <c r="E212" s="75"/>
    </row>
    <row r="213" spans="5:5" x14ac:dyDescent="0.2">
      <c r="E213" s="75"/>
    </row>
    <row r="214" spans="5:5" x14ac:dyDescent="0.2">
      <c r="E214" s="75"/>
    </row>
    <row r="215" spans="5:5" x14ac:dyDescent="0.2">
      <c r="E215" s="75"/>
    </row>
    <row r="216" spans="5:5" x14ac:dyDescent="0.2">
      <c r="E216" s="75"/>
    </row>
    <row r="217" spans="5:5" x14ac:dyDescent="0.2">
      <c r="E217" s="75"/>
    </row>
    <row r="218" spans="5:5" x14ac:dyDescent="0.2">
      <c r="E218" s="75"/>
    </row>
    <row r="219" spans="5:5" x14ac:dyDescent="0.2">
      <c r="E219" s="75"/>
    </row>
    <row r="220" spans="5:5" x14ac:dyDescent="0.2">
      <c r="E220" s="75"/>
    </row>
    <row r="221" spans="5:5" x14ac:dyDescent="0.2">
      <c r="E221" s="75"/>
    </row>
    <row r="222" spans="5:5" x14ac:dyDescent="0.2">
      <c r="E222" s="75"/>
    </row>
    <row r="223" spans="5:5" x14ac:dyDescent="0.2">
      <c r="E223" s="75"/>
    </row>
    <row r="224" spans="5:5" x14ac:dyDescent="0.2">
      <c r="E224" s="75"/>
    </row>
    <row r="225" spans="1:7" x14ac:dyDescent="0.2">
      <c r="E225" s="75"/>
    </row>
    <row r="226" spans="1:7" x14ac:dyDescent="0.2">
      <c r="E226" s="75"/>
    </row>
    <row r="227" spans="1:7" x14ac:dyDescent="0.2">
      <c r="E227" s="75"/>
    </row>
    <row r="228" spans="1:7" x14ac:dyDescent="0.2">
      <c r="E228" s="75"/>
    </row>
    <row r="229" spans="1:7" x14ac:dyDescent="0.2">
      <c r="A229" s="147"/>
      <c r="B229" s="147"/>
    </row>
    <row r="230" spans="1:7" x14ac:dyDescent="0.2">
      <c r="C230" s="148"/>
      <c r="D230" s="148"/>
      <c r="E230" s="149"/>
      <c r="F230" s="148"/>
      <c r="G230" s="150"/>
    </row>
    <row r="231" spans="1:7" x14ac:dyDescent="0.2">
      <c r="A231" s="147"/>
      <c r="B231" s="147"/>
    </row>
  </sheetData>
  <sheetProtection password="C7B2" sheet="1"/>
  <mergeCells count="7">
    <mergeCell ref="C163:G163"/>
    <mergeCell ref="C165:G165"/>
    <mergeCell ref="C167:G167"/>
    <mergeCell ref="A1:G1"/>
    <mergeCell ref="A173:G173"/>
    <mergeCell ref="C11:G11"/>
    <mergeCell ref="C13:G13"/>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CZ111"/>
  <sheetViews>
    <sheetView showGridLines="0" showZeros="0" zoomScale="75" zoomScaleNormal="100" workbookViewId="0">
      <selection activeCell="L26" sqref="L2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433</v>
      </c>
      <c r="E3" s="83"/>
      <c r="F3" s="84"/>
      <c r="G3" s="85"/>
    </row>
    <row r="4" spans="1:104" ht="13.5" customHeight="1" thickBot="1" x14ac:dyDescent="0.25">
      <c r="A4" s="86" t="s">
        <v>34</v>
      </c>
      <c r="B4" s="87"/>
      <c r="C4" s="88"/>
      <c r="D4" s="89" t="s">
        <v>756</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47</v>
      </c>
      <c r="C7" s="102" t="s">
        <v>48</v>
      </c>
      <c r="D7" s="103"/>
      <c r="E7" s="104"/>
      <c r="F7" s="104"/>
      <c r="G7" s="105"/>
      <c r="H7" s="106"/>
      <c r="I7" s="107"/>
      <c r="J7" s="106"/>
      <c r="K7" s="107"/>
      <c r="O7" s="108"/>
    </row>
    <row r="8" spans="1:104" x14ac:dyDescent="0.2">
      <c r="A8" s="109">
        <v>1</v>
      </c>
      <c r="B8" s="110" t="s">
        <v>715</v>
      </c>
      <c r="C8" s="111" t="s">
        <v>716</v>
      </c>
      <c r="D8" s="112" t="s">
        <v>104</v>
      </c>
      <c r="E8" s="113">
        <v>5</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78"/>
      <c r="D9" s="179"/>
      <c r="E9" s="179"/>
      <c r="F9" s="179"/>
      <c r="G9" s="180"/>
      <c r="I9" s="121"/>
      <c r="K9" s="121"/>
      <c r="L9" s="122"/>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ht="22.5" x14ac:dyDescent="0.2">
      <c r="A10" s="109">
        <v>2</v>
      </c>
      <c r="B10" s="110" t="s">
        <v>460</v>
      </c>
      <c r="C10" s="111" t="s">
        <v>717</v>
      </c>
      <c r="D10" s="112" t="s">
        <v>104</v>
      </c>
      <c r="E10" s="113">
        <v>19.8</v>
      </c>
      <c r="F10" s="114">
        <v>0</v>
      </c>
      <c r="G10" s="115">
        <f>E10*F10</f>
        <v>0</v>
      </c>
      <c r="H10" s="116">
        <v>0</v>
      </c>
      <c r="I10" s="117">
        <f>E10*H10</f>
        <v>0</v>
      </c>
      <c r="J10" s="116">
        <v>0</v>
      </c>
      <c r="K10" s="117">
        <f>E10*J10</f>
        <v>0</v>
      </c>
      <c r="O10" s="108"/>
      <c r="Z10" s="108"/>
      <c r="AA10" s="108">
        <v>1</v>
      </c>
      <c r="AB10" s="108">
        <v>1</v>
      </c>
      <c r="AC10" s="108">
        <v>1</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G10</f>
        <v>0</v>
      </c>
      <c r="BA10" s="108"/>
      <c r="BB10" s="108"/>
      <c r="BC10" s="108"/>
      <c r="BD10" s="108"/>
      <c r="BE10" s="108"/>
      <c r="BF10" s="108"/>
      <c r="BG10" s="108"/>
      <c r="BH10" s="108"/>
      <c r="BI10" s="108"/>
      <c r="CA10" s="108">
        <v>1</v>
      </c>
      <c r="CB10" s="108">
        <v>1</v>
      </c>
      <c r="CZ10" s="75">
        <v>1</v>
      </c>
    </row>
    <row r="11" spans="1:104" ht="22.5" x14ac:dyDescent="0.2">
      <c r="A11" s="109">
        <v>3</v>
      </c>
      <c r="B11" s="110" t="s">
        <v>718</v>
      </c>
      <c r="C11" s="111" t="s">
        <v>719</v>
      </c>
      <c r="D11" s="112" t="s">
        <v>104</v>
      </c>
      <c r="E11" s="113">
        <v>19.8</v>
      </c>
      <c r="F11" s="114">
        <v>0</v>
      </c>
      <c r="G11" s="115">
        <f>E11*F11</f>
        <v>0</v>
      </c>
      <c r="H11" s="116">
        <v>0</v>
      </c>
      <c r="I11" s="117">
        <f>E11*H11</f>
        <v>0</v>
      </c>
      <c r="J11" s="116">
        <v>0</v>
      </c>
      <c r="K11" s="117">
        <f>E11*J11</f>
        <v>0</v>
      </c>
      <c r="O11" s="108"/>
      <c r="Z11" s="108"/>
      <c r="AA11" s="108">
        <v>1</v>
      </c>
      <c r="AB11" s="108">
        <v>1</v>
      </c>
      <c r="AC11" s="108">
        <v>1</v>
      </c>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18">
        <f>G11</f>
        <v>0</v>
      </c>
      <c r="BA11" s="108"/>
      <c r="BB11" s="108"/>
      <c r="BC11" s="108"/>
      <c r="BD11" s="108"/>
      <c r="BE11" s="108"/>
      <c r="BF11" s="108"/>
      <c r="BG11" s="108"/>
      <c r="BH11" s="108"/>
      <c r="BI11" s="108"/>
      <c r="CA11" s="108">
        <v>1</v>
      </c>
      <c r="CB11" s="108">
        <v>1</v>
      </c>
      <c r="CZ11" s="75">
        <v>1</v>
      </c>
    </row>
    <row r="12" spans="1:104" x14ac:dyDescent="0.2">
      <c r="A12" s="119"/>
      <c r="B12" s="120"/>
      <c r="C12" s="178"/>
      <c r="D12" s="179"/>
      <c r="E12" s="179"/>
      <c r="F12" s="179"/>
      <c r="G12" s="180"/>
      <c r="I12" s="121"/>
      <c r="K12" s="121"/>
      <c r="L12" s="122"/>
      <c r="O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row>
    <row r="13" spans="1:104" ht="22.5" x14ac:dyDescent="0.2">
      <c r="A13" s="109">
        <v>4</v>
      </c>
      <c r="B13" s="110" t="s">
        <v>720</v>
      </c>
      <c r="C13" s="111" t="s">
        <v>721</v>
      </c>
      <c r="D13" s="112" t="s">
        <v>104</v>
      </c>
      <c r="E13" s="113">
        <v>13.2</v>
      </c>
      <c r="F13" s="114">
        <v>0</v>
      </c>
      <c r="G13" s="115">
        <f>E13*F13</f>
        <v>0</v>
      </c>
      <c r="H13" s="116">
        <v>0</v>
      </c>
      <c r="I13" s="117">
        <f>E13*H13</f>
        <v>0</v>
      </c>
      <c r="J13" s="116">
        <v>0</v>
      </c>
      <c r="K13" s="117">
        <f>E13*J13</f>
        <v>0</v>
      </c>
      <c r="O13" s="108"/>
      <c r="Z13" s="108"/>
      <c r="AA13" s="108">
        <v>1</v>
      </c>
      <c r="AB13" s="108">
        <v>1</v>
      </c>
      <c r="AC13" s="108">
        <v>1</v>
      </c>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18">
        <f>G13</f>
        <v>0</v>
      </c>
      <c r="BA13" s="108"/>
      <c r="BB13" s="108"/>
      <c r="BC13" s="108"/>
      <c r="BD13" s="108"/>
      <c r="BE13" s="108"/>
      <c r="BF13" s="108"/>
      <c r="BG13" s="108"/>
      <c r="BH13" s="108"/>
      <c r="BI13" s="108"/>
      <c r="CA13" s="108">
        <v>1</v>
      </c>
      <c r="CB13" s="108">
        <v>1</v>
      </c>
      <c r="CZ13" s="75">
        <v>1</v>
      </c>
    </row>
    <row r="14" spans="1:104" x14ac:dyDescent="0.2">
      <c r="A14" s="119"/>
      <c r="B14" s="120"/>
      <c r="C14" s="178"/>
      <c r="D14" s="179"/>
      <c r="E14" s="179"/>
      <c r="F14" s="179"/>
      <c r="G14" s="180"/>
      <c r="I14" s="121"/>
      <c r="K14" s="121"/>
      <c r="L14" s="122"/>
      <c r="O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row>
    <row r="15" spans="1:104" ht="22.5" x14ac:dyDescent="0.2">
      <c r="A15" s="109">
        <v>5</v>
      </c>
      <c r="B15" s="110" t="s">
        <v>722</v>
      </c>
      <c r="C15" s="111" t="s">
        <v>723</v>
      </c>
      <c r="D15" s="112" t="s">
        <v>104</v>
      </c>
      <c r="E15" s="113">
        <v>13.2</v>
      </c>
      <c r="F15" s="114">
        <v>0</v>
      </c>
      <c r="G15" s="115">
        <f>E15*F15</f>
        <v>0</v>
      </c>
      <c r="H15" s="116">
        <v>0</v>
      </c>
      <c r="I15" s="117">
        <f>E15*H15</f>
        <v>0</v>
      </c>
      <c r="J15" s="116">
        <v>0</v>
      </c>
      <c r="K15" s="117">
        <f>E15*J15</f>
        <v>0</v>
      </c>
      <c r="O15" s="108"/>
      <c r="Z15" s="108"/>
      <c r="AA15" s="108">
        <v>1</v>
      </c>
      <c r="AB15" s="108">
        <v>1</v>
      </c>
      <c r="AC15" s="108">
        <v>1</v>
      </c>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18">
        <f>G15</f>
        <v>0</v>
      </c>
      <c r="BA15" s="108"/>
      <c r="BB15" s="108"/>
      <c r="BC15" s="108"/>
      <c r="BD15" s="108"/>
      <c r="BE15" s="108"/>
      <c r="BF15" s="108"/>
      <c r="BG15" s="108"/>
      <c r="BH15" s="108"/>
      <c r="BI15" s="108"/>
      <c r="CA15" s="108">
        <v>1</v>
      </c>
      <c r="CB15" s="108">
        <v>1</v>
      </c>
      <c r="CZ15" s="75">
        <v>1</v>
      </c>
    </row>
    <row r="16" spans="1:104" ht="22.5" x14ac:dyDescent="0.2">
      <c r="A16" s="109">
        <v>6</v>
      </c>
      <c r="B16" s="110" t="s">
        <v>724</v>
      </c>
      <c r="C16" s="111" t="s">
        <v>725</v>
      </c>
      <c r="D16" s="112" t="s">
        <v>104</v>
      </c>
      <c r="E16" s="113">
        <v>1.125</v>
      </c>
      <c r="F16" s="114">
        <v>0</v>
      </c>
      <c r="G16" s="115">
        <f>E16*F16</f>
        <v>0</v>
      </c>
      <c r="H16" s="116">
        <v>0</v>
      </c>
      <c r="I16" s="117">
        <f>E16*H16</f>
        <v>0</v>
      </c>
      <c r="J16" s="116">
        <v>0</v>
      </c>
      <c r="K16" s="117">
        <f>E16*J16</f>
        <v>0</v>
      </c>
      <c r="O16" s="108"/>
      <c r="Z16" s="108"/>
      <c r="AA16" s="108">
        <v>1</v>
      </c>
      <c r="AB16" s="108">
        <v>1</v>
      </c>
      <c r="AC16" s="108">
        <v>1</v>
      </c>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18">
        <f>G16</f>
        <v>0</v>
      </c>
      <c r="BA16" s="108"/>
      <c r="BB16" s="108"/>
      <c r="BC16" s="108"/>
      <c r="BD16" s="108"/>
      <c r="BE16" s="108"/>
      <c r="BF16" s="108"/>
      <c r="BG16" s="108"/>
      <c r="BH16" s="108"/>
      <c r="BI16" s="108"/>
      <c r="CA16" s="108">
        <v>1</v>
      </c>
      <c r="CB16" s="108">
        <v>1</v>
      </c>
      <c r="CZ16" s="75">
        <v>1</v>
      </c>
    </row>
    <row r="17" spans="1:104" ht="22.5" x14ac:dyDescent="0.2">
      <c r="A17" s="109">
        <v>7</v>
      </c>
      <c r="B17" s="110" t="s">
        <v>117</v>
      </c>
      <c r="C17" s="111" t="s">
        <v>118</v>
      </c>
      <c r="D17" s="112" t="s">
        <v>104</v>
      </c>
      <c r="E17" s="113">
        <v>50</v>
      </c>
      <c r="F17" s="114"/>
      <c r="G17" s="115">
        <f>E17*F17</f>
        <v>0</v>
      </c>
      <c r="H17" s="116">
        <v>0</v>
      </c>
      <c r="I17" s="117">
        <f>E17*H17</f>
        <v>0</v>
      </c>
      <c r="J17" s="116">
        <v>0</v>
      </c>
      <c r="K17" s="117">
        <f>E17*J17</f>
        <v>0</v>
      </c>
      <c r="O17" s="108"/>
      <c r="Z17" s="108"/>
      <c r="AA17" s="108">
        <v>1</v>
      </c>
      <c r="AB17" s="108">
        <v>1</v>
      </c>
      <c r="AC17" s="108">
        <v>1</v>
      </c>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18">
        <f>G17</f>
        <v>0</v>
      </c>
      <c r="BA17" s="108"/>
      <c r="BB17" s="108"/>
      <c r="BC17" s="108"/>
      <c r="BD17" s="108"/>
      <c r="BE17" s="108"/>
      <c r="BF17" s="108"/>
      <c r="BG17" s="108"/>
      <c r="BH17" s="108"/>
      <c r="BI17" s="108"/>
      <c r="CA17" s="108">
        <v>1</v>
      </c>
      <c r="CB17" s="108">
        <v>1</v>
      </c>
      <c r="CZ17" s="75">
        <v>1</v>
      </c>
    </row>
    <row r="18" spans="1:104" x14ac:dyDescent="0.2">
      <c r="A18" s="109">
        <v>8</v>
      </c>
      <c r="B18" s="110" t="s">
        <v>487</v>
      </c>
      <c r="C18" s="111" t="s">
        <v>488</v>
      </c>
      <c r="D18" s="112" t="s">
        <v>104</v>
      </c>
      <c r="E18" s="113">
        <v>28.5</v>
      </c>
      <c r="F18" s="114">
        <v>0</v>
      </c>
      <c r="G18" s="115">
        <f>E18*F18</f>
        <v>0</v>
      </c>
      <c r="H18" s="116">
        <v>0</v>
      </c>
      <c r="I18" s="117">
        <f>E18*H18</f>
        <v>0</v>
      </c>
      <c r="J18" s="116">
        <v>0</v>
      </c>
      <c r="K18" s="117">
        <f>E18*J18</f>
        <v>0</v>
      </c>
      <c r="O18" s="108"/>
      <c r="Z18" s="108"/>
      <c r="AA18" s="108">
        <v>1</v>
      </c>
      <c r="AB18" s="108">
        <v>1</v>
      </c>
      <c r="AC18" s="108">
        <v>1</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1</v>
      </c>
      <c r="CB18" s="108">
        <v>1</v>
      </c>
      <c r="CZ18" s="75">
        <v>1</v>
      </c>
    </row>
    <row r="19" spans="1:104" x14ac:dyDescent="0.2">
      <c r="A19" s="119"/>
      <c r="B19" s="120"/>
      <c r="C19" s="178"/>
      <c r="D19" s="179"/>
      <c r="E19" s="179"/>
      <c r="F19" s="179"/>
      <c r="G19" s="180"/>
      <c r="I19" s="121"/>
      <c r="K19" s="121"/>
      <c r="L19" s="122"/>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row>
    <row r="20" spans="1:104" x14ac:dyDescent="0.2">
      <c r="A20" s="109">
        <v>9</v>
      </c>
      <c r="B20" s="110" t="s">
        <v>726</v>
      </c>
      <c r="C20" s="111" t="s">
        <v>727</v>
      </c>
      <c r="D20" s="112" t="s">
        <v>104</v>
      </c>
      <c r="E20" s="113">
        <v>3.6</v>
      </c>
      <c r="F20" s="114">
        <v>0</v>
      </c>
      <c r="G20" s="115">
        <f>E20*F20</f>
        <v>0</v>
      </c>
      <c r="H20" s="116">
        <v>0</v>
      </c>
      <c r="I20" s="117">
        <f>E20*H20</f>
        <v>0</v>
      </c>
      <c r="J20" s="116">
        <v>0</v>
      </c>
      <c r="K20" s="117">
        <f>E20*J20</f>
        <v>0</v>
      </c>
      <c r="O20" s="108"/>
      <c r="Z20" s="108"/>
      <c r="AA20" s="108">
        <v>1</v>
      </c>
      <c r="AB20" s="108">
        <v>1</v>
      </c>
      <c r="AC20" s="108">
        <v>1</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G20</f>
        <v>0</v>
      </c>
      <c r="BA20" s="108"/>
      <c r="BB20" s="108"/>
      <c r="BC20" s="108"/>
      <c r="BD20" s="108"/>
      <c r="BE20" s="108"/>
      <c r="BF20" s="108"/>
      <c r="BG20" s="108"/>
      <c r="BH20" s="108"/>
      <c r="BI20" s="108"/>
      <c r="CA20" s="108">
        <v>1</v>
      </c>
      <c r="CB20" s="108">
        <v>1</v>
      </c>
      <c r="CZ20" s="75">
        <v>1</v>
      </c>
    </row>
    <row r="21" spans="1:104" x14ac:dyDescent="0.2">
      <c r="A21" s="119"/>
      <c r="B21" s="120"/>
      <c r="C21" s="178"/>
      <c r="D21" s="179"/>
      <c r="E21" s="179"/>
      <c r="F21" s="179"/>
      <c r="G21" s="180"/>
      <c r="I21" s="121"/>
      <c r="K21" s="121"/>
      <c r="L21" s="122"/>
      <c r="O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row>
    <row r="22" spans="1:104" ht="22.5" x14ac:dyDescent="0.2">
      <c r="A22" s="109">
        <v>10</v>
      </c>
      <c r="B22" s="110" t="s">
        <v>491</v>
      </c>
      <c r="C22" s="111" t="s">
        <v>728</v>
      </c>
      <c r="D22" s="112" t="s">
        <v>104</v>
      </c>
      <c r="E22" s="113">
        <v>3.6</v>
      </c>
      <c r="F22" s="114">
        <v>0</v>
      </c>
      <c r="G22" s="115">
        <f>E22*F22</f>
        <v>0</v>
      </c>
      <c r="H22" s="116">
        <v>0</v>
      </c>
      <c r="I22" s="117">
        <f>E22*H22</f>
        <v>0</v>
      </c>
      <c r="J22" s="116">
        <v>0</v>
      </c>
      <c r="K22" s="117">
        <f>E22*J22</f>
        <v>0</v>
      </c>
      <c r="O22" s="108"/>
      <c r="Z22" s="108"/>
      <c r="AA22" s="108">
        <v>1</v>
      </c>
      <c r="AB22" s="108">
        <v>1</v>
      </c>
      <c r="AC22" s="108">
        <v>1</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G22</f>
        <v>0</v>
      </c>
      <c r="BA22" s="108"/>
      <c r="BB22" s="108"/>
      <c r="BC22" s="108"/>
      <c r="BD22" s="108"/>
      <c r="BE22" s="108"/>
      <c r="BF22" s="108"/>
      <c r="BG22" s="108"/>
      <c r="BH22" s="108"/>
      <c r="BI22" s="108"/>
      <c r="CA22" s="108">
        <v>1</v>
      </c>
      <c r="CB22" s="108">
        <v>1</v>
      </c>
      <c r="CZ22" s="75">
        <v>1</v>
      </c>
    </row>
    <row r="23" spans="1:104" x14ac:dyDescent="0.2">
      <c r="A23" s="119"/>
      <c r="B23" s="120"/>
      <c r="C23" s="178"/>
      <c r="D23" s="179"/>
      <c r="E23" s="179"/>
      <c r="F23" s="179"/>
      <c r="G23" s="180"/>
      <c r="I23" s="121"/>
      <c r="K23" s="121"/>
      <c r="L23" s="122"/>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row>
    <row r="24" spans="1:104" ht="22.5" x14ac:dyDescent="0.2">
      <c r="A24" s="109">
        <v>11</v>
      </c>
      <c r="B24" s="110" t="s">
        <v>729</v>
      </c>
      <c r="C24" s="111" t="s">
        <v>730</v>
      </c>
      <c r="D24" s="112" t="s">
        <v>49</v>
      </c>
      <c r="E24" s="113">
        <v>7.3333000000000004</v>
      </c>
      <c r="F24" s="114">
        <v>0</v>
      </c>
      <c r="G24" s="115">
        <f>E24*F24</f>
        <v>0</v>
      </c>
      <c r="H24" s="116">
        <v>0</v>
      </c>
      <c r="I24" s="117">
        <f>E24*H24</f>
        <v>0</v>
      </c>
      <c r="J24" s="116">
        <v>0</v>
      </c>
      <c r="K24" s="117">
        <f>E24*J24</f>
        <v>0</v>
      </c>
      <c r="O24" s="108"/>
      <c r="Z24" s="108"/>
      <c r="AA24" s="108">
        <v>1</v>
      </c>
      <c r="AB24" s="108">
        <v>1</v>
      </c>
      <c r="AC24" s="108">
        <v>1</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1</v>
      </c>
      <c r="CB24" s="108">
        <v>1</v>
      </c>
      <c r="CZ24" s="75">
        <v>1</v>
      </c>
    </row>
    <row r="25" spans="1:104" x14ac:dyDescent="0.2">
      <c r="A25" s="119"/>
      <c r="B25" s="120"/>
      <c r="C25" s="178"/>
      <c r="D25" s="179"/>
      <c r="E25" s="179"/>
      <c r="F25" s="179"/>
      <c r="G25" s="180"/>
      <c r="I25" s="121"/>
      <c r="K25" s="121"/>
      <c r="L25" s="122"/>
      <c r="O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104" x14ac:dyDescent="0.2">
      <c r="A26" s="128" t="s">
        <v>51</v>
      </c>
      <c r="B26" s="129" t="s">
        <v>47</v>
      </c>
      <c r="C26" s="130" t="s">
        <v>48</v>
      </c>
      <c r="D26" s="131"/>
      <c r="E26" s="132"/>
      <c r="F26" s="132"/>
      <c r="G26" s="133">
        <f>SUM(G7:G25)</f>
        <v>0</v>
      </c>
      <c r="H26" s="134"/>
      <c r="I26" s="133">
        <f>SUM(I7:I25)</f>
        <v>0</v>
      </c>
      <c r="J26" s="135"/>
      <c r="K26" s="133">
        <f>SUM(K7:K25)</f>
        <v>0</v>
      </c>
      <c r="O26" s="108"/>
      <c r="X26" s="136">
        <f>K26</f>
        <v>0</v>
      </c>
      <c r="Y26" s="136">
        <f>I26</f>
        <v>0</v>
      </c>
      <c r="Z26" s="118">
        <f>G26</f>
        <v>0</v>
      </c>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37"/>
      <c r="BB26" s="137"/>
      <c r="BC26" s="137"/>
      <c r="BD26" s="137"/>
      <c r="BE26" s="137"/>
      <c r="BF26" s="137"/>
      <c r="BG26" s="108"/>
      <c r="BH26" s="108"/>
      <c r="BI26" s="108"/>
    </row>
    <row r="27" spans="1:104" ht="14.25" customHeight="1" x14ac:dyDescent="0.2">
      <c r="A27" s="100" t="s">
        <v>46</v>
      </c>
      <c r="B27" s="101" t="s">
        <v>181</v>
      </c>
      <c r="C27" s="102" t="s">
        <v>182</v>
      </c>
      <c r="D27" s="103"/>
      <c r="E27" s="104"/>
      <c r="F27" s="104"/>
      <c r="G27" s="105"/>
      <c r="H27" s="106"/>
      <c r="I27" s="107"/>
      <c r="J27" s="106"/>
      <c r="K27" s="107"/>
      <c r="O27" s="108"/>
    </row>
    <row r="28" spans="1:104" x14ac:dyDescent="0.2">
      <c r="A28" s="109">
        <v>12</v>
      </c>
      <c r="B28" s="110" t="s">
        <v>731</v>
      </c>
      <c r="C28" s="111" t="s">
        <v>732</v>
      </c>
      <c r="D28" s="112" t="s">
        <v>104</v>
      </c>
      <c r="E28" s="113">
        <v>1.125</v>
      </c>
      <c r="F28" s="114">
        <v>0</v>
      </c>
      <c r="G28" s="115">
        <f>E28*F28</f>
        <v>0</v>
      </c>
      <c r="H28" s="116">
        <v>1.8907700000000001</v>
      </c>
      <c r="I28" s="117">
        <f>E28*H28</f>
        <v>2.1271162500000003</v>
      </c>
      <c r="J28" s="116">
        <v>0</v>
      </c>
      <c r="K28" s="117">
        <f>E28*J28</f>
        <v>0</v>
      </c>
      <c r="O28" s="108"/>
      <c r="Z28" s="108"/>
      <c r="AA28" s="108">
        <v>1</v>
      </c>
      <c r="AB28" s="108">
        <v>1</v>
      </c>
      <c r="AC28" s="108">
        <v>1</v>
      </c>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18">
        <f>G28</f>
        <v>0</v>
      </c>
      <c r="BA28" s="108"/>
      <c r="BB28" s="108"/>
      <c r="BC28" s="108"/>
      <c r="BD28" s="108"/>
      <c r="BE28" s="108"/>
      <c r="BF28" s="108"/>
      <c r="BG28" s="108"/>
      <c r="BH28" s="108"/>
      <c r="BI28" s="108"/>
      <c r="CA28" s="108">
        <v>1</v>
      </c>
      <c r="CB28" s="108">
        <v>1</v>
      </c>
      <c r="CZ28" s="75">
        <v>1</v>
      </c>
    </row>
    <row r="29" spans="1:104" x14ac:dyDescent="0.2">
      <c r="A29" s="119"/>
      <c r="B29" s="120"/>
      <c r="C29" s="178"/>
      <c r="D29" s="179"/>
      <c r="E29" s="179"/>
      <c r="F29" s="179"/>
      <c r="G29" s="180"/>
      <c r="I29" s="121"/>
      <c r="K29" s="121"/>
      <c r="L29" s="122"/>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x14ac:dyDescent="0.2">
      <c r="A30" s="128" t="s">
        <v>51</v>
      </c>
      <c r="B30" s="129" t="s">
        <v>181</v>
      </c>
      <c r="C30" s="130" t="s">
        <v>182</v>
      </c>
      <c r="D30" s="131"/>
      <c r="E30" s="132"/>
      <c r="F30" s="132"/>
      <c r="G30" s="133">
        <f>SUM(G27:G29)</f>
        <v>0</v>
      </c>
      <c r="H30" s="134"/>
      <c r="I30" s="133">
        <f>SUM(I27:I29)</f>
        <v>2.1271162500000003</v>
      </c>
      <c r="J30" s="135"/>
      <c r="K30" s="133">
        <f>SUM(K27:K29)</f>
        <v>0</v>
      </c>
      <c r="O30" s="108"/>
      <c r="X30" s="136">
        <f>K30</f>
        <v>0</v>
      </c>
      <c r="Y30" s="136">
        <f>I30</f>
        <v>2.1271162500000003</v>
      </c>
      <c r="Z30" s="118">
        <f>G30</f>
        <v>0</v>
      </c>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37"/>
      <c r="BB30" s="137"/>
      <c r="BC30" s="137"/>
      <c r="BD30" s="137"/>
      <c r="BE30" s="137"/>
      <c r="BF30" s="137"/>
      <c r="BG30" s="108"/>
      <c r="BH30" s="108"/>
      <c r="BI30" s="108"/>
    </row>
    <row r="31" spans="1:104" ht="14.25" customHeight="1" x14ac:dyDescent="0.2">
      <c r="A31" s="100" t="s">
        <v>46</v>
      </c>
      <c r="B31" s="101" t="s">
        <v>733</v>
      </c>
      <c r="C31" s="102" t="s">
        <v>734</v>
      </c>
      <c r="D31" s="103"/>
      <c r="E31" s="104"/>
      <c r="F31" s="104"/>
      <c r="G31" s="105"/>
      <c r="H31" s="106"/>
      <c r="I31" s="107"/>
      <c r="J31" s="106"/>
      <c r="K31" s="107"/>
      <c r="O31" s="108"/>
    </row>
    <row r="32" spans="1:104" x14ac:dyDescent="0.2">
      <c r="A32" s="109">
        <v>13</v>
      </c>
      <c r="B32" s="110" t="s">
        <v>542</v>
      </c>
      <c r="C32" s="111" t="s">
        <v>735</v>
      </c>
      <c r="D32" s="112" t="s">
        <v>152</v>
      </c>
      <c r="E32" s="113">
        <v>3</v>
      </c>
      <c r="F32" s="114">
        <v>0</v>
      </c>
      <c r="G32" s="115">
        <f>E32*F32</f>
        <v>0</v>
      </c>
      <c r="H32" s="116">
        <v>0</v>
      </c>
      <c r="I32" s="117">
        <f>E32*H32</f>
        <v>0</v>
      </c>
      <c r="J32" s="116">
        <v>0</v>
      </c>
      <c r="K32" s="117">
        <f>E32*J32</f>
        <v>0</v>
      </c>
      <c r="O32" s="108"/>
      <c r="Z32" s="108"/>
      <c r="AA32" s="108">
        <v>1</v>
      </c>
      <c r="AB32" s="108">
        <v>1</v>
      </c>
      <c r="AC32" s="108">
        <v>1</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G32</f>
        <v>0</v>
      </c>
      <c r="BA32" s="108"/>
      <c r="BB32" s="108"/>
      <c r="BC32" s="108"/>
      <c r="BD32" s="108"/>
      <c r="BE32" s="108"/>
      <c r="BF32" s="108"/>
      <c r="BG32" s="108"/>
      <c r="BH32" s="108"/>
      <c r="BI32" s="108"/>
      <c r="CA32" s="108">
        <v>1</v>
      </c>
      <c r="CB32" s="108">
        <v>1</v>
      </c>
      <c r="CZ32" s="75">
        <v>1</v>
      </c>
    </row>
    <row r="33" spans="1:104" x14ac:dyDescent="0.2">
      <c r="A33" s="109">
        <v>14</v>
      </c>
      <c r="B33" s="110" t="s">
        <v>736</v>
      </c>
      <c r="C33" s="111" t="s">
        <v>737</v>
      </c>
      <c r="D33" s="112" t="s">
        <v>152</v>
      </c>
      <c r="E33" s="113">
        <v>3</v>
      </c>
      <c r="F33" s="114">
        <v>0</v>
      </c>
      <c r="G33" s="115">
        <f>E33*F33</f>
        <v>0</v>
      </c>
      <c r="H33" s="116">
        <v>0</v>
      </c>
      <c r="I33" s="117">
        <f>E33*H33</f>
        <v>0</v>
      </c>
      <c r="J33" s="116">
        <v>0</v>
      </c>
      <c r="K33" s="117">
        <f>E33*J33</f>
        <v>0</v>
      </c>
      <c r="O33" s="108"/>
      <c r="Z33" s="108"/>
      <c r="AA33" s="108">
        <v>1</v>
      </c>
      <c r="AB33" s="108">
        <v>1</v>
      </c>
      <c r="AC33" s="108">
        <v>1</v>
      </c>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18">
        <f>G33</f>
        <v>0</v>
      </c>
      <c r="BA33" s="108"/>
      <c r="BB33" s="108"/>
      <c r="BC33" s="108"/>
      <c r="BD33" s="108"/>
      <c r="BE33" s="108"/>
      <c r="BF33" s="108"/>
      <c r="BG33" s="108"/>
      <c r="BH33" s="108"/>
      <c r="BI33" s="108"/>
      <c r="CA33" s="108">
        <v>1</v>
      </c>
      <c r="CB33" s="108">
        <v>1</v>
      </c>
      <c r="CZ33" s="75">
        <v>1</v>
      </c>
    </row>
    <row r="34" spans="1:104" x14ac:dyDescent="0.2">
      <c r="A34" s="119"/>
      <c r="B34" s="120"/>
      <c r="C34" s="178" t="s">
        <v>738</v>
      </c>
      <c r="D34" s="179"/>
      <c r="E34" s="179"/>
      <c r="F34" s="179"/>
      <c r="G34" s="180"/>
      <c r="I34" s="121"/>
      <c r="K34" s="121"/>
      <c r="L34" s="122" t="s">
        <v>738</v>
      </c>
      <c r="O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row>
    <row r="35" spans="1:104" x14ac:dyDescent="0.2">
      <c r="A35" s="109">
        <v>15</v>
      </c>
      <c r="B35" s="110" t="s">
        <v>739</v>
      </c>
      <c r="C35" s="111" t="s">
        <v>740</v>
      </c>
      <c r="D35" s="112" t="s">
        <v>152</v>
      </c>
      <c r="E35" s="113">
        <v>3</v>
      </c>
      <c r="F35" s="114">
        <v>0</v>
      </c>
      <c r="G35" s="115">
        <f t="shared" ref="G35:G40" si="0">E35*F35</f>
        <v>0</v>
      </c>
      <c r="H35" s="116">
        <v>7.0200000000000002E-3</v>
      </c>
      <c r="I35" s="117">
        <f t="shared" ref="I35:I40" si="1">E35*H35</f>
        <v>2.1060000000000002E-2</v>
      </c>
      <c r="J35" s="116">
        <v>0</v>
      </c>
      <c r="K35" s="117">
        <f t="shared" ref="K35:K40" si="2">E35*J35</f>
        <v>0</v>
      </c>
      <c r="O35" s="108"/>
      <c r="Z35" s="108"/>
      <c r="AA35" s="108">
        <v>1</v>
      </c>
      <c r="AB35" s="108">
        <v>1</v>
      </c>
      <c r="AC35" s="108">
        <v>1</v>
      </c>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18">
        <f t="shared" ref="AZ35:AZ40" si="3">G35</f>
        <v>0</v>
      </c>
      <c r="BA35" s="108"/>
      <c r="BB35" s="108"/>
      <c r="BC35" s="108"/>
      <c r="BD35" s="108"/>
      <c r="BE35" s="108"/>
      <c r="BF35" s="108"/>
      <c r="BG35" s="108"/>
      <c r="BH35" s="108"/>
      <c r="BI35" s="108"/>
      <c r="CA35" s="108">
        <v>1</v>
      </c>
      <c r="CB35" s="108">
        <v>1</v>
      </c>
      <c r="CZ35" s="75">
        <v>1</v>
      </c>
    </row>
    <row r="36" spans="1:104" ht="22.5" x14ac:dyDescent="0.2">
      <c r="A36" s="109">
        <v>16</v>
      </c>
      <c r="B36" s="110" t="s">
        <v>741</v>
      </c>
      <c r="C36" s="111" t="s">
        <v>742</v>
      </c>
      <c r="D36" s="112" t="s">
        <v>152</v>
      </c>
      <c r="E36" s="113">
        <v>3</v>
      </c>
      <c r="F36" s="114">
        <v>0</v>
      </c>
      <c r="G36" s="115">
        <f t="shared" si="0"/>
        <v>0</v>
      </c>
      <c r="H36" s="116">
        <v>0</v>
      </c>
      <c r="I36" s="117">
        <f t="shared" si="1"/>
        <v>0</v>
      </c>
      <c r="J36" s="116">
        <v>0</v>
      </c>
      <c r="K36" s="117">
        <f t="shared" si="2"/>
        <v>0</v>
      </c>
      <c r="O36" s="108"/>
      <c r="Z36" s="108"/>
      <c r="AA36" s="108">
        <v>1</v>
      </c>
      <c r="AB36" s="108">
        <v>1</v>
      </c>
      <c r="AC36" s="108">
        <v>1</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 t="shared" si="3"/>
        <v>0</v>
      </c>
      <c r="BA36" s="108"/>
      <c r="BB36" s="108"/>
      <c r="BC36" s="108"/>
      <c r="BD36" s="108"/>
      <c r="BE36" s="108"/>
      <c r="BF36" s="108"/>
      <c r="BG36" s="108"/>
      <c r="BH36" s="108"/>
      <c r="BI36" s="108"/>
      <c r="CA36" s="108">
        <v>1</v>
      </c>
      <c r="CB36" s="108">
        <v>1</v>
      </c>
      <c r="CZ36" s="75">
        <v>1</v>
      </c>
    </row>
    <row r="37" spans="1:104" ht="22.5" x14ac:dyDescent="0.2">
      <c r="A37" s="109">
        <v>17</v>
      </c>
      <c r="B37" s="110" t="s">
        <v>743</v>
      </c>
      <c r="C37" s="111" t="s">
        <v>744</v>
      </c>
      <c r="D37" s="112" t="s">
        <v>152</v>
      </c>
      <c r="E37" s="113">
        <v>3</v>
      </c>
      <c r="F37" s="114">
        <v>0</v>
      </c>
      <c r="G37" s="115">
        <f t="shared" si="0"/>
        <v>0</v>
      </c>
      <c r="H37" s="116">
        <v>0</v>
      </c>
      <c r="I37" s="117">
        <f t="shared" si="1"/>
        <v>0</v>
      </c>
      <c r="J37" s="116">
        <v>0</v>
      </c>
      <c r="K37" s="117">
        <f t="shared" si="2"/>
        <v>0</v>
      </c>
      <c r="O37" s="108"/>
      <c r="Z37" s="108"/>
      <c r="AA37" s="108">
        <v>1</v>
      </c>
      <c r="AB37" s="108">
        <v>1</v>
      </c>
      <c r="AC37" s="108">
        <v>1</v>
      </c>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18">
        <f t="shared" si="3"/>
        <v>0</v>
      </c>
      <c r="BA37" s="108"/>
      <c r="BB37" s="108"/>
      <c r="BC37" s="108"/>
      <c r="BD37" s="108"/>
      <c r="BE37" s="108"/>
      <c r="BF37" s="108"/>
      <c r="BG37" s="108"/>
      <c r="BH37" s="108"/>
      <c r="BI37" s="108"/>
      <c r="CA37" s="108">
        <v>1</v>
      </c>
      <c r="CB37" s="108">
        <v>1</v>
      </c>
      <c r="CZ37" s="75">
        <v>1</v>
      </c>
    </row>
    <row r="38" spans="1:104" ht="22.5" x14ac:dyDescent="0.2">
      <c r="A38" s="109">
        <v>18</v>
      </c>
      <c r="B38" s="110" t="s">
        <v>745</v>
      </c>
      <c r="C38" s="111" t="s">
        <v>746</v>
      </c>
      <c r="D38" s="112" t="s">
        <v>152</v>
      </c>
      <c r="E38" s="113">
        <v>6</v>
      </c>
      <c r="F38" s="114">
        <v>0</v>
      </c>
      <c r="G38" s="115">
        <f t="shared" si="0"/>
        <v>0</v>
      </c>
      <c r="H38" s="116">
        <v>0</v>
      </c>
      <c r="I38" s="117">
        <f t="shared" si="1"/>
        <v>0</v>
      </c>
      <c r="J38" s="116">
        <v>0</v>
      </c>
      <c r="K38" s="117">
        <f t="shared" si="2"/>
        <v>0</v>
      </c>
      <c r="O38" s="108"/>
      <c r="Z38" s="108"/>
      <c r="AA38" s="108">
        <v>1</v>
      </c>
      <c r="AB38" s="108">
        <v>1</v>
      </c>
      <c r="AC38" s="108">
        <v>1</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 t="shared" si="3"/>
        <v>0</v>
      </c>
      <c r="BA38" s="108"/>
      <c r="BB38" s="108"/>
      <c r="BC38" s="108"/>
      <c r="BD38" s="108"/>
      <c r="BE38" s="108"/>
      <c r="BF38" s="108"/>
      <c r="BG38" s="108"/>
      <c r="BH38" s="108"/>
      <c r="BI38" s="108"/>
      <c r="CA38" s="108">
        <v>1</v>
      </c>
      <c r="CB38" s="108">
        <v>1</v>
      </c>
      <c r="CZ38" s="75">
        <v>1</v>
      </c>
    </row>
    <row r="39" spans="1:104" x14ac:dyDescent="0.2">
      <c r="A39" s="109">
        <v>19</v>
      </c>
      <c r="B39" s="110" t="s">
        <v>747</v>
      </c>
      <c r="C39" s="111" t="s">
        <v>748</v>
      </c>
      <c r="D39" s="112" t="s">
        <v>152</v>
      </c>
      <c r="E39" s="113">
        <v>6</v>
      </c>
      <c r="F39" s="114">
        <v>0</v>
      </c>
      <c r="G39" s="115">
        <f t="shared" si="0"/>
        <v>0</v>
      </c>
      <c r="H39" s="116">
        <v>7.0200000000000002E-3</v>
      </c>
      <c r="I39" s="117">
        <f t="shared" si="1"/>
        <v>4.2120000000000005E-2</v>
      </c>
      <c r="J39" s="116">
        <v>0</v>
      </c>
      <c r="K39" s="117">
        <f t="shared" si="2"/>
        <v>0</v>
      </c>
      <c r="O39" s="108"/>
      <c r="Z39" s="108"/>
      <c r="AA39" s="108">
        <v>1</v>
      </c>
      <c r="AB39" s="108">
        <v>1</v>
      </c>
      <c r="AC39" s="108">
        <v>1</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18">
        <f t="shared" si="3"/>
        <v>0</v>
      </c>
      <c r="BA39" s="108"/>
      <c r="BB39" s="108"/>
      <c r="BC39" s="108"/>
      <c r="BD39" s="108"/>
      <c r="BE39" s="108"/>
      <c r="BF39" s="108"/>
      <c r="BG39" s="108"/>
      <c r="BH39" s="108"/>
      <c r="BI39" s="108"/>
      <c r="CA39" s="108">
        <v>1</v>
      </c>
      <c r="CB39" s="108">
        <v>1</v>
      </c>
      <c r="CZ39" s="75">
        <v>1</v>
      </c>
    </row>
    <row r="40" spans="1:104" ht="22.5" x14ac:dyDescent="0.2">
      <c r="A40" s="109">
        <v>20</v>
      </c>
      <c r="B40" s="110" t="s">
        <v>749</v>
      </c>
      <c r="C40" s="111" t="s">
        <v>750</v>
      </c>
      <c r="D40" s="112" t="s">
        <v>152</v>
      </c>
      <c r="E40" s="113">
        <v>6</v>
      </c>
      <c r="F40" s="114">
        <v>0</v>
      </c>
      <c r="G40" s="115">
        <f t="shared" si="0"/>
        <v>0</v>
      </c>
      <c r="H40" s="116">
        <v>0</v>
      </c>
      <c r="I40" s="117">
        <f t="shared" si="1"/>
        <v>0</v>
      </c>
      <c r="J40" s="116">
        <v>0</v>
      </c>
      <c r="K40" s="117">
        <f t="shared" si="2"/>
        <v>0</v>
      </c>
      <c r="O40" s="108"/>
      <c r="Z40" s="108"/>
      <c r="AA40" s="108">
        <v>1</v>
      </c>
      <c r="AB40" s="108">
        <v>1</v>
      </c>
      <c r="AC40" s="108">
        <v>1</v>
      </c>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18">
        <f t="shared" si="3"/>
        <v>0</v>
      </c>
      <c r="BA40" s="108"/>
      <c r="BB40" s="108"/>
      <c r="BC40" s="108"/>
      <c r="BD40" s="108"/>
      <c r="BE40" s="108"/>
      <c r="BF40" s="108"/>
      <c r="BG40" s="108"/>
      <c r="BH40" s="108"/>
      <c r="BI40" s="108"/>
      <c r="CA40" s="108">
        <v>1</v>
      </c>
      <c r="CB40" s="108">
        <v>1</v>
      </c>
      <c r="CZ40" s="75">
        <v>1</v>
      </c>
    </row>
    <row r="41" spans="1:104" x14ac:dyDescent="0.2">
      <c r="A41" s="119"/>
      <c r="B41" s="120"/>
      <c r="C41" s="178" t="s">
        <v>751</v>
      </c>
      <c r="D41" s="179"/>
      <c r="E41" s="179"/>
      <c r="F41" s="179"/>
      <c r="G41" s="180"/>
      <c r="I41" s="121"/>
      <c r="K41" s="121"/>
      <c r="L41" s="122" t="s">
        <v>751</v>
      </c>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row>
    <row r="42" spans="1:104" ht="22.5" x14ac:dyDescent="0.2">
      <c r="A42" s="109">
        <v>21</v>
      </c>
      <c r="B42" s="110" t="s">
        <v>752</v>
      </c>
      <c r="C42" s="111" t="s">
        <v>753</v>
      </c>
      <c r="D42" s="112" t="s">
        <v>152</v>
      </c>
      <c r="E42" s="113">
        <v>6</v>
      </c>
      <c r="F42" s="114">
        <v>0</v>
      </c>
      <c r="G42" s="115">
        <f>E42*F42</f>
        <v>0</v>
      </c>
      <c r="H42" s="116">
        <v>0</v>
      </c>
      <c r="I42" s="117">
        <f>E42*H42</f>
        <v>0</v>
      </c>
      <c r="J42" s="116">
        <v>0</v>
      </c>
      <c r="K42" s="117">
        <f>E42*J42</f>
        <v>0</v>
      </c>
      <c r="O42" s="108"/>
      <c r="Z42" s="108"/>
      <c r="AA42" s="108">
        <v>1</v>
      </c>
      <c r="AB42" s="108">
        <v>1</v>
      </c>
      <c r="AC42" s="108">
        <v>1</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G42</f>
        <v>0</v>
      </c>
      <c r="BA42" s="108"/>
      <c r="BB42" s="108"/>
      <c r="BC42" s="108"/>
      <c r="BD42" s="108"/>
      <c r="BE42" s="108"/>
      <c r="BF42" s="108"/>
      <c r="BG42" s="108"/>
      <c r="BH42" s="108"/>
      <c r="BI42" s="108"/>
      <c r="CA42" s="108">
        <v>1</v>
      </c>
      <c r="CB42" s="108">
        <v>1</v>
      </c>
      <c r="CZ42" s="75">
        <v>1</v>
      </c>
    </row>
    <row r="43" spans="1:104" x14ac:dyDescent="0.2">
      <c r="A43" s="119"/>
      <c r="B43" s="120"/>
      <c r="C43" s="178"/>
      <c r="D43" s="179"/>
      <c r="E43" s="179"/>
      <c r="F43" s="179"/>
      <c r="G43" s="180"/>
      <c r="I43" s="121"/>
      <c r="K43" s="121"/>
      <c r="L43" s="122"/>
      <c r="O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row>
    <row r="44" spans="1:104" ht="22.5" x14ac:dyDescent="0.2">
      <c r="A44" s="109">
        <v>22</v>
      </c>
      <c r="B44" s="110" t="s">
        <v>754</v>
      </c>
      <c r="C44" s="111" t="s">
        <v>755</v>
      </c>
      <c r="D44" s="112" t="s">
        <v>152</v>
      </c>
      <c r="E44" s="113">
        <v>6</v>
      </c>
      <c r="F44" s="114">
        <v>0</v>
      </c>
      <c r="G44" s="115">
        <f>E44*F44</f>
        <v>0</v>
      </c>
      <c r="H44" s="116">
        <v>0</v>
      </c>
      <c r="I44" s="117">
        <f>E44*H44</f>
        <v>0</v>
      </c>
      <c r="J44" s="116">
        <v>0</v>
      </c>
      <c r="K44" s="117">
        <f>E44*J44</f>
        <v>0</v>
      </c>
      <c r="O44" s="108"/>
      <c r="Z44" s="108"/>
      <c r="AA44" s="108">
        <v>1</v>
      </c>
      <c r="AB44" s="108">
        <v>1</v>
      </c>
      <c r="AC44" s="108">
        <v>1</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G44</f>
        <v>0</v>
      </c>
      <c r="BA44" s="108"/>
      <c r="BB44" s="108"/>
      <c r="BC44" s="108"/>
      <c r="BD44" s="108"/>
      <c r="BE44" s="108"/>
      <c r="BF44" s="108"/>
      <c r="BG44" s="108"/>
      <c r="BH44" s="108"/>
      <c r="BI44" s="108"/>
      <c r="CA44" s="108">
        <v>1</v>
      </c>
      <c r="CB44" s="108">
        <v>1</v>
      </c>
      <c r="CZ44" s="75">
        <v>1</v>
      </c>
    </row>
    <row r="45" spans="1:104" x14ac:dyDescent="0.2">
      <c r="A45" s="128" t="s">
        <v>51</v>
      </c>
      <c r="B45" s="129" t="s">
        <v>733</v>
      </c>
      <c r="C45" s="130" t="s">
        <v>734</v>
      </c>
      <c r="D45" s="131"/>
      <c r="E45" s="132"/>
      <c r="F45" s="132"/>
      <c r="G45" s="133">
        <f>SUM(G31:G44)</f>
        <v>0</v>
      </c>
      <c r="H45" s="134"/>
      <c r="I45" s="133">
        <f>SUM(I31:I44)</f>
        <v>6.3180000000000014E-2</v>
      </c>
      <c r="J45" s="135"/>
      <c r="K45" s="133">
        <f>SUM(K31:K44)</f>
        <v>0</v>
      </c>
      <c r="O45" s="108"/>
      <c r="X45" s="136">
        <f>K45</f>
        <v>0</v>
      </c>
      <c r="Y45" s="136">
        <f>I45</f>
        <v>6.3180000000000014E-2</v>
      </c>
      <c r="Z45" s="118">
        <f>G45</f>
        <v>0</v>
      </c>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37"/>
      <c r="BB45" s="137"/>
      <c r="BC45" s="137"/>
      <c r="BD45" s="137"/>
      <c r="BE45" s="137"/>
      <c r="BF45" s="137"/>
      <c r="BG45" s="108"/>
      <c r="BH45" s="108"/>
      <c r="BI45" s="108"/>
    </row>
    <row r="46" spans="1:104" ht="14.25" customHeight="1" x14ac:dyDescent="0.2">
      <c r="A46" s="100" t="s">
        <v>46</v>
      </c>
      <c r="B46" s="101" t="s">
        <v>256</v>
      </c>
      <c r="C46" s="102" t="s">
        <v>257</v>
      </c>
      <c r="D46" s="103"/>
      <c r="E46" s="104"/>
      <c r="F46" s="104"/>
      <c r="G46" s="105"/>
      <c r="H46" s="106"/>
      <c r="I46" s="107"/>
      <c r="J46" s="106"/>
      <c r="K46" s="107"/>
      <c r="O46" s="108"/>
    </row>
    <row r="47" spans="1:104" ht="22.5" x14ac:dyDescent="0.2">
      <c r="A47" s="109">
        <v>23</v>
      </c>
      <c r="B47" s="110" t="s">
        <v>550</v>
      </c>
      <c r="C47" s="111" t="s">
        <v>551</v>
      </c>
      <c r="D47" s="112" t="s">
        <v>128</v>
      </c>
      <c r="E47" s="113">
        <v>2.1902962499999998</v>
      </c>
      <c r="F47" s="114">
        <v>0</v>
      </c>
      <c r="G47" s="115">
        <f>E47*F47</f>
        <v>0</v>
      </c>
      <c r="H47" s="116">
        <v>0</v>
      </c>
      <c r="I47" s="117">
        <f>E47*H47</f>
        <v>0</v>
      </c>
      <c r="J47" s="116"/>
      <c r="K47" s="117">
        <f>E47*J47</f>
        <v>0</v>
      </c>
      <c r="O47" s="108"/>
      <c r="Z47" s="108"/>
      <c r="AA47" s="108">
        <v>7</v>
      </c>
      <c r="AB47" s="108">
        <v>1</v>
      </c>
      <c r="AC47" s="108">
        <v>2</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G47</f>
        <v>0</v>
      </c>
      <c r="BA47" s="108"/>
      <c r="BB47" s="108"/>
      <c r="BC47" s="108"/>
      <c r="BD47" s="108"/>
      <c r="BE47" s="108"/>
      <c r="BF47" s="108"/>
      <c r="BG47" s="108"/>
      <c r="BH47" s="108"/>
      <c r="BI47" s="108"/>
      <c r="CA47" s="108">
        <v>7</v>
      </c>
      <c r="CB47" s="108">
        <v>1</v>
      </c>
      <c r="CZ47" s="75">
        <v>1</v>
      </c>
    </row>
    <row r="48" spans="1:104" x14ac:dyDescent="0.2">
      <c r="A48" s="119"/>
      <c r="B48" s="120"/>
      <c r="C48" s="178"/>
      <c r="D48" s="179"/>
      <c r="E48" s="179"/>
      <c r="F48" s="179"/>
      <c r="G48" s="180"/>
      <c r="I48" s="121"/>
      <c r="K48" s="121"/>
      <c r="L48" s="122"/>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row>
    <row r="49" spans="1:61" x14ac:dyDescent="0.2">
      <c r="A49" s="128" t="s">
        <v>51</v>
      </c>
      <c r="B49" s="129" t="s">
        <v>256</v>
      </c>
      <c r="C49" s="130" t="s">
        <v>257</v>
      </c>
      <c r="D49" s="131"/>
      <c r="E49" s="132"/>
      <c r="F49" s="132"/>
      <c r="G49" s="133">
        <f>SUM(G46:G48)</f>
        <v>0</v>
      </c>
      <c r="H49" s="134"/>
      <c r="I49" s="133">
        <f>SUM(I46:I48)</f>
        <v>0</v>
      </c>
      <c r="J49" s="135"/>
      <c r="K49" s="133">
        <f>SUM(K46:K48)</f>
        <v>0</v>
      </c>
      <c r="O49" s="108"/>
      <c r="X49" s="136">
        <f>K49</f>
        <v>0</v>
      </c>
      <c r="Y49" s="136">
        <f>I49</f>
        <v>0</v>
      </c>
      <c r="Z49" s="118">
        <f>G49</f>
        <v>0</v>
      </c>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37"/>
      <c r="BB49" s="137"/>
      <c r="BC49" s="137"/>
      <c r="BD49" s="137"/>
      <c r="BE49" s="137"/>
      <c r="BF49" s="137"/>
      <c r="BG49" s="108"/>
      <c r="BH49" s="108"/>
      <c r="BI49" s="108"/>
    </row>
    <row r="50" spans="1:61" x14ac:dyDescent="0.2">
      <c r="A50" s="138" t="s">
        <v>29</v>
      </c>
      <c r="B50" s="139" t="s">
        <v>52</v>
      </c>
      <c r="C50" s="140"/>
      <c r="D50" s="141"/>
      <c r="E50" s="142"/>
      <c r="F50" s="142"/>
      <c r="G50" s="143">
        <f>SUM(Z7:Z50)</f>
        <v>0</v>
      </c>
      <c r="H50" s="144"/>
      <c r="I50" s="143">
        <f>SUM(Y7:Y50)</f>
        <v>2.1902962500000003</v>
      </c>
      <c r="J50" s="144"/>
      <c r="K50" s="143">
        <f>SUM(X7:X50)</f>
        <v>0</v>
      </c>
      <c r="O50" s="108"/>
      <c r="BA50" s="145"/>
      <c r="BB50" s="145"/>
      <c r="BC50" s="145"/>
      <c r="BD50" s="145"/>
      <c r="BE50" s="145"/>
      <c r="BF50" s="145"/>
    </row>
    <row r="51" spans="1:61" x14ac:dyDescent="0.2">
      <c r="E51" s="75"/>
    </row>
    <row r="52" spans="1:61" x14ac:dyDescent="0.2">
      <c r="A52" s="146" t="s">
        <v>31</v>
      </c>
      <c r="E52" s="75"/>
    </row>
    <row r="53" spans="1:61" ht="117.75" customHeight="1" x14ac:dyDescent="0.2">
      <c r="A53" s="182"/>
      <c r="B53" s="183"/>
      <c r="C53" s="183"/>
      <c r="D53" s="183"/>
      <c r="E53" s="183"/>
      <c r="F53" s="183"/>
      <c r="G53" s="184"/>
    </row>
    <row r="54" spans="1:61" x14ac:dyDescent="0.2">
      <c r="E54" s="75"/>
    </row>
    <row r="55" spans="1:61" x14ac:dyDescent="0.2">
      <c r="E55" s="75"/>
    </row>
    <row r="56" spans="1:61" x14ac:dyDescent="0.2">
      <c r="E56" s="75"/>
    </row>
    <row r="57" spans="1:61" x14ac:dyDescent="0.2">
      <c r="E57" s="75"/>
    </row>
    <row r="58" spans="1:61" x14ac:dyDescent="0.2">
      <c r="E58" s="75"/>
    </row>
    <row r="59" spans="1:61" x14ac:dyDescent="0.2">
      <c r="E59" s="75"/>
    </row>
    <row r="60" spans="1:61" x14ac:dyDescent="0.2">
      <c r="E60" s="75"/>
    </row>
    <row r="61" spans="1:61" x14ac:dyDescent="0.2">
      <c r="E61" s="75"/>
    </row>
    <row r="62" spans="1:61" x14ac:dyDescent="0.2">
      <c r="E62" s="75"/>
    </row>
    <row r="63" spans="1:61" x14ac:dyDescent="0.2">
      <c r="E63" s="75"/>
    </row>
    <row r="64" spans="1:61" x14ac:dyDescent="0.2">
      <c r="E64" s="75"/>
    </row>
    <row r="65" spans="5:5" x14ac:dyDescent="0.2">
      <c r="E65" s="75"/>
    </row>
    <row r="66" spans="5:5" x14ac:dyDescent="0.2">
      <c r="E66" s="75"/>
    </row>
    <row r="67" spans="5:5" x14ac:dyDescent="0.2">
      <c r="E67" s="75"/>
    </row>
    <row r="68" spans="5:5" x14ac:dyDescent="0.2">
      <c r="E68" s="75"/>
    </row>
    <row r="69" spans="5:5" x14ac:dyDescent="0.2">
      <c r="E69" s="75"/>
    </row>
    <row r="70" spans="5:5" x14ac:dyDescent="0.2">
      <c r="E70" s="75"/>
    </row>
    <row r="71" spans="5:5" x14ac:dyDescent="0.2">
      <c r="E71" s="75"/>
    </row>
    <row r="72" spans="5:5" x14ac:dyDescent="0.2">
      <c r="E72" s="75"/>
    </row>
    <row r="73" spans="5:5" x14ac:dyDescent="0.2">
      <c r="E73" s="75"/>
    </row>
    <row r="74" spans="5:5" x14ac:dyDescent="0.2">
      <c r="E74" s="75"/>
    </row>
    <row r="75" spans="5:5" x14ac:dyDescent="0.2">
      <c r="E75" s="75"/>
    </row>
    <row r="76" spans="5:5" x14ac:dyDescent="0.2">
      <c r="E76" s="75"/>
    </row>
    <row r="77" spans="5:5" x14ac:dyDescent="0.2">
      <c r="E77" s="75"/>
    </row>
    <row r="78" spans="5:5" x14ac:dyDescent="0.2">
      <c r="E78" s="75"/>
    </row>
    <row r="79" spans="5:5" x14ac:dyDescent="0.2">
      <c r="E79" s="75"/>
    </row>
    <row r="80" spans="5:5" x14ac:dyDescent="0.2">
      <c r="E80" s="75"/>
    </row>
    <row r="81" spans="5:5" x14ac:dyDescent="0.2">
      <c r="E81" s="75"/>
    </row>
    <row r="82" spans="5:5" x14ac:dyDescent="0.2">
      <c r="E82" s="75"/>
    </row>
    <row r="83" spans="5:5" x14ac:dyDescent="0.2">
      <c r="E83" s="75"/>
    </row>
    <row r="84" spans="5:5" x14ac:dyDescent="0.2">
      <c r="E84" s="75"/>
    </row>
    <row r="85" spans="5:5" x14ac:dyDescent="0.2">
      <c r="E85" s="75"/>
    </row>
    <row r="86" spans="5:5" x14ac:dyDescent="0.2">
      <c r="E86" s="75"/>
    </row>
    <row r="87" spans="5:5" x14ac:dyDescent="0.2">
      <c r="E87" s="75"/>
    </row>
    <row r="88" spans="5:5" x14ac:dyDescent="0.2">
      <c r="E88" s="75"/>
    </row>
    <row r="89" spans="5:5" x14ac:dyDescent="0.2">
      <c r="E89" s="75"/>
    </row>
    <row r="90" spans="5:5" x14ac:dyDescent="0.2">
      <c r="E90" s="75"/>
    </row>
    <row r="91" spans="5:5" x14ac:dyDescent="0.2">
      <c r="E91" s="75"/>
    </row>
    <row r="92" spans="5:5" x14ac:dyDescent="0.2">
      <c r="E92" s="75"/>
    </row>
    <row r="93" spans="5:5" x14ac:dyDescent="0.2">
      <c r="E93" s="75"/>
    </row>
    <row r="94" spans="5:5" x14ac:dyDescent="0.2">
      <c r="E94" s="75"/>
    </row>
    <row r="95" spans="5:5" x14ac:dyDescent="0.2">
      <c r="E95" s="75"/>
    </row>
    <row r="96" spans="5:5" x14ac:dyDescent="0.2">
      <c r="E96" s="75"/>
    </row>
    <row r="97" spans="1:7" x14ac:dyDescent="0.2">
      <c r="E97" s="75"/>
    </row>
    <row r="98" spans="1:7" x14ac:dyDescent="0.2">
      <c r="E98" s="75"/>
    </row>
    <row r="99" spans="1:7" x14ac:dyDescent="0.2">
      <c r="E99" s="75"/>
    </row>
    <row r="100" spans="1:7" x14ac:dyDescent="0.2">
      <c r="E100" s="75"/>
    </row>
    <row r="101" spans="1:7" x14ac:dyDescent="0.2">
      <c r="E101" s="75"/>
    </row>
    <row r="102" spans="1:7" x14ac:dyDescent="0.2">
      <c r="E102" s="75"/>
    </row>
    <row r="103" spans="1:7" x14ac:dyDescent="0.2">
      <c r="E103" s="75"/>
    </row>
    <row r="104" spans="1:7" x14ac:dyDescent="0.2">
      <c r="E104" s="75"/>
    </row>
    <row r="105" spans="1:7" x14ac:dyDescent="0.2">
      <c r="E105" s="75"/>
    </row>
    <row r="106" spans="1:7" x14ac:dyDescent="0.2">
      <c r="E106" s="75"/>
    </row>
    <row r="107" spans="1:7" x14ac:dyDescent="0.2">
      <c r="E107" s="75"/>
    </row>
    <row r="108" spans="1:7" x14ac:dyDescent="0.2">
      <c r="E108" s="75"/>
    </row>
    <row r="109" spans="1:7" x14ac:dyDescent="0.2">
      <c r="A109" s="147"/>
      <c r="B109" s="147"/>
    </row>
    <row r="110" spans="1:7" x14ac:dyDescent="0.2">
      <c r="C110" s="148"/>
      <c r="D110" s="148"/>
      <c r="E110" s="149"/>
      <c r="F110" s="148"/>
      <c r="G110" s="150"/>
    </row>
    <row r="111" spans="1:7" x14ac:dyDescent="0.2">
      <c r="A111" s="147"/>
      <c r="B111" s="147"/>
    </row>
  </sheetData>
  <sheetProtection password="C7B2" sheet="1"/>
  <mergeCells count="14">
    <mergeCell ref="A1:G1"/>
    <mergeCell ref="A53:G53"/>
    <mergeCell ref="C9:G9"/>
    <mergeCell ref="C12:G12"/>
    <mergeCell ref="C14:G14"/>
    <mergeCell ref="C19:G19"/>
    <mergeCell ref="C21:G21"/>
    <mergeCell ref="C23:G23"/>
    <mergeCell ref="C48:G48"/>
    <mergeCell ref="C25:G25"/>
    <mergeCell ref="C29:G29"/>
    <mergeCell ref="C34:G34"/>
    <mergeCell ref="C41:G41"/>
    <mergeCell ref="C43:G43"/>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CZ321"/>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433</v>
      </c>
      <c r="E3" s="83"/>
      <c r="F3" s="84"/>
      <c r="G3" s="85"/>
    </row>
    <row r="4" spans="1:104" ht="13.5" customHeight="1" thickBot="1" x14ac:dyDescent="0.25">
      <c r="A4" s="86" t="s">
        <v>34</v>
      </c>
      <c r="B4" s="87"/>
      <c r="C4" s="88"/>
      <c r="D4" s="89" t="s">
        <v>1096</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426</v>
      </c>
      <c r="C7" s="102" t="s">
        <v>427</v>
      </c>
      <c r="D7" s="103"/>
      <c r="E7" s="104"/>
      <c r="F7" s="104"/>
      <c r="G7" s="105"/>
      <c r="H7" s="106"/>
      <c r="I7" s="107"/>
      <c r="J7" s="106"/>
      <c r="K7" s="107"/>
      <c r="O7" s="108"/>
    </row>
    <row r="8" spans="1:104" ht="22.5" x14ac:dyDescent="0.2">
      <c r="A8" s="109">
        <v>1</v>
      </c>
      <c r="B8" s="110" t="s">
        <v>757</v>
      </c>
      <c r="C8" s="111" t="s">
        <v>758</v>
      </c>
      <c r="D8" s="112" t="s">
        <v>133</v>
      </c>
      <c r="E8" s="113">
        <v>30</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4</v>
      </c>
    </row>
    <row r="9" spans="1:104" ht="22.5" x14ac:dyDescent="0.2">
      <c r="A9" s="119"/>
      <c r="B9" s="120"/>
      <c r="C9" s="178" t="s">
        <v>759</v>
      </c>
      <c r="D9" s="179"/>
      <c r="E9" s="179"/>
      <c r="F9" s="179"/>
      <c r="G9" s="180"/>
      <c r="I9" s="121"/>
      <c r="K9" s="121"/>
      <c r="L9" s="122" t="s">
        <v>759</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x14ac:dyDescent="0.2">
      <c r="A10" s="109">
        <v>2</v>
      </c>
      <c r="B10" s="110" t="s">
        <v>760</v>
      </c>
      <c r="C10" s="111" t="s">
        <v>761</v>
      </c>
      <c r="D10" s="112" t="s">
        <v>152</v>
      </c>
      <c r="E10" s="113">
        <v>27</v>
      </c>
      <c r="F10" s="114">
        <v>0</v>
      </c>
      <c r="G10" s="115">
        <f>E10*F10</f>
        <v>0</v>
      </c>
      <c r="H10" s="116">
        <v>0</v>
      </c>
      <c r="I10" s="117">
        <f>E10*H10</f>
        <v>0</v>
      </c>
      <c r="J10" s="116">
        <v>0</v>
      </c>
      <c r="K10" s="117">
        <f>E10*J10</f>
        <v>0</v>
      </c>
      <c r="O10" s="108"/>
      <c r="Z10" s="108"/>
      <c r="AA10" s="108">
        <v>1</v>
      </c>
      <c r="AB10" s="108">
        <v>1</v>
      </c>
      <c r="AC10" s="108">
        <v>1</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G10</f>
        <v>0</v>
      </c>
      <c r="BA10" s="108"/>
      <c r="BB10" s="108"/>
      <c r="BC10" s="108"/>
      <c r="BD10" s="108"/>
      <c r="BE10" s="108"/>
      <c r="BF10" s="108"/>
      <c r="BG10" s="108"/>
      <c r="BH10" s="108"/>
      <c r="BI10" s="108"/>
      <c r="CA10" s="108">
        <v>1</v>
      </c>
      <c r="CB10" s="108">
        <v>1</v>
      </c>
      <c r="CZ10" s="75">
        <v>4</v>
      </c>
    </row>
    <row r="11" spans="1:104" ht="22.5" x14ac:dyDescent="0.2">
      <c r="A11" s="119"/>
      <c r="B11" s="120"/>
      <c r="C11" s="178" t="s">
        <v>762</v>
      </c>
      <c r="D11" s="179"/>
      <c r="E11" s="179"/>
      <c r="F11" s="179"/>
      <c r="G11" s="180"/>
      <c r="I11" s="121"/>
      <c r="K11" s="121"/>
      <c r="L11" s="122" t="s">
        <v>762</v>
      </c>
      <c r="O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row>
    <row r="12" spans="1:104" x14ac:dyDescent="0.2">
      <c r="A12" s="109">
        <v>3</v>
      </c>
      <c r="B12" s="110" t="s">
        <v>763</v>
      </c>
      <c r="C12" s="111" t="s">
        <v>764</v>
      </c>
      <c r="D12" s="112" t="s">
        <v>152</v>
      </c>
      <c r="E12" s="113">
        <v>2</v>
      </c>
      <c r="F12" s="114">
        <v>0</v>
      </c>
      <c r="G12" s="115">
        <f>E12*F12</f>
        <v>0</v>
      </c>
      <c r="H12" s="116">
        <v>0</v>
      </c>
      <c r="I12" s="117">
        <f>E12*H12</f>
        <v>0</v>
      </c>
      <c r="J12" s="116">
        <v>0</v>
      </c>
      <c r="K12" s="117">
        <f>E12*J12</f>
        <v>0</v>
      </c>
      <c r="O12" s="108"/>
      <c r="Z12" s="108"/>
      <c r="AA12" s="108">
        <v>1</v>
      </c>
      <c r="AB12" s="108">
        <v>7</v>
      </c>
      <c r="AC12" s="108">
        <v>7</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v>
      </c>
      <c r="CB12" s="108">
        <v>7</v>
      </c>
      <c r="CZ12" s="75">
        <v>4</v>
      </c>
    </row>
    <row r="13" spans="1:104" x14ac:dyDescent="0.2">
      <c r="A13" s="119"/>
      <c r="B13" s="120"/>
      <c r="C13" s="178" t="s">
        <v>765</v>
      </c>
      <c r="D13" s="179"/>
      <c r="E13" s="179"/>
      <c r="F13" s="179"/>
      <c r="G13" s="180"/>
      <c r="I13" s="121"/>
      <c r="K13" s="121"/>
      <c r="L13" s="122" t="s">
        <v>765</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ht="22.5" x14ac:dyDescent="0.2">
      <c r="A14" s="109">
        <v>4</v>
      </c>
      <c r="B14" s="110" t="s">
        <v>766</v>
      </c>
      <c r="C14" s="111" t="s">
        <v>767</v>
      </c>
      <c r="D14" s="112" t="s">
        <v>152</v>
      </c>
      <c r="E14" s="113">
        <v>1</v>
      </c>
      <c r="F14" s="114">
        <v>0</v>
      </c>
      <c r="G14" s="115">
        <f>E14*F14</f>
        <v>0</v>
      </c>
      <c r="H14" s="116">
        <v>0</v>
      </c>
      <c r="I14" s="117">
        <f>E14*H14</f>
        <v>0</v>
      </c>
      <c r="J14" s="116">
        <v>0</v>
      </c>
      <c r="K14" s="117">
        <f>E14*J14</f>
        <v>0</v>
      </c>
      <c r="O14" s="108"/>
      <c r="Z14" s="108"/>
      <c r="AA14" s="108">
        <v>1</v>
      </c>
      <c r="AB14" s="108">
        <v>7</v>
      </c>
      <c r="AC14" s="108">
        <v>7</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G14</f>
        <v>0</v>
      </c>
      <c r="BA14" s="108"/>
      <c r="BB14" s="108"/>
      <c r="BC14" s="108"/>
      <c r="BD14" s="108"/>
      <c r="BE14" s="108"/>
      <c r="BF14" s="108"/>
      <c r="BG14" s="108"/>
      <c r="BH14" s="108"/>
      <c r="BI14" s="108"/>
      <c r="CA14" s="108">
        <v>1</v>
      </c>
      <c r="CB14" s="108">
        <v>7</v>
      </c>
      <c r="CZ14" s="75">
        <v>4</v>
      </c>
    </row>
    <row r="15" spans="1:104" x14ac:dyDescent="0.2">
      <c r="A15" s="119"/>
      <c r="B15" s="120"/>
      <c r="C15" s="178" t="s">
        <v>767</v>
      </c>
      <c r="D15" s="179"/>
      <c r="E15" s="179"/>
      <c r="F15" s="179"/>
      <c r="G15" s="180"/>
      <c r="I15" s="121"/>
      <c r="K15" s="121"/>
      <c r="L15" s="122" t="s">
        <v>767</v>
      </c>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row>
    <row r="16" spans="1:104" ht="22.5" x14ac:dyDescent="0.2">
      <c r="A16" s="109">
        <v>5</v>
      </c>
      <c r="B16" s="110" t="s">
        <v>768</v>
      </c>
      <c r="C16" s="111" t="s">
        <v>769</v>
      </c>
      <c r="D16" s="112" t="s">
        <v>133</v>
      </c>
      <c r="E16" s="113">
        <v>8</v>
      </c>
      <c r="F16" s="114">
        <v>0</v>
      </c>
      <c r="G16" s="115">
        <f>E16*F16</f>
        <v>0</v>
      </c>
      <c r="H16" s="116">
        <v>0</v>
      </c>
      <c r="I16" s="117">
        <f>E16*H16</f>
        <v>0</v>
      </c>
      <c r="J16" s="116">
        <v>0</v>
      </c>
      <c r="K16" s="117">
        <f>E16*J16</f>
        <v>0</v>
      </c>
      <c r="O16" s="108"/>
      <c r="Z16" s="108"/>
      <c r="AA16" s="108">
        <v>1</v>
      </c>
      <c r="AB16" s="108">
        <v>7</v>
      </c>
      <c r="AC16" s="108">
        <v>7</v>
      </c>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18">
        <f>G16</f>
        <v>0</v>
      </c>
      <c r="BA16" s="108"/>
      <c r="BB16" s="108"/>
      <c r="BC16" s="108"/>
      <c r="BD16" s="108"/>
      <c r="BE16" s="108"/>
      <c r="BF16" s="108"/>
      <c r="BG16" s="108"/>
      <c r="BH16" s="108"/>
      <c r="BI16" s="108"/>
      <c r="CA16" s="108">
        <v>1</v>
      </c>
      <c r="CB16" s="108">
        <v>7</v>
      </c>
      <c r="CZ16" s="75">
        <v>4</v>
      </c>
    </row>
    <row r="17" spans="1:104" ht="22.5" x14ac:dyDescent="0.2">
      <c r="A17" s="119"/>
      <c r="B17" s="120"/>
      <c r="C17" s="178" t="s">
        <v>770</v>
      </c>
      <c r="D17" s="179"/>
      <c r="E17" s="179"/>
      <c r="F17" s="179"/>
      <c r="G17" s="180"/>
      <c r="I17" s="121"/>
      <c r="K17" s="121"/>
      <c r="L17" s="122" t="s">
        <v>770</v>
      </c>
      <c r="O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row>
    <row r="18" spans="1:104" x14ac:dyDescent="0.2">
      <c r="A18" s="119"/>
      <c r="B18" s="120"/>
      <c r="C18" s="178"/>
      <c r="D18" s="179"/>
      <c r="E18" s="179"/>
      <c r="F18" s="179"/>
      <c r="G18" s="180"/>
      <c r="I18" s="121"/>
      <c r="K18" s="121"/>
      <c r="L18" s="122"/>
      <c r="O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row>
    <row r="19" spans="1:104" x14ac:dyDescent="0.2">
      <c r="A19" s="119"/>
      <c r="B19" s="120"/>
      <c r="C19" s="178" t="s">
        <v>771</v>
      </c>
      <c r="D19" s="179"/>
      <c r="E19" s="179"/>
      <c r="F19" s="179"/>
      <c r="G19" s="180"/>
      <c r="I19" s="121"/>
      <c r="K19" s="121"/>
      <c r="L19" s="122" t="s">
        <v>771</v>
      </c>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row>
    <row r="20" spans="1:104" x14ac:dyDescent="0.2">
      <c r="A20" s="119"/>
      <c r="B20" s="120"/>
      <c r="C20" s="178"/>
      <c r="D20" s="179"/>
      <c r="E20" s="179"/>
      <c r="F20" s="179"/>
      <c r="G20" s="180"/>
      <c r="I20" s="121"/>
      <c r="K20" s="121"/>
      <c r="L20" s="122"/>
      <c r="O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row>
    <row r="21" spans="1:104" x14ac:dyDescent="0.2">
      <c r="A21" s="119"/>
      <c r="B21" s="120"/>
      <c r="C21" s="178" t="s">
        <v>772</v>
      </c>
      <c r="D21" s="179"/>
      <c r="E21" s="179"/>
      <c r="F21" s="179"/>
      <c r="G21" s="180"/>
      <c r="I21" s="121"/>
      <c r="K21" s="121"/>
      <c r="L21" s="122" t="s">
        <v>772</v>
      </c>
      <c r="O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row>
    <row r="22" spans="1:104" ht="22.5" x14ac:dyDescent="0.2">
      <c r="A22" s="109">
        <v>6</v>
      </c>
      <c r="B22" s="110" t="s">
        <v>773</v>
      </c>
      <c r="C22" s="111" t="s">
        <v>774</v>
      </c>
      <c r="D22" s="112" t="s">
        <v>152</v>
      </c>
      <c r="E22" s="113">
        <v>2</v>
      </c>
      <c r="F22" s="114">
        <v>0</v>
      </c>
      <c r="G22" s="115">
        <f>E22*F22</f>
        <v>0</v>
      </c>
      <c r="H22" s="116">
        <v>0</v>
      </c>
      <c r="I22" s="117">
        <f>E22*H22</f>
        <v>0</v>
      </c>
      <c r="J22" s="116">
        <v>0</v>
      </c>
      <c r="K22" s="117">
        <f>E22*J22</f>
        <v>0</v>
      </c>
      <c r="O22" s="108"/>
      <c r="Z22" s="108"/>
      <c r="AA22" s="108">
        <v>1</v>
      </c>
      <c r="AB22" s="108">
        <v>7</v>
      </c>
      <c r="AC22" s="108">
        <v>7</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G22</f>
        <v>0</v>
      </c>
      <c r="BA22" s="108"/>
      <c r="BB22" s="108"/>
      <c r="BC22" s="108"/>
      <c r="BD22" s="108"/>
      <c r="BE22" s="108"/>
      <c r="BF22" s="108"/>
      <c r="BG22" s="108"/>
      <c r="BH22" s="108"/>
      <c r="BI22" s="108"/>
      <c r="CA22" s="108">
        <v>1</v>
      </c>
      <c r="CB22" s="108">
        <v>7</v>
      </c>
      <c r="CZ22" s="75">
        <v>4</v>
      </c>
    </row>
    <row r="23" spans="1:104" x14ac:dyDescent="0.2">
      <c r="A23" s="119"/>
      <c r="B23" s="120"/>
      <c r="C23" s="178" t="s">
        <v>775</v>
      </c>
      <c r="D23" s="179"/>
      <c r="E23" s="179"/>
      <c r="F23" s="179"/>
      <c r="G23" s="180"/>
      <c r="I23" s="121"/>
      <c r="K23" s="121"/>
      <c r="L23" s="122" t="s">
        <v>775</v>
      </c>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row>
    <row r="24" spans="1:104" ht="22.5" x14ac:dyDescent="0.2">
      <c r="A24" s="109">
        <v>7</v>
      </c>
      <c r="B24" s="110" t="s">
        <v>776</v>
      </c>
      <c r="C24" s="111" t="s">
        <v>777</v>
      </c>
      <c r="D24" s="112" t="s">
        <v>152</v>
      </c>
      <c r="E24" s="113">
        <v>3</v>
      </c>
      <c r="F24" s="114">
        <v>0</v>
      </c>
      <c r="G24" s="115">
        <f>E24*F24</f>
        <v>0</v>
      </c>
      <c r="H24" s="116">
        <v>0</v>
      </c>
      <c r="I24" s="117">
        <f>E24*H24</f>
        <v>0</v>
      </c>
      <c r="J24" s="116">
        <v>0</v>
      </c>
      <c r="K24" s="117">
        <f>E24*J24</f>
        <v>0</v>
      </c>
      <c r="O24" s="108"/>
      <c r="Z24" s="108"/>
      <c r="AA24" s="108">
        <v>1</v>
      </c>
      <c r="AB24" s="108">
        <v>7</v>
      </c>
      <c r="AC24" s="108">
        <v>7</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1</v>
      </c>
      <c r="CB24" s="108">
        <v>7</v>
      </c>
      <c r="CZ24" s="75">
        <v>4</v>
      </c>
    </row>
    <row r="25" spans="1:104" x14ac:dyDescent="0.2">
      <c r="A25" s="119"/>
      <c r="B25" s="120"/>
      <c r="C25" s="178" t="s">
        <v>777</v>
      </c>
      <c r="D25" s="179"/>
      <c r="E25" s="179"/>
      <c r="F25" s="179"/>
      <c r="G25" s="180"/>
      <c r="I25" s="121"/>
      <c r="K25" s="121"/>
      <c r="L25" s="122" t="s">
        <v>777</v>
      </c>
      <c r="O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104" ht="22.5" x14ac:dyDescent="0.2">
      <c r="A26" s="109">
        <v>8</v>
      </c>
      <c r="B26" s="110" t="s">
        <v>778</v>
      </c>
      <c r="C26" s="111" t="s">
        <v>779</v>
      </c>
      <c r="D26" s="112" t="s">
        <v>152</v>
      </c>
      <c r="E26" s="113">
        <v>8</v>
      </c>
      <c r="F26" s="114">
        <v>0</v>
      </c>
      <c r="G26" s="115">
        <f>E26*F26</f>
        <v>0</v>
      </c>
      <c r="H26" s="116">
        <v>0</v>
      </c>
      <c r="I26" s="117">
        <f>E26*H26</f>
        <v>0</v>
      </c>
      <c r="J26" s="116">
        <v>0</v>
      </c>
      <c r="K26" s="117">
        <f>E26*J26</f>
        <v>0</v>
      </c>
      <c r="O26" s="108"/>
      <c r="Z26" s="108"/>
      <c r="AA26" s="108">
        <v>1</v>
      </c>
      <c r="AB26" s="108">
        <v>7</v>
      </c>
      <c r="AC26" s="108">
        <v>7</v>
      </c>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18">
        <f>G26</f>
        <v>0</v>
      </c>
      <c r="BA26" s="108"/>
      <c r="BB26" s="108"/>
      <c r="BC26" s="108"/>
      <c r="BD26" s="108"/>
      <c r="BE26" s="108"/>
      <c r="BF26" s="108"/>
      <c r="BG26" s="108"/>
      <c r="BH26" s="108"/>
      <c r="BI26" s="108"/>
      <c r="CA26" s="108">
        <v>1</v>
      </c>
      <c r="CB26" s="108">
        <v>7</v>
      </c>
      <c r="CZ26" s="75">
        <v>4</v>
      </c>
    </row>
    <row r="27" spans="1:104" x14ac:dyDescent="0.2">
      <c r="A27" s="119"/>
      <c r="B27" s="120"/>
      <c r="C27" s="178" t="s">
        <v>780</v>
      </c>
      <c r="D27" s="179"/>
      <c r="E27" s="179"/>
      <c r="F27" s="179"/>
      <c r="G27" s="180"/>
      <c r="I27" s="121"/>
      <c r="K27" s="121"/>
      <c r="L27" s="122" t="s">
        <v>780</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104" x14ac:dyDescent="0.2">
      <c r="A28" s="119"/>
      <c r="B28" s="120"/>
      <c r="C28" s="178"/>
      <c r="D28" s="179"/>
      <c r="E28" s="179"/>
      <c r="F28" s="179"/>
      <c r="G28" s="180"/>
      <c r="I28" s="121"/>
      <c r="K28" s="121"/>
      <c r="L28" s="122"/>
      <c r="O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row>
    <row r="29" spans="1:104" x14ac:dyDescent="0.2">
      <c r="A29" s="119"/>
      <c r="B29" s="120"/>
      <c r="C29" s="178" t="s">
        <v>781</v>
      </c>
      <c r="D29" s="179"/>
      <c r="E29" s="179"/>
      <c r="F29" s="179"/>
      <c r="G29" s="180"/>
      <c r="I29" s="121"/>
      <c r="K29" s="121"/>
      <c r="L29" s="122" t="s">
        <v>781</v>
      </c>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ht="22.5" x14ac:dyDescent="0.2">
      <c r="A30" s="109">
        <v>9</v>
      </c>
      <c r="B30" s="110" t="s">
        <v>782</v>
      </c>
      <c r="C30" s="111" t="s">
        <v>783</v>
      </c>
      <c r="D30" s="112" t="s">
        <v>152</v>
      </c>
      <c r="E30" s="113">
        <v>280</v>
      </c>
      <c r="F30" s="114">
        <v>0</v>
      </c>
      <c r="G30" s="115">
        <f>E30*F30</f>
        <v>0</v>
      </c>
      <c r="H30" s="116">
        <v>0</v>
      </c>
      <c r="I30" s="117">
        <f>E30*H30</f>
        <v>0</v>
      </c>
      <c r="J30" s="116">
        <v>0</v>
      </c>
      <c r="K30" s="117">
        <f>E30*J30</f>
        <v>0</v>
      </c>
      <c r="O30" s="108"/>
      <c r="Z30" s="108"/>
      <c r="AA30" s="108">
        <v>1</v>
      </c>
      <c r="AB30" s="108">
        <v>7</v>
      </c>
      <c r="AC30" s="108">
        <v>7</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G30</f>
        <v>0</v>
      </c>
      <c r="BA30" s="108"/>
      <c r="BB30" s="108"/>
      <c r="BC30" s="108"/>
      <c r="BD30" s="108"/>
      <c r="BE30" s="108"/>
      <c r="BF30" s="108"/>
      <c r="BG30" s="108"/>
      <c r="BH30" s="108"/>
      <c r="BI30" s="108"/>
      <c r="CA30" s="108">
        <v>1</v>
      </c>
      <c r="CB30" s="108">
        <v>7</v>
      </c>
      <c r="CZ30" s="75">
        <v>4</v>
      </c>
    </row>
    <row r="31" spans="1:104" ht="22.5" x14ac:dyDescent="0.2">
      <c r="A31" s="119"/>
      <c r="B31" s="120"/>
      <c r="C31" s="178" t="s">
        <v>784</v>
      </c>
      <c r="D31" s="179"/>
      <c r="E31" s="179"/>
      <c r="F31" s="179"/>
      <c r="G31" s="180"/>
      <c r="I31" s="121"/>
      <c r="K31" s="121"/>
      <c r="L31" s="122" t="s">
        <v>784</v>
      </c>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x14ac:dyDescent="0.2">
      <c r="A32" s="109">
        <v>10</v>
      </c>
      <c r="B32" s="110" t="s">
        <v>785</v>
      </c>
      <c r="C32" s="111" t="s">
        <v>786</v>
      </c>
      <c r="D32" s="112" t="s">
        <v>152</v>
      </c>
      <c r="E32" s="113">
        <v>2</v>
      </c>
      <c r="F32" s="114">
        <v>0</v>
      </c>
      <c r="G32" s="115">
        <f>E32*F32</f>
        <v>0</v>
      </c>
      <c r="H32" s="116">
        <v>0</v>
      </c>
      <c r="I32" s="117">
        <f>E32*H32</f>
        <v>0</v>
      </c>
      <c r="J32" s="116">
        <v>0</v>
      </c>
      <c r="K32" s="117">
        <f>E32*J32</f>
        <v>0</v>
      </c>
      <c r="O32" s="108"/>
      <c r="Z32" s="108"/>
      <c r="AA32" s="108">
        <v>1</v>
      </c>
      <c r="AB32" s="108">
        <v>7</v>
      </c>
      <c r="AC32" s="108">
        <v>7</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G32</f>
        <v>0</v>
      </c>
      <c r="BA32" s="108"/>
      <c r="BB32" s="108"/>
      <c r="BC32" s="108"/>
      <c r="BD32" s="108"/>
      <c r="BE32" s="108"/>
      <c r="BF32" s="108"/>
      <c r="BG32" s="108"/>
      <c r="BH32" s="108"/>
      <c r="BI32" s="108"/>
      <c r="CA32" s="108">
        <v>1</v>
      </c>
      <c r="CB32" s="108">
        <v>7</v>
      </c>
      <c r="CZ32" s="75">
        <v>4</v>
      </c>
    </row>
    <row r="33" spans="1:104" x14ac:dyDescent="0.2">
      <c r="A33" s="119"/>
      <c r="B33" s="120"/>
      <c r="C33" s="178" t="s">
        <v>787</v>
      </c>
      <c r="D33" s="179"/>
      <c r="E33" s="179"/>
      <c r="F33" s="179"/>
      <c r="G33" s="180"/>
      <c r="I33" s="121"/>
      <c r="K33" s="121"/>
      <c r="L33" s="122" t="s">
        <v>787</v>
      </c>
      <c r="O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row>
    <row r="34" spans="1:104" x14ac:dyDescent="0.2">
      <c r="A34" s="119"/>
      <c r="B34" s="120"/>
      <c r="C34" s="178" t="s">
        <v>788</v>
      </c>
      <c r="D34" s="179"/>
      <c r="E34" s="179"/>
      <c r="F34" s="179"/>
      <c r="G34" s="180"/>
      <c r="I34" s="121"/>
      <c r="K34" s="121"/>
      <c r="L34" s="122" t="s">
        <v>788</v>
      </c>
      <c r="O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row>
    <row r="35" spans="1:104" x14ac:dyDescent="0.2">
      <c r="A35" s="119"/>
      <c r="B35" s="120"/>
      <c r="C35" s="178" t="s">
        <v>789</v>
      </c>
      <c r="D35" s="179"/>
      <c r="E35" s="179"/>
      <c r="F35" s="179"/>
      <c r="G35" s="180"/>
      <c r="I35" s="121"/>
      <c r="K35" s="121"/>
      <c r="L35" s="122" t="s">
        <v>789</v>
      </c>
      <c r="O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row>
    <row r="36" spans="1:104" x14ac:dyDescent="0.2">
      <c r="A36" s="119"/>
      <c r="B36" s="120"/>
      <c r="C36" s="178" t="s">
        <v>790</v>
      </c>
      <c r="D36" s="179"/>
      <c r="E36" s="179"/>
      <c r="F36" s="179"/>
      <c r="G36" s="180"/>
      <c r="I36" s="121"/>
      <c r="K36" s="121"/>
      <c r="L36" s="122" t="s">
        <v>790</v>
      </c>
      <c r="O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row>
    <row r="37" spans="1:104" x14ac:dyDescent="0.2">
      <c r="A37" s="119"/>
      <c r="B37" s="120"/>
      <c r="C37" s="178"/>
      <c r="D37" s="179"/>
      <c r="E37" s="179"/>
      <c r="F37" s="179"/>
      <c r="G37" s="180"/>
      <c r="I37" s="121"/>
      <c r="K37" s="121"/>
      <c r="L37" s="122"/>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x14ac:dyDescent="0.2">
      <c r="A38" s="119"/>
      <c r="B38" s="120"/>
      <c r="C38" s="178" t="s">
        <v>791</v>
      </c>
      <c r="D38" s="179"/>
      <c r="E38" s="179"/>
      <c r="F38" s="179"/>
      <c r="G38" s="180"/>
      <c r="I38" s="121"/>
      <c r="K38" s="121"/>
      <c r="L38" s="122" t="s">
        <v>791</v>
      </c>
      <c r="O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row>
    <row r="39" spans="1:104" x14ac:dyDescent="0.2">
      <c r="A39" s="109">
        <v>11</v>
      </c>
      <c r="B39" s="110" t="s">
        <v>792</v>
      </c>
      <c r="C39" s="111" t="s">
        <v>793</v>
      </c>
      <c r="D39" s="112" t="s">
        <v>152</v>
      </c>
      <c r="E39" s="113">
        <v>2</v>
      </c>
      <c r="F39" s="114">
        <v>0</v>
      </c>
      <c r="G39" s="115">
        <f>E39*F39</f>
        <v>0</v>
      </c>
      <c r="H39" s="116">
        <v>0</v>
      </c>
      <c r="I39" s="117">
        <f>E39*H39</f>
        <v>0</v>
      </c>
      <c r="J39" s="116">
        <v>0</v>
      </c>
      <c r="K39" s="117">
        <f>E39*J39</f>
        <v>0</v>
      </c>
      <c r="O39" s="108"/>
      <c r="Z39" s="108"/>
      <c r="AA39" s="108">
        <v>1</v>
      </c>
      <c r="AB39" s="108">
        <v>7</v>
      </c>
      <c r="AC39" s="108">
        <v>7</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18">
        <f>G39</f>
        <v>0</v>
      </c>
      <c r="BA39" s="108"/>
      <c r="BB39" s="108"/>
      <c r="BC39" s="108"/>
      <c r="BD39" s="108"/>
      <c r="BE39" s="108"/>
      <c r="BF39" s="108"/>
      <c r="BG39" s="108"/>
      <c r="BH39" s="108"/>
      <c r="BI39" s="108"/>
      <c r="CA39" s="108">
        <v>1</v>
      </c>
      <c r="CB39" s="108">
        <v>7</v>
      </c>
      <c r="CZ39" s="75">
        <v>4</v>
      </c>
    </row>
    <row r="40" spans="1:104" x14ac:dyDescent="0.2">
      <c r="A40" s="119"/>
      <c r="B40" s="120"/>
      <c r="C40" s="178" t="s">
        <v>794</v>
      </c>
      <c r="D40" s="179"/>
      <c r="E40" s="179"/>
      <c r="F40" s="179"/>
      <c r="G40" s="180"/>
      <c r="I40" s="121"/>
      <c r="K40" s="121"/>
      <c r="L40" s="122" t="s">
        <v>794</v>
      </c>
      <c r="O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row>
    <row r="41" spans="1:104" x14ac:dyDescent="0.2">
      <c r="A41" s="119"/>
      <c r="B41" s="120"/>
      <c r="C41" s="178"/>
      <c r="D41" s="179"/>
      <c r="E41" s="179"/>
      <c r="F41" s="179"/>
      <c r="G41" s="180"/>
      <c r="I41" s="121"/>
      <c r="K41" s="121"/>
      <c r="L41" s="122"/>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row>
    <row r="42" spans="1:104" ht="22.5" x14ac:dyDescent="0.2">
      <c r="A42" s="119"/>
      <c r="B42" s="120"/>
      <c r="C42" s="178" t="s">
        <v>795</v>
      </c>
      <c r="D42" s="179"/>
      <c r="E42" s="179"/>
      <c r="F42" s="179"/>
      <c r="G42" s="180"/>
      <c r="I42" s="121"/>
      <c r="K42" s="121"/>
      <c r="L42" s="122" t="s">
        <v>795</v>
      </c>
      <c r="O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row>
    <row r="43" spans="1:104" x14ac:dyDescent="0.2">
      <c r="A43" s="109">
        <v>12</v>
      </c>
      <c r="B43" s="110" t="s">
        <v>796</v>
      </c>
      <c r="C43" s="111" t="s">
        <v>797</v>
      </c>
      <c r="D43" s="112" t="s">
        <v>152</v>
      </c>
      <c r="E43" s="113">
        <v>1</v>
      </c>
      <c r="F43" s="114">
        <v>0</v>
      </c>
      <c r="G43" s="115">
        <f>E43*F43</f>
        <v>0</v>
      </c>
      <c r="H43" s="116">
        <v>0</v>
      </c>
      <c r="I43" s="117">
        <f>E43*H43</f>
        <v>0</v>
      </c>
      <c r="J43" s="116">
        <v>0</v>
      </c>
      <c r="K43" s="117">
        <f>E43*J43</f>
        <v>0</v>
      </c>
      <c r="O43" s="108"/>
      <c r="Z43" s="108"/>
      <c r="AA43" s="108">
        <v>1</v>
      </c>
      <c r="AB43" s="108">
        <v>7</v>
      </c>
      <c r="AC43" s="108">
        <v>7</v>
      </c>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18">
        <f>G43</f>
        <v>0</v>
      </c>
      <c r="BA43" s="108"/>
      <c r="BB43" s="108"/>
      <c r="BC43" s="108"/>
      <c r="BD43" s="108"/>
      <c r="BE43" s="108"/>
      <c r="BF43" s="108"/>
      <c r="BG43" s="108"/>
      <c r="BH43" s="108"/>
      <c r="BI43" s="108"/>
      <c r="CA43" s="108">
        <v>1</v>
      </c>
      <c r="CB43" s="108">
        <v>7</v>
      </c>
      <c r="CZ43" s="75">
        <v>4</v>
      </c>
    </row>
    <row r="44" spans="1:104" ht="22.5" x14ac:dyDescent="0.2">
      <c r="A44" s="119"/>
      <c r="B44" s="120"/>
      <c r="C44" s="178" t="s">
        <v>798</v>
      </c>
      <c r="D44" s="179"/>
      <c r="E44" s="179"/>
      <c r="F44" s="179"/>
      <c r="G44" s="180"/>
      <c r="I44" s="121"/>
      <c r="K44" s="121"/>
      <c r="L44" s="122" t="s">
        <v>798</v>
      </c>
      <c r="O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row>
    <row r="45" spans="1:104" ht="22.5" x14ac:dyDescent="0.2">
      <c r="A45" s="109">
        <v>13</v>
      </c>
      <c r="B45" s="110" t="s">
        <v>799</v>
      </c>
      <c r="C45" s="111" t="s">
        <v>800</v>
      </c>
      <c r="D45" s="112" t="s">
        <v>133</v>
      </c>
      <c r="E45" s="113">
        <v>25</v>
      </c>
      <c r="F45" s="114">
        <v>0</v>
      </c>
      <c r="G45" s="115">
        <f>E45*F45</f>
        <v>0</v>
      </c>
      <c r="H45" s="116">
        <v>0</v>
      </c>
      <c r="I45" s="117">
        <f>E45*H45</f>
        <v>0</v>
      </c>
      <c r="J45" s="116">
        <v>0</v>
      </c>
      <c r="K45" s="117">
        <f>E45*J45</f>
        <v>0</v>
      </c>
      <c r="O45" s="108"/>
      <c r="Z45" s="108"/>
      <c r="AA45" s="108">
        <v>1</v>
      </c>
      <c r="AB45" s="108">
        <v>1</v>
      </c>
      <c r="AC45" s="108">
        <v>1</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G45</f>
        <v>0</v>
      </c>
      <c r="BA45" s="108"/>
      <c r="BB45" s="108"/>
      <c r="BC45" s="108"/>
      <c r="BD45" s="108"/>
      <c r="BE45" s="108"/>
      <c r="BF45" s="108"/>
      <c r="BG45" s="108"/>
      <c r="BH45" s="108"/>
      <c r="BI45" s="108"/>
      <c r="CA45" s="108">
        <v>1</v>
      </c>
      <c r="CB45" s="108">
        <v>1</v>
      </c>
      <c r="CZ45" s="75">
        <v>4</v>
      </c>
    </row>
    <row r="46" spans="1:104" ht="33.75" x14ac:dyDescent="0.2">
      <c r="A46" s="119"/>
      <c r="B46" s="120"/>
      <c r="C46" s="178" t="s">
        <v>801</v>
      </c>
      <c r="D46" s="179"/>
      <c r="E46" s="179"/>
      <c r="F46" s="179"/>
      <c r="G46" s="180"/>
      <c r="I46" s="121"/>
      <c r="K46" s="121"/>
      <c r="L46" s="122" t="s">
        <v>801</v>
      </c>
      <c r="O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row>
    <row r="47" spans="1:104" ht="22.5" x14ac:dyDescent="0.2">
      <c r="A47" s="109">
        <v>14</v>
      </c>
      <c r="B47" s="110" t="s">
        <v>802</v>
      </c>
      <c r="C47" s="111" t="s">
        <v>803</v>
      </c>
      <c r="D47" s="112" t="s">
        <v>133</v>
      </c>
      <c r="E47" s="113">
        <v>25</v>
      </c>
      <c r="F47" s="114">
        <v>0</v>
      </c>
      <c r="G47" s="115">
        <f>E47*F47</f>
        <v>0</v>
      </c>
      <c r="H47" s="116">
        <v>0</v>
      </c>
      <c r="I47" s="117">
        <f>E47*H47</f>
        <v>0</v>
      </c>
      <c r="J47" s="116">
        <v>0</v>
      </c>
      <c r="K47" s="117">
        <f>E47*J47</f>
        <v>0</v>
      </c>
      <c r="O47" s="108"/>
      <c r="Z47" s="108"/>
      <c r="AA47" s="108">
        <v>1</v>
      </c>
      <c r="AB47" s="108">
        <v>1</v>
      </c>
      <c r="AC47" s="108">
        <v>1</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G47</f>
        <v>0</v>
      </c>
      <c r="BA47" s="108"/>
      <c r="BB47" s="108"/>
      <c r="BC47" s="108"/>
      <c r="BD47" s="108"/>
      <c r="BE47" s="108"/>
      <c r="BF47" s="108"/>
      <c r="BG47" s="108"/>
      <c r="BH47" s="108"/>
      <c r="BI47" s="108"/>
      <c r="CA47" s="108">
        <v>1</v>
      </c>
      <c r="CB47" s="108">
        <v>1</v>
      </c>
      <c r="CZ47" s="75">
        <v>4</v>
      </c>
    </row>
    <row r="48" spans="1:104" ht="22.5" x14ac:dyDescent="0.2">
      <c r="A48" s="119"/>
      <c r="B48" s="120"/>
      <c r="C48" s="178" t="s">
        <v>804</v>
      </c>
      <c r="D48" s="179"/>
      <c r="E48" s="179"/>
      <c r="F48" s="179"/>
      <c r="G48" s="180"/>
      <c r="I48" s="121"/>
      <c r="K48" s="121"/>
      <c r="L48" s="122" t="s">
        <v>804</v>
      </c>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row>
    <row r="49" spans="1:104" ht="22.5" x14ac:dyDescent="0.2">
      <c r="A49" s="109">
        <v>15</v>
      </c>
      <c r="B49" s="110" t="s">
        <v>805</v>
      </c>
      <c r="C49" s="111" t="s">
        <v>806</v>
      </c>
      <c r="D49" s="112" t="s">
        <v>152</v>
      </c>
      <c r="E49" s="113">
        <v>7</v>
      </c>
      <c r="F49" s="114">
        <v>0</v>
      </c>
      <c r="G49" s="115">
        <f>E49*F49</f>
        <v>0</v>
      </c>
      <c r="H49" s="116">
        <v>0</v>
      </c>
      <c r="I49" s="117">
        <f>E49*H49</f>
        <v>0</v>
      </c>
      <c r="J49" s="116">
        <v>0</v>
      </c>
      <c r="K49" s="117">
        <f>E49*J49</f>
        <v>0</v>
      </c>
      <c r="O49" s="108"/>
      <c r="Z49" s="108"/>
      <c r="AA49" s="108">
        <v>1</v>
      </c>
      <c r="AB49" s="108">
        <v>9</v>
      </c>
      <c r="AC49" s="108">
        <v>9</v>
      </c>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18">
        <f>G49</f>
        <v>0</v>
      </c>
      <c r="BA49" s="108"/>
      <c r="BB49" s="108"/>
      <c r="BC49" s="108"/>
      <c r="BD49" s="108"/>
      <c r="BE49" s="108"/>
      <c r="BF49" s="108"/>
      <c r="BG49" s="108"/>
      <c r="BH49" s="108"/>
      <c r="BI49" s="108"/>
      <c r="CA49" s="108">
        <v>1</v>
      </c>
      <c r="CB49" s="108">
        <v>9</v>
      </c>
      <c r="CZ49" s="75">
        <v>4</v>
      </c>
    </row>
    <row r="50" spans="1:104" x14ac:dyDescent="0.2">
      <c r="A50" s="119"/>
      <c r="B50" s="120"/>
      <c r="C50" s="178" t="s">
        <v>806</v>
      </c>
      <c r="D50" s="179"/>
      <c r="E50" s="179"/>
      <c r="F50" s="179"/>
      <c r="G50" s="180"/>
      <c r="I50" s="121"/>
      <c r="K50" s="121"/>
      <c r="L50" s="122" t="s">
        <v>806</v>
      </c>
      <c r="O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row>
    <row r="51" spans="1:104" x14ac:dyDescent="0.2">
      <c r="A51" s="119"/>
      <c r="B51" s="120"/>
      <c r="C51" s="178" t="s">
        <v>807</v>
      </c>
      <c r="D51" s="179"/>
      <c r="E51" s="179"/>
      <c r="F51" s="179"/>
      <c r="G51" s="180"/>
      <c r="I51" s="121"/>
      <c r="K51" s="121"/>
      <c r="L51" s="122" t="s">
        <v>807</v>
      </c>
      <c r="O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row>
    <row r="52" spans="1:104" ht="22.5" x14ac:dyDescent="0.2">
      <c r="A52" s="119"/>
      <c r="B52" s="120"/>
      <c r="C52" s="178" t="s">
        <v>808</v>
      </c>
      <c r="D52" s="179"/>
      <c r="E52" s="179"/>
      <c r="F52" s="179"/>
      <c r="G52" s="180"/>
      <c r="I52" s="121"/>
      <c r="K52" s="121"/>
      <c r="L52" s="122" t="s">
        <v>808</v>
      </c>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104" x14ac:dyDescent="0.2">
      <c r="A53" s="119"/>
      <c r="B53" s="120"/>
      <c r="C53" s="178" t="s">
        <v>809</v>
      </c>
      <c r="D53" s="179"/>
      <c r="E53" s="179"/>
      <c r="F53" s="179"/>
      <c r="G53" s="180"/>
      <c r="I53" s="121"/>
      <c r="K53" s="121"/>
      <c r="L53" s="122" t="s">
        <v>809</v>
      </c>
      <c r="O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row>
    <row r="54" spans="1:104" ht="33.75" x14ac:dyDescent="0.2">
      <c r="A54" s="109">
        <v>16</v>
      </c>
      <c r="B54" s="110" t="s">
        <v>810</v>
      </c>
      <c r="C54" s="111" t="s">
        <v>811</v>
      </c>
      <c r="D54" s="112" t="s">
        <v>152</v>
      </c>
      <c r="E54" s="113">
        <v>1</v>
      </c>
      <c r="F54" s="114">
        <v>0</v>
      </c>
      <c r="G54" s="115">
        <f>E54*F54</f>
        <v>0</v>
      </c>
      <c r="H54" s="116">
        <v>0</v>
      </c>
      <c r="I54" s="117">
        <f>E54*H54</f>
        <v>0</v>
      </c>
      <c r="J54" s="116">
        <v>0</v>
      </c>
      <c r="K54" s="117">
        <f>E54*J54</f>
        <v>0</v>
      </c>
      <c r="O54" s="108"/>
      <c r="Z54" s="108"/>
      <c r="AA54" s="108">
        <v>1</v>
      </c>
      <c r="AB54" s="108">
        <v>1</v>
      </c>
      <c r="AC54" s="108">
        <v>1</v>
      </c>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18">
        <f>G54</f>
        <v>0</v>
      </c>
      <c r="BA54" s="108"/>
      <c r="BB54" s="108"/>
      <c r="BC54" s="108"/>
      <c r="BD54" s="108"/>
      <c r="BE54" s="108"/>
      <c r="BF54" s="108"/>
      <c r="BG54" s="108"/>
      <c r="BH54" s="108"/>
      <c r="BI54" s="108"/>
      <c r="CA54" s="108">
        <v>1</v>
      </c>
      <c r="CB54" s="108">
        <v>1</v>
      </c>
      <c r="CZ54" s="75">
        <v>4</v>
      </c>
    </row>
    <row r="55" spans="1:104" ht="22.5" x14ac:dyDescent="0.2">
      <c r="A55" s="119"/>
      <c r="B55" s="120"/>
      <c r="C55" s="178" t="s">
        <v>812</v>
      </c>
      <c r="D55" s="179"/>
      <c r="E55" s="179"/>
      <c r="F55" s="179"/>
      <c r="G55" s="180"/>
      <c r="I55" s="121"/>
      <c r="K55" s="121"/>
      <c r="L55" s="122" t="s">
        <v>812</v>
      </c>
      <c r="O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row>
    <row r="56" spans="1:104" ht="22.5" x14ac:dyDescent="0.2">
      <c r="A56" s="109">
        <v>17</v>
      </c>
      <c r="B56" s="110" t="s">
        <v>813</v>
      </c>
      <c r="C56" s="111" t="s">
        <v>814</v>
      </c>
      <c r="D56" s="112" t="s">
        <v>133</v>
      </c>
      <c r="E56" s="113">
        <v>650</v>
      </c>
      <c r="F56" s="114">
        <v>0</v>
      </c>
      <c r="G56" s="115">
        <f>E56*F56</f>
        <v>0</v>
      </c>
      <c r="H56" s="116">
        <v>0</v>
      </c>
      <c r="I56" s="117">
        <f>E56*H56</f>
        <v>0</v>
      </c>
      <c r="J56" s="116">
        <v>0</v>
      </c>
      <c r="K56" s="117">
        <f>E56*J56</f>
        <v>0</v>
      </c>
      <c r="O56" s="108"/>
      <c r="Z56" s="108"/>
      <c r="AA56" s="108">
        <v>1</v>
      </c>
      <c r="AB56" s="108">
        <v>7</v>
      </c>
      <c r="AC56" s="108">
        <v>7</v>
      </c>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18">
        <f>G56</f>
        <v>0</v>
      </c>
      <c r="BA56" s="108"/>
      <c r="BB56" s="108"/>
      <c r="BC56" s="108"/>
      <c r="BD56" s="108"/>
      <c r="BE56" s="108"/>
      <c r="BF56" s="108"/>
      <c r="BG56" s="108"/>
      <c r="BH56" s="108"/>
      <c r="BI56" s="108"/>
      <c r="CA56" s="108">
        <v>1</v>
      </c>
      <c r="CB56" s="108">
        <v>7</v>
      </c>
      <c r="CZ56" s="75">
        <v>4</v>
      </c>
    </row>
    <row r="57" spans="1:104" ht="22.5" x14ac:dyDescent="0.2">
      <c r="A57" s="119"/>
      <c r="B57" s="120"/>
      <c r="C57" s="178" t="s">
        <v>815</v>
      </c>
      <c r="D57" s="179"/>
      <c r="E57" s="179"/>
      <c r="F57" s="179"/>
      <c r="G57" s="180"/>
      <c r="I57" s="121"/>
      <c r="K57" s="121"/>
      <c r="L57" s="122" t="s">
        <v>815</v>
      </c>
      <c r="O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row>
    <row r="58" spans="1:104" x14ac:dyDescent="0.2">
      <c r="A58" s="109">
        <v>18</v>
      </c>
      <c r="B58" s="110" t="s">
        <v>816</v>
      </c>
      <c r="C58" s="111" t="s">
        <v>817</v>
      </c>
      <c r="D58" s="112" t="s">
        <v>152</v>
      </c>
      <c r="E58" s="113">
        <v>28</v>
      </c>
      <c r="F58" s="114">
        <v>0</v>
      </c>
      <c r="G58" s="115">
        <f>E58*F58</f>
        <v>0</v>
      </c>
      <c r="H58" s="116">
        <v>0</v>
      </c>
      <c r="I58" s="117">
        <f>E58*H58</f>
        <v>0</v>
      </c>
      <c r="J58" s="116">
        <v>0</v>
      </c>
      <c r="K58" s="117">
        <f>E58*J58</f>
        <v>0</v>
      </c>
      <c r="O58" s="108"/>
      <c r="Z58" s="108"/>
      <c r="AA58" s="108">
        <v>1</v>
      </c>
      <c r="AB58" s="108">
        <v>7</v>
      </c>
      <c r="AC58" s="108">
        <v>7</v>
      </c>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18">
        <f>G58</f>
        <v>0</v>
      </c>
      <c r="BA58" s="108"/>
      <c r="BB58" s="108"/>
      <c r="BC58" s="108"/>
      <c r="BD58" s="108"/>
      <c r="BE58" s="108"/>
      <c r="BF58" s="108"/>
      <c r="BG58" s="108"/>
      <c r="BH58" s="108"/>
      <c r="BI58" s="108"/>
      <c r="CA58" s="108">
        <v>1</v>
      </c>
      <c r="CB58" s="108">
        <v>7</v>
      </c>
      <c r="CZ58" s="75">
        <v>4</v>
      </c>
    </row>
    <row r="59" spans="1:104" ht="22.5" x14ac:dyDescent="0.2">
      <c r="A59" s="119"/>
      <c r="B59" s="120"/>
      <c r="C59" s="178" t="s">
        <v>818</v>
      </c>
      <c r="D59" s="179"/>
      <c r="E59" s="179"/>
      <c r="F59" s="179"/>
      <c r="G59" s="180"/>
      <c r="I59" s="121"/>
      <c r="K59" s="121"/>
      <c r="L59" s="122" t="s">
        <v>818</v>
      </c>
      <c r="O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row>
    <row r="60" spans="1:104" ht="22.5" x14ac:dyDescent="0.2">
      <c r="A60" s="109">
        <v>19</v>
      </c>
      <c r="B60" s="110" t="s">
        <v>819</v>
      </c>
      <c r="C60" s="111" t="s">
        <v>820</v>
      </c>
      <c r="D60" s="112" t="s">
        <v>152</v>
      </c>
      <c r="E60" s="113">
        <v>34</v>
      </c>
      <c r="F60" s="114">
        <v>0</v>
      </c>
      <c r="G60" s="115">
        <f>E60*F60</f>
        <v>0</v>
      </c>
      <c r="H60" s="116">
        <v>0</v>
      </c>
      <c r="I60" s="117">
        <f>E60*H60</f>
        <v>0</v>
      </c>
      <c r="J60" s="116">
        <v>0</v>
      </c>
      <c r="K60" s="117">
        <f>E60*J60</f>
        <v>0</v>
      </c>
      <c r="O60" s="108"/>
      <c r="Z60" s="108"/>
      <c r="AA60" s="108">
        <v>1</v>
      </c>
      <c r="AB60" s="108">
        <v>7</v>
      </c>
      <c r="AC60" s="108">
        <v>7</v>
      </c>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18">
        <f>G60</f>
        <v>0</v>
      </c>
      <c r="BA60" s="108"/>
      <c r="BB60" s="108"/>
      <c r="BC60" s="108"/>
      <c r="BD60" s="108"/>
      <c r="BE60" s="108"/>
      <c r="BF60" s="108"/>
      <c r="BG60" s="108"/>
      <c r="BH60" s="108"/>
      <c r="BI60" s="108"/>
      <c r="CA60" s="108">
        <v>1</v>
      </c>
      <c r="CB60" s="108">
        <v>7</v>
      </c>
      <c r="CZ60" s="75">
        <v>4</v>
      </c>
    </row>
    <row r="61" spans="1:104" ht="22.5" x14ac:dyDescent="0.2">
      <c r="A61" s="119"/>
      <c r="B61" s="120"/>
      <c r="C61" s="178" t="s">
        <v>821</v>
      </c>
      <c r="D61" s="179"/>
      <c r="E61" s="179"/>
      <c r="F61" s="179"/>
      <c r="G61" s="180"/>
      <c r="I61" s="121"/>
      <c r="K61" s="121"/>
      <c r="L61" s="122" t="s">
        <v>821</v>
      </c>
      <c r="O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row>
    <row r="62" spans="1:104" ht="22.5" x14ac:dyDescent="0.2">
      <c r="A62" s="109">
        <v>20</v>
      </c>
      <c r="B62" s="110" t="s">
        <v>822</v>
      </c>
      <c r="C62" s="111" t="s">
        <v>823</v>
      </c>
      <c r="D62" s="112" t="s">
        <v>152</v>
      </c>
      <c r="E62" s="113">
        <v>5</v>
      </c>
      <c r="F62" s="114">
        <v>0</v>
      </c>
      <c r="G62" s="115">
        <f>E62*F62</f>
        <v>0</v>
      </c>
      <c r="H62" s="116">
        <v>0</v>
      </c>
      <c r="I62" s="117">
        <f>E62*H62</f>
        <v>0</v>
      </c>
      <c r="J62" s="116">
        <v>0</v>
      </c>
      <c r="K62" s="117">
        <f>E62*J62</f>
        <v>0</v>
      </c>
      <c r="O62" s="108"/>
      <c r="Z62" s="108"/>
      <c r="AA62" s="108">
        <v>1</v>
      </c>
      <c r="AB62" s="108">
        <v>7</v>
      </c>
      <c r="AC62" s="108">
        <v>7</v>
      </c>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18">
        <f>G62</f>
        <v>0</v>
      </c>
      <c r="BA62" s="108"/>
      <c r="BB62" s="108"/>
      <c r="BC62" s="108"/>
      <c r="BD62" s="108"/>
      <c r="BE62" s="108"/>
      <c r="BF62" s="108"/>
      <c r="BG62" s="108"/>
      <c r="BH62" s="108"/>
      <c r="BI62" s="108"/>
      <c r="CA62" s="108">
        <v>1</v>
      </c>
      <c r="CB62" s="108">
        <v>7</v>
      </c>
      <c r="CZ62" s="75">
        <v>4</v>
      </c>
    </row>
    <row r="63" spans="1:104" ht="22.5" x14ac:dyDescent="0.2">
      <c r="A63" s="119"/>
      <c r="B63" s="120"/>
      <c r="C63" s="178" t="s">
        <v>824</v>
      </c>
      <c r="D63" s="179"/>
      <c r="E63" s="179"/>
      <c r="F63" s="179"/>
      <c r="G63" s="180"/>
      <c r="I63" s="121"/>
      <c r="K63" s="121"/>
      <c r="L63" s="122" t="s">
        <v>824</v>
      </c>
      <c r="O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row>
    <row r="64" spans="1:104" ht="22.5" x14ac:dyDescent="0.2">
      <c r="A64" s="109">
        <v>21</v>
      </c>
      <c r="B64" s="110" t="s">
        <v>825</v>
      </c>
      <c r="C64" s="111" t="s">
        <v>826</v>
      </c>
      <c r="D64" s="112" t="s">
        <v>133</v>
      </c>
      <c r="E64" s="113">
        <v>215</v>
      </c>
      <c r="F64" s="114">
        <v>0</v>
      </c>
      <c r="G64" s="115">
        <f>E64*F64</f>
        <v>0</v>
      </c>
      <c r="H64" s="116">
        <v>0</v>
      </c>
      <c r="I64" s="117">
        <f>E64*H64</f>
        <v>0</v>
      </c>
      <c r="J64" s="116">
        <v>0</v>
      </c>
      <c r="K64" s="117">
        <f>E64*J64</f>
        <v>0</v>
      </c>
      <c r="O64" s="108"/>
      <c r="Z64" s="108"/>
      <c r="AA64" s="108">
        <v>1</v>
      </c>
      <c r="AB64" s="108">
        <v>7</v>
      </c>
      <c r="AC64" s="108">
        <v>7</v>
      </c>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18">
        <f>G64</f>
        <v>0</v>
      </c>
      <c r="BA64" s="108"/>
      <c r="BB64" s="108"/>
      <c r="BC64" s="108"/>
      <c r="BD64" s="108"/>
      <c r="BE64" s="108"/>
      <c r="BF64" s="108"/>
      <c r="BG64" s="108"/>
      <c r="BH64" s="108"/>
      <c r="BI64" s="108"/>
      <c r="CA64" s="108">
        <v>1</v>
      </c>
      <c r="CB64" s="108">
        <v>7</v>
      </c>
      <c r="CZ64" s="75">
        <v>4</v>
      </c>
    </row>
    <row r="65" spans="1:104" ht="22.5" x14ac:dyDescent="0.2">
      <c r="A65" s="109">
        <v>22</v>
      </c>
      <c r="B65" s="110" t="s">
        <v>827</v>
      </c>
      <c r="C65" s="111" t="s">
        <v>828</v>
      </c>
      <c r="D65" s="112" t="s">
        <v>133</v>
      </c>
      <c r="E65" s="113">
        <v>40</v>
      </c>
      <c r="F65" s="114">
        <v>0</v>
      </c>
      <c r="G65" s="115">
        <f>E65*F65</f>
        <v>0</v>
      </c>
      <c r="H65" s="116">
        <v>0</v>
      </c>
      <c r="I65" s="117">
        <f>E65*H65</f>
        <v>0</v>
      </c>
      <c r="J65" s="116">
        <v>0</v>
      </c>
      <c r="K65" s="117">
        <f>E65*J65</f>
        <v>0</v>
      </c>
      <c r="O65" s="108"/>
      <c r="Z65" s="108"/>
      <c r="AA65" s="108">
        <v>1</v>
      </c>
      <c r="AB65" s="108">
        <v>7</v>
      </c>
      <c r="AC65" s="108">
        <v>7</v>
      </c>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18">
        <f>G65</f>
        <v>0</v>
      </c>
      <c r="BA65" s="108"/>
      <c r="BB65" s="108"/>
      <c r="BC65" s="108"/>
      <c r="BD65" s="108"/>
      <c r="BE65" s="108"/>
      <c r="BF65" s="108"/>
      <c r="BG65" s="108"/>
      <c r="BH65" s="108"/>
      <c r="BI65" s="108"/>
      <c r="CA65" s="108">
        <v>1</v>
      </c>
      <c r="CB65" s="108">
        <v>7</v>
      </c>
      <c r="CZ65" s="75">
        <v>4</v>
      </c>
    </row>
    <row r="66" spans="1:104" ht="22.5" x14ac:dyDescent="0.2">
      <c r="A66" s="119"/>
      <c r="B66" s="120"/>
      <c r="C66" s="178" t="s">
        <v>829</v>
      </c>
      <c r="D66" s="179"/>
      <c r="E66" s="179"/>
      <c r="F66" s="179"/>
      <c r="G66" s="180"/>
      <c r="I66" s="121"/>
      <c r="K66" s="121"/>
      <c r="L66" s="122" t="s">
        <v>829</v>
      </c>
      <c r="O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row>
    <row r="67" spans="1:104" ht="22.5" x14ac:dyDescent="0.2">
      <c r="A67" s="109">
        <v>23</v>
      </c>
      <c r="B67" s="110" t="s">
        <v>830</v>
      </c>
      <c r="C67" s="111" t="s">
        <v>831</v>
      </c>
      <c r="D67" s="112" t="s">
        <v>133</v>
      </c>
      <c r="E67" s="113">
        <v>150</v>
      </c>
      <c r="F67" s="114">
        <v>0</v>
      </c>
      <c r="G67" s="115">
        <f>E67*F67</f>
        <v>0</v>
      </c>
      <c r="H67" s="116">
        <v>0</v>
      </c>
      <c r="I67" s="117">
        <f>E67*H67</f>
        <v>0</v>
      </c>
      <c r="J67" s="116">
        <v>0</v>
      </c>
      <c r="K67" s="117">
        <f>E67*J67</f>
        <v>0</v>
      </c>
      <c r="O67" s="108"/>
      <c r="Z67" s="108"/>
      <c r="AA67" s="108">
        <v>1</v>
      </c>
      <c r="AB67" s="108">
        <v>7</v>
      </c>
      <c r="AC67" s="108">
        <v>7</v>
      </c>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18">
        <f>G67</f>
        <v>0</v>
      </c>
      <c r="BA67" s="108"/>
      <c r="BB67" s="108"/>
      <c r="BC67" s="108"/>
      <c r="BD67" s="108"/>
      <c r="BE67" s="108"/>
      <c r="BF67" s="108"/>
      <c r="BG67" s="108"/>
      <c r="BH67" s="108"/>
      <c r="BI67" s="108"/>
      <c r="CA67" s="108">
        <v>1</v>
      </c>
      <c r="CB67" s="108">
        <v>7</v>
      </c>
      <c r="CZ67" s="75">
        <v>4</v>
      </c>
    </row>
    <row r="68" spans="1:104" ht="22.5" x14ac:dyDescent="0.2">
      <c r="A68" s="119"/>
      <c r="B68" s="120"/>
      <c r="C68" s="178" t="s">
        <v>832</v>
      </c>
      <c r="D68" s="179"/>
      <c r="E68" s="179"/>
      <c r="F68" s="179"/>
      <c r="G68" s="180"/>
      <c r="I68" s="121"/>
      <c r="K68" s="121"/>
      <c r="L68" s="122" t="s">
        <v>832</v>
      </c>
      <c r="O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row>
    <row r="69" spans="1:104" ht="22.5" x14ac:dyDescent="0.2">
      <c r="A69" s="109">
        <v>24</v>
      </c>
      <c r="B69" s="110" t="s">
        <v>833</v>
      </c>
      <c r="C69" s="111" t="s">
        <v>834</v>
      </c>
      <c r="D69" s="112" t="s">
        <v>133</v>
      </c>
      <c r="E69" s="113">
        <v>340</v>
      </c>
      <c r="F69" s="114">
        <v>0</v>
      </c>
      <c r="G69" s="115">
        <f>E69*F69</f>
        <v>0</v>
      </c>
      <c r="H69" s="116">
        <v>0</v>
      </c>
      <c r="I69" s="117">
        <f>E69*H69</f>
        <v>0</v>
      </c>
      <c r="J69" s="116">
        <v>0</v>
      </c>
      <c r="K69" s="117">
        <f>E69*J69</f>
        <v>0</v>
      </c>
      <c r="O69" s="108"/>
      <c r="Z69" s="108"/>
      <c r="AA69" s="108">
        <v>1</v>
      </c>
      <c r="AB69" s="108">
        <v>7</v>
      </c>
      <c r="AC69" s="108">
        <v>7</v>
      </c>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18">
        <f>G69</f>
        <v>0</v>
      </c>
      <c r="BA69" s="108"/>
      <c r="BB69" s="108"/>
      <c r="BC69" s="108"/>
      <c r="BD69" s="108"/>
      <c r="BE69" s="108"/>
      <c r="BF69" s="108"/>
      <c r="BG69" s="108"/>
      <c r="BH69" s="108"/>
      <c r="BI69" s="108"/>
      <c r="CA69" s="108">
        <v>1</v>
      </c>
      <c r="CB69" s="108">
        <v>7</v>
      </c>
      <c r="CZ69" s="75">
        <v>4</v>
      </c>
    </row>
    <row r="70" spans="1:104" ht="22.5" x14ac:dyDescent="0.2">
      <c r="A70" s="119"/>
      <c r="B70" s="120"/>
      <c r="C70" s="178" t="s">
        <v>835</v>
      </c>
      <c r="D70" s="179"/>
      <c r="E70" s="179"/>
      <c r="F70" s="179"/>
      <c r="G70" s="180"/>
      <c r="I70" s="121"/>
      <c r="K70" s="121"/>
      <c r="L70" s="122" t="s">
        <v>835</v>
      </c>
      <c r="O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row>
    <row r="71" spans="1:104" ht="22.5" x14ac:dyDescent="0.2">
      <c r="A71" s="109">
        <v>25</v>
      </c>
      <c r="B71" s="110" t="s">
        <v>836</v>
      </c>
      <c r="C71" s="111" t="s">
        <v>837</v>
      </c>
      <c r="D71" s="112" t="s">
        <v>133</v>
      </c>
      <c r="E71" s="113">
        <v>10</v>
      </c>
      <c r="F71" s="114">
        <v>0</v>
      </c>
      <c r="G71" s="115">
        <f>E71*F71</f>
        <v>0</v>
      </c>
      <c r="H71" s="116">
        <v>0</v>
      </c>
      <c r="I71" s="117">
        <f>E71*H71</f>
        <v>0</v>
      </c>
      <c r="J71" s="116">
        <v>0</v>
      </c>
      <c r="K71" s="117">
        <f>E71*J71</f>
        <v>0</v>
      </c>
      <c r="O71" s="108"/>
      <c r="Z71" s="108"/>
      <c r="AA71" s="108">
        <v>1</v>
      </c>
      <c r="AB71" s="108">
        <v>7</v>
      </c>
      <c r="AC71" s="108">
        <v>7</v>
      </c>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18">
        <f>G71</f>
        <v>0</v>
      </c>
      <c r="BA71" s="108"/>
      <c r="BB71" s="108"/>
      <c r="BC71" s="108"/>
      <c r="BD71" s="108"/>
      <c r="BE71" s="108"/>
      <c r="BF71" s="108"/>
      <c r="BG71" s="108"/>
      <c r="BH71" s="108"/>
      <c r="BI71" s="108"/>
      <c r="CA71" s="108">
        <v>1</v>
      </c>
      <c r="CB71" s="108">
        <v>7</v>
      </c>
      <c r="CZ71" s="75">
        <v>4</v>
      </c>
    </row>
    <row r="72" spans="1:104" ht="22.5" x14ac:dyDescent="0.2">
      <c r="A72" s="119"/>
      <c r="B72" s="120"/>
      <c r="C72" s="178" t="s">
        <v>838</v>
      </c>
      <c r="D72" s="179"/>
      <c r="E72" s="179"/>
      <c r="F72" s="179"/>
      <c r="G72" s="180"/>
      <c r="I72" s="121"/>
      <c r="K72" s="121"/>
      <c r="L72" s="122" t="s">
        <v>838</v>
      </c>
      <c r="O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row>
    <row r="73" spans="1:104" ht="22.5" x14ac:dyDescent="0.2">
      <c r="A73" s="109">
        <v>26</v>
      </c>
      <c r="B73" s="110" t="s">
        <v>839</v>
      </c>
      <c r="C73" s="111" t="s">
        <v>840</v>
      </c>
      <c r="D73" s="112" t="s">
        <v>133</v>
      </c>
      <c r="E73" s="113">
        <v>225</v>
      </c>
      <c r="F73" s="114">
        <v>0</v>
      </c>
      <c r="G73" s="115">
        <f>E73*F73</f>
        <v>0</v>
      </c>
      <c r="H73" s="116">
        <v>0</v>
      </c>
      <c r="I73" s="117">
        <f>E73*H73</f>
        <v>0</v>
      </c>
      <c r="J73" s="116">
        <v>0</v>
      </c>
      <c r="K73" s="117">
        <f>E73*J73</f>
        <v>0</v>
      </c>
      <c r="O73" s="108"/>
      <c r="Z73" s="108"/>
      <c r="AA73" s="108">
        <v>1</v>
      </c>
      <c r="AB73" s="108">
        <v>7</v>
      </c>
      <c r="AC73" s="108">
        <v>7</v>
      </c>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18">
        <f>G73</f>
        <v>0</v>
      </c>
      <c r="BA73" s="108"/>
      <c r="BB73" s="108"/>
      <c r="BC73" s="108"/>
      <c r="BD73" s="108"/>
      <c r="BE73" s="108"/>
      <c r="BF73" s="108"/>
      <c r="BG73" s="108"/>
      <c r="BH73" s="108"/>
      <c r="BI73" s="108"/>
      <c r="CA73" s="108">
        <v>1</v>
      </c>
      <c r="CB73" s="108">
        <v>7</v>
      </c>
      <c r="CZ73" s="75">
        <v>4</v>
      </c>
    </row>
    <row r="74" spans="1:104" ht="22.5" x14ac:dyDescent="0.2">
      <c r="A74" s="119"/>
      <c r="B74" s="120"/>
      <c r="C74" s="178" t="s">
        <v>841</v>
      </c>
      <c r="D74" s="179"/>
      <c r="E74" s="179"/>
      <c r="F74" s="179"/>
      <c r="G74" s="180"/>
      <c r="I74" s="121"/>
      <c r="K74" s="121"/>
      <c r="L74" s="122" t="s">
        <v>841</v>
      </c>
      <c r="O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row>
    <row r="75" spans="1:104" ht="22.5" x14ac:dyDescent="0.2">
      <c r="A75" s="109">
        <v>27</v>
      </c>
      <c r="B75" s="110" t="s">
        <v>842</v>
      </c>
      <c r="C75" s="111" t="s">
        <v>843</v>
      </c>
      <c r="D75" s="112" t="s">
        <v>133</v>
      </c>
      <c r="E75" s="113">
        <v>65</v>
      </c>
      <c r="F75" s="114">
        <v>0</v>
      </c>
      <c r="G75" s="115">
        <f>E75*F75</f>
        <v>0</v>
      </c>
      <c r="H75" s="116">
        <v>0</v>
      </c>
      <c r="I75" s="117">
        <f>E75*H75</f>
        <v>0</v>
      </c>
      <c r="J75" s="116">
        <v>0</v>
      </c>
      <c r="K75" s="117">
        <f>E75*J75</f>
        <v>0</v>
      </c>
      <c r="O75" s="108"/>
      <c r="Z75" s="108"/>
      <c r="AA75" s="108">
        <v>1</v>
      </c>
      <c r="AB75" s="108">
        <v>7</v>
      </c>
      <c r="AC75" s="108">
        <v>7</v>
      </c>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18">
        <f>G75</f>
        <v>0</v>
      </c>
      <c r="BA75" s="108"/>
      <c r="BB75" s="108"/>
      <c r="BC75" s="108"/>
      <c r="BD75" s="108"/>
      <c r="BE75" s="108"/>
      <c r="BF75" s="108"/>
      <c r="BG75" s="108"/>
      <c r="BH75" s="108"/>
      <c r="BI75" s="108"/>
      <c r="CA75" s="108">
        <v>1</v>
      </c>
      <c r="CB75" s="108">
        <v>7</v>
      </c>
      <c r="CZ75" s="75">
        <v>4</v>
      </c>
    </row>
    <row r="76" spans="1:104" ht="22.5" x14ac:dyDescent="0.2">
      <c r="A76" s="119"/>
      <c r="B76" s="120"/>
      <c r="C76" s="178" t="s">
        <v>844</v>
      </c>
      <c r="D76" s="179"/>
      <c r="E76" s="179"/>
      <c r="F76" s="179"/>
      <c r="G76" s="180"/>
      <c r="I76" s="121"/>
      <c r="K76" s="121"/>
      <c r="L76" s="122" t="s">
        <v>844</v>
      </c>
      <c r="O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row>
    <row r="77" spans="1:104" ht="22.5" x14ac:dyDescent="0.2">
      <c r="A77" s="109">
        <v>28</v>
      </c>
      <c r="B77" s="110" t="s">
        <v>845</v>
      </c>
      <c r="C77" s="111" t="s">
        <v>846</v>
      </c>
      <c r="D77" s="112" t="s">
        <v>152</v>
      </c>
      <c r="E77" s="113">
        <v>280</v>
      </c>
      <c r="F77" s="114">
        <v>0</v>
      </c>
      <c r="G77" s="115">
        <f>E77*F77</f>
        <v>0</v>
      </c>
      <c r="H77" s="116">
        <v>0</v>
      </c>
      <c r="I77" s="117">
        <f>E77*H77</f>
        <v>0</v>
      </c>
      <c r="J77" s="116">
        <v>0</v>
      </c>
      <c r="K77" s="117">
        <f>E77*J77</f>
        <v>0</v>
      </c>
      <c r="O77" s="108"/>
      <c r="Z77" s="108"/>
      <c r="AA77" s="108">
        <v>1</v>
      </c>
      <c r="AB77" s="108">
        <v>7</v>
      </c>
      <c r="AC77" s="108">
        <v>7</v>
      </c>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18">
        <f>G77</f>
        <v>0</v>
      </c>
      <c r="BA77" s="108"/>
      <c r="BB77" s="108"/>
      <c r="BC77" s="108"/>
      <c r="BD77" s="108"/>
      <c r="BE77" s="108"/>
      <c r="BF77" s="108"/>
      <c r="BG77" s="108"/>
      <c r="BH77" s="108"/>
      <c r="BI77" s="108"/>
      <c r="CA77" s="108">
        <v>1</v>
      </c>
      <c r="CB77" s="108">
        <v>7</v>
      </c>
      <c r="CZ77" s="75">
        <v>4</v>
      </c>
    </row>
    <row r="78" spans="1:104" x14ac:dyDescent="0.2">
      <c r="A78" s="119"/>
      <c r="B78" s="120"/>
      <c r="C78" s="178" t="s">
        <v>847</v>
      </c>
      <c r="D78" s="179"/>
      <c r="E78" s="179"/>
      <c r="F78" s="179"/>
      <c r="G78" s="180"/>
      <c r="I78" s="121"/>
      <c r="K78" s="121"/>
      <c r="L78" s="122" t="s">
        <v>847</v>
      </c>
      <c r="O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row>
    <row r="79" spans="1:104" ht="22.5" x14ac:dyDescent="0.2">
      <c r="A79" s="109">
        <v>29</v>
      </c>
      <c r="B79" s="110" t="s">
        <v>848</v>
      </c>
      <c r="C79" s="111" t="s">
        <v>849</v>
      </c>
      <c r="D79" s="112" t="s">
        <v>152</v>
      </c>
      <c r="E79" s="113">
        <v>280</v>
      </c>
      <c r="F79" s="114">
        <v>0</v>
      </c>
      <c r="G79" s="115">
        <f>E79*F79</f>
        <v>0</v>
      </c>
      <c r="H79" s="116">
        <v>0</v>
      </c>
      <c r="I79" s="117">
        <f>E79*H79</f>
        <v>0</v>
      </c>
      <c r="J79" s="116">
        <v>0</v>
      </c>
      <c r="K79" s="117">
        <f>E79*J79</f>
        <v>0</v>
      </c>
      <c r="O79" s="108"/>
      <c r="Z79" s="108"/>
      <c r="AA79" s="108">
        <v>1</v>
      </c>
      <c r="AB79" s="108">
        <v>7</v>
      </c>
      <c r="AC79" s="108">
        <v>7</v>
      </c>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18">
        <f>G79</f>
        <v>0</v>
      </c>
      <c r="BA79" s="108"/>
      <c r="BB79" s="108"/>
      <c r="BC79" s="108"/>
      <c r="BD79" s="108"/>
      <c r="BE79" s="108"/>
      <c r="BF79" s="108"/>
      <c r="BG79" s="108"/>
      <c r="BH79" s="108"/>
      <c r="BI79" s="108"/>
      <c r="CA79" s="108">
        <v>1</v>
      </c>
      <c r="CB79" s="108">
        <v>7</v>
      </c>
      <c r="CZ79" s="75">
        <v>4</v>
      </c>
    </row>
    <row r="80" spans="1:104" ht="22.5" x14ac:dyDescent="0.2">
      <c r="A80" s="119"/>
      <c r="B80" s="120"/>
      <c r="C80" s="178" t="s">
        <v>850</v>
      </c>
      <c r="D80" s="179"/>
      <c r="E80" s="179"/>
      <c r="F80" s="179"/>
      <c r="G80" s="180"/>
      <c r="I80" s="121"/>
      <c r="K80" s="121"/>
      <c r="L80" s="122" t="s">
        <v>850</v>
      </c>
      <c r="O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row>
    <row r="81" spans="1:104" ht="22.5" x14ac:dyDescent="0.2">
      <c r="A81" s="109">
        <v>30</v>
      </c>
      <c r="B81" s="110" t="s">
        <v>851</v>
      </c>
      <c r="C81" s="111" t="s">
        <v>852</v>
      </c>
      <c r="D81" s="112" t="s">
        <v>152</v>
      </c>
      <c r="E81" s="113">
        <v>8</v>
      </c>
      <c r="F81" s="114">
        <v>0</v>
      </c>
      <c r="G81" s="115">
        <f>E81*F81</f>
        <v>0</v>
      </c>
      <c r="H81" s="116">
        <v>0</v>
      </c>
      <c r="I81" s="117">
        <f>E81*H81</f>
        <v>0</v>
      </c>
      <c r="J81" s="116">
        <v>0</v>
      </c>
      <c r="K81" s="117">
        <f>E81*J81</f>
        <v>0</v>
      </c>
      <c r="O81" s="108"/>
      <c r="Z81" s="108"/>
      <c r="AA81" s="108">
        <v>1</v>
      </c>
      <c r="AB81" s="108">
        <v>7</v>
      </c>
      <c r="AC81" s="108">
        <v>7</v>
      </c>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18">
        <f>G81</f>
        <v>0</v>
      </c>
      <c r="BA81" s="108"/>
      <c r="BB81" s="108"/>
      <c r="BC81" s="108"/>
      <c r="BD81" s="108"/>
      <c r="BE81" s="108"/>
      <c r="BF81" s="108"/>
      <c r="BG81" s="108"/>
      <c r="BH81" s="108"/>
      <c r="BI81" s="108"/>
      <c r="CA81" s="108">
        <v>1</v>
      </c>
      <c r="CB81" s="108">
        <v>7</v>
      </c>
      <c r="CZ81" s="75">
        <v>4</v>
      </c>
    </row>
    <row r="82" spans="1:104" ht="22.5" x14ac:dyDescent="0.2">
      <c r="A82" s="119"/>
      <c r="B82" s="120"/>
      <c r="C82" s="178" t="s">
        <v>853</v>
      </c>
      <c r="D82" s="179"/>
      <c r="E82" s="179"/>
      <c r="F82" s="179"/>
      <c r="G82" s="180"/>
      <c r="I82" s="121"/>
      <c r="K82" s="121"/>
      <c r="L82" s="122" t="s">
        <v>853</v>
      </c>
      <c r="O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row>
    <row r="83" spans="1:104" ht="22.5" x14ac:dyDescent="0.2">
      <c r="A83" s="109">
        <v>31</v>
      </c>
      <c r="B83" s="110" t="s">
        <v>854</v>
      </c>
      <c r="C83" s="111" t="s">
        <v>855</v>
      </c>
      <c r="D83" s="112" t="s">
        <v>152</v>
      </c>
      <c r="E83" s="113">
        <v>40</v>
      </c>
      <c r="F83" s="114">
        <v>0</v>
      </c>
      <c r="G83" s="115">
        <f>E83*F83</f>
        <v>0</v>
      </c>
      <c r="H83" s="116">
        <v>0</v>
      </c>
      <c r="I83" s="117">
        <f>E83*H83</f>
        <v>0</v>
      </c>
      <c r="J83" s="116">
        <v>0</v>
      </c>
      <c r="K83" s="117">
        <f>E83*J83</f>
        <v>0</v>
      </c>
      <c r="O83" s="108"/>
      <c r="Z83" s="108"/>
      <c r="AA83" s="108">
        <v>1</v>
      </c>
      <c r="AB83" s="108">
        <v>7</v>
      </c>
      <c r="AC83" s="108">
        <v>7</v>
      </c>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18">
        <f>G83</f>
        <v>0</v>
      </c>
      <c r="BA83" s="108"/>
      <c r="BB83" s="108"/>
      <c r="BC83" s="108"/>
      <c r="BD83" s="108"/>
      <c r="BE83" s="108"/>
      <c r="BF83" s="108"/>
      <c r="BG83" s="108"/>
      <c r="BH83" s="108"/>
      <c r="BI83" s="108"/>
      <c r="CA83" s="108">
        <v>1</v>
      </c>
      <c r="CB83" s="108">
        <v>7</v>
      </c>
      <c r="CZ83" s="75">
        <v>4</v>
      </c>
    </row>
    <row r="84" spans="1:104" ht="22.5" x14ac:dyDescent="0.2">
      <c r="A84" s="119"/>
      <c r="B84" s="120"/>
      <c r="C84" s="178" t="s">
        <v>856</v>
      </c>
      <c r="D84" s="179"/>
      <c r="E84" s="179"/>
      <c r="F84" s="179"/>
      <c r="G84" s="180"/>
      <c r="I84" s="121"/>
      <c r="K84" s="121"/>
      <c r="L84" s="122" t="s">
        <v>856</v>
      </c>
      <c r="O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row>
    <row r="85" spans="1:104" ht="22.5" x14ac:dyDescent="0.2">
      <c r="A85" s="109">
        <v>32</v>
      </c>
      <c r="B85" s="110" t="s">
        <v>857</v>
      </c>
      <c r="C85" s="111" t="s">
        <v>858</v>
      </c>
      <c r="D85" s="112" t="s">
        <v>152</v>
      </c>
      <c r="E85" s="113">
        <v>17</v>
      </c>
      <c r="F85" s="114">
        <v>0</v>
      </c>
      <c r="G85" s="115">
        <f>E85*F85</f>
        <v>0</v>
      </c>
      <c r="H85" s="116">
        <v>0</v>
      </c>
      <c r="I85" s="117">
        <f>E85*H85</f>
        <v>0</v>
      </c>
      <c r="J85" s="116">
        <v>0</v>
      </c>
      <c r="K85" s="117">
        <f>E85*J85</f>
        <v>0</v>
      </c>
      <c r="O85" s="108"/>
      <c r="Z85" s="108"/>
      <c r="AA85" s="108">
        <v>1</v>
      </c>
      <c r="AB85" s="108">
        <v>7</v>
      </c>
      <c r="AC85" s="108">
        <v>7</v>
      </c>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18">
        <f>G85</f>
        <v>0</v>
      </c>
      <c r="BA85" s="108"/>
      <c r="BB85" s="108"/>
      <c r="BC85" s="108"/>
      <c r="BD85" s="108"/>
      <c r="BE85" s="108"/>
      <c r="BF85" s="108"/>
      <c r="BG85" s="108"/>
      <c r="BH85" s="108"/>
      <c r="BI85" s="108"/>
      <c r="CA85" s="108">
        <v>1</v>
      </c>
      <c r="CB85" s="108">
        <v>7</v>
      </c>
      <c r="CZ85" s="75">
        <v>4</v>
      </c>
    </row>
    <row r="86" spans="1:104" ht="22.5" x14ac:dyDescent="0.2">
      <c r="A86" s="119"/>
      <c r="B86" s="120"/>
      <c r="C86" s="178" t="s">
        <v>859</v>
      </c>
      <c r="D86" s="179"/>
      <c r="E86" s="179"/>
      <c r="F86" s="179"/>
      <c r="G86" s="180"/>
      <c r="I86" s="121"/>
      <c r="K86" s="121"/>
      <c r="L86" s="122" t="s">
        <v>859</v>
      </c>
      <c r="O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row>
    <row r="87" spans="1:104" ht="22.5" x14ac:dyDescent="0.2">
      <c r="A87" s="109">
        <v>33</v>
      </c>
      <c r="B87" s="110" t="s">
        <v>860</v>
      </c>
      <c r="C87" s="111" t="s">
        <v>861</v>
      </c>
      <c r="D87" s="112" t="s">
        <v>152</v>
      </c>
      <c r="E87" s="113">
        <v>10</v>
      </c>
      <c r="F87" s="114">
        <v>0</v>
      </c>
      <c r="G87" s="115">
        <f>E87*F87</f>
        <v>0</v>
      </c>
      <c r="H87" s="116">
        <v>0</v>
      </c>
      <c r="I87" s="117">
        <f>E87*H87</f>
        <v>0</v>
      </c>
      <c r="J87" s="116">
        <v>0</v>
      </c>
      <c r="K87" s="117">
        <f>E87*J87</f>
        <v>0</v>
      </c>
      <c r="O87" s="108"/>
      <c r="Z87" s="108"/>
      <c r="AA87" s="108">
        <v>1</v>
      </c>
      <c r="AB87" s="108">
        <v>7</v>
      </c>
      <c r="AC87" s="108">
        <v>7</v>
      </c>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18">
        <f>G87</f>
        <v>0</v>
      </c>
      <c r="BA87" s="108"/>
      <c r="BB87" s="108"/>
      <c r="BC87" s="108"/>
      <c r="BD87" s="108"/>
      <c r="BE87" s="108"/>
      <c r="BF87" s="108"/>
      <c r="BG87" s="108"/>
      <c r="BH87" s="108"/>
      <c r="BI87" s="108"/>
      <c r="CA87" s="108">
        <v>1</v>
      </c>
      <c r="CB87" s="108">
        <v>7</v>
      </c>
      <c r="CZ87" s="75">
        <v>4</v>
      </c>
    </row>
    <row r="88" spans="1:104" ht="22.5" x14ac:dyDescent="0.2">
      <c r="A88" s="119"/>
      <c r="B88" s="120"/>
      <c r="C88" s="178" t="s">
        <v>862</v>
      </c>
      <c r="D88" s="179"/>
      <c r="E88" s="179"/>
      <c r="F88" s="179"/>
      <c r="G88" s="180"/>
      <c r="I88" s="121"/>
      <c r="K88" s="121"/>
      <c r="L88" s="122" t="s">
        <v>862</v>
      </c>
      <c r="O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row>
    <row r="89" spans="1:104" ht="22.5" x14ac:dyDescent="0.2">
      <c r="A89" s="109">
        <v>34</v>
      </c>
      <c r="B89" s="110" t="s">
        <v>863</v>
      </c>
      <c r="C89" s="111" t="s">
        <v>864</v>
      </c>
      <c r="D89" s="112" t="s">
        <v>152</v>
      </c>
      <c r="E89" s="113">
        <v>1</v>
      </c>
      <c r="F89" s="114">
        <v>0</v>
      </c>
      <c r="G89" s="115">
        <f>E89*F89</f>
        <v>0</v>
      </c>
      <c r="H89" s="116">
        <v>0</v>
      </c>
      <c r="I89" s="117">
        <f>E89*H89</f>
        <v>0</v>
      </c>
      <c r="J89" s="116">
        <v>0</v>
      </c>
      <c r="K89" s="117">
        <f>E89*J89</f>
        <v>0</v>
      </c>
      <c r="O89" s="108"/>
      <c r="Z89" s="108"/>
      <c r="AA89" s="108">
        <v>1</v>
      </c>
      <c r="AB89" s="108">
        <v>7</v>
      </c>
      <c r="AC89" s="108">
        <v>7</v>
      </c>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18">
        <f>G89</f>
        <v>0</v>
      </c>
      <c r="BA89" s="108"/>
      <c r="BB89" s="108"/>
      <c r="BC89" s="108"/>
      <c r="BD89" s="108"/>
      <c r="BE89" s="108"/>
      <c r="BF89" s="108"/>
      <c r="BG89" s="108"/>
      <c r="BH89" s="108"/>
      <c r="BI89" s="108"/>
      <c r="CA89" s="108">
        <v>1</v>
      </c>
      <c r="CB89" s="108">
        <v>7</v>
      </c>
      <c r="CZ89" s="75">
        <v>4</v>
      </c>
    </row>
    <row r="90" spans="1:104" x14ac:dyDescent="0.2">
      <c r="A90" s="119"/>
      <c r="B90" s="120"/>
      <c r="C90" s="178" t="s">
        <v>865</v>
      </c>
      <c r="D90" s="179"/>
      <c r="E90" s="179"/>
      <c r="F90" s="179"/>
      <c r="G90" s="180"/>
      <c r="I90" s="121"/>
      <c r="K90" s="121"/>
      <c r="L90" s="122" t="s">
        <v>865</v>
      </c>
      <c r="O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row>
    <row r="91" spans="1:104" ht="22.5" x14ac:dyDescent="0.2">
      <c r="A91" s="109">
        <v>35</v>
      </c>
      <c r="B91" s="110" t="s">
        <v>866</v>
      </c>
      <c r="C91" s="111" t="s">
        <v>867</v>
      </c>
      <c r="D91" s="112" t="s">
        <v>152</v>
      </c>
      <c r="E91" s="113">
        <v>4</v>
      </c>
      <c r="F91" s="114">
        <v>0</v>
      </c>
      <c r="G91" s="115">
        <f>E91*F91</f>
        <v>0</v>
      </c>
      <c r="H91" s="116">
        <v>0</v>
      </c>
      <c r="I91" s="117">
        <f>E91*H91</f>
        <v>0</v>
      </c>
      <c r="J91" s="116">
        <v>0</v>
      </c>
      <c r="K91" s="117">
        <f>E91*J91</f>
        <v>0</v>
      </c>
      <c r="O91" s="108"/>
      <c r="Z91" s="108"/>
      <c r="AA91" s="108">
        <v>1</v>
      </c>
      <c r="AB91" s="108">
        <v>7</v>
      </c>
      <c r="AC91" s="108">
        <v>7</v>
      </c>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18">
        <f>G91</f>
        <v>0</v>
      </c>
      <c r="BA91" s="108"/>
      <c r="BB91" s="108"/>
      <c r="BC91" s="108"/>
      <c r="BD91" s="108"/>
      <c r="BE91" s="108"/>
      <c r="BF91" s="108"/>
      <c r="BG91" s="108"/>
      <c r="BH91" s="108"/>
      <c r="BI91" s="108"/>
      <c r="CA91" s="108">
        <v>1</v>
      </c>
      <c r="CB91" s="108">
        <v>7</v>
      </c>
      <c r="CZ91" s="75">
        <v>4</v>
      </c>
    </row>
    <row r="92" spans="1:104" ht="22.5" x14ac:dyDescent="0.2">
      <c r="A92" s="119"/>
      <c r="B92" s="120"/>
      <c r="C92" s="178" t="s">
        <v>868</v>
      </c>
      <c r="D92" s="179"/>
      <c r="E92" s="179"/>
      <c r="F92" s="179"/>
      <c r="G92" s="180"/>
      <c r="I92" s="121"/>
      <c r="K92" s="121"/>
      <c r="L92" s="122" t="s">
        <v>868</v>
      </c>
      <c r="O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row>
    <row r="93" spans="1:104" ht="22.5" x14ac:dyDescent="0.2">
      <c r="A93" s="109">
        <v>36</v>
      </c>
      <c r="B93" s="110" t="s">
        <v>869</v>
      </c>
      <c r="C93" s="111" t="s">
        <v>870</v>
      </c>
      <c r="D93" s="112" t="s">
        <v>152</v>
      </c>
      <c r="E93" s="113">
        <v>2</v>
      </c>
      <c r="F93" s="114">
        <v>0</v>
      </c>
      <c r="G93" s="115">
        <f>E93*F93</f>
        <v>0</v>
      </c>
      <c r="H93" s="116">
        <v>0</v>
      </c>
      <c r="I93" s="117">
        <f>E93*H93</f>
        <v>0</v>
      </c>
      <c r="J93" s="116">
        <v>0</v>
      </c>
      <c r="K93" s="117">
        <f>E93*J93</f>
        <v>0</v>
      </c>
      <c r="O93" s="108"/>
      <c r="Z93" s="108"/>
      <c r="AA93" s="108">
        <v>1</v>
      </c>
      <c r="AB93" s="108">
        <v>7</v>
      </c>
      <c r="AC93" s="108">
        <v>7</v>
      </c>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18">
        <f>G93</f>
        <v>0</v>
      </c>
      <c r="BA93" s="108"/>
      <c r="BB93" s="108"/>
      <c r="BC93" s="108"/>
      <c r="BD93" s="108"/>
      <c r="BE93" s="108"/>
      <c r="BF93" s="108"/>
      <c r="BG93" s="108"/>
      <c r="BH93" s="108"/>
      <c r="BI93" s="108"/>
      <c r="CA93" s="108">
        <v>1</v>
      </c>
      <c r="CB93" s="108">
        <v>7</v>
      </c>
      <c r="CZ93" s="75">
        <v>4</v>
      </c>
    </row>
    <row r="94" spans="1:104" ht="22.5" x14ac:dyDescent="0.2">
      <c r="A94" s="119"/>
      <c r="B94" s="120"/>
      <c r="C94" s="178" t="s">
        <v>871</v>
      </c>
      <c r="D94" s="179"/>
      <c r="E94" s="179"/>
      <c r="F94" s="179"/>
      <c r="G94" s="180"/>
      <c r="I94" s="121"/>
      <c r="K94" s="121"/>
      <c r="L94" s="122" t="s">
        <v>871</v>
      </c>
      <c r="O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row>
    <row r="95" spans="1:104" ht="22.5" x14ac:dyDescent="0.2">
      <c r="A95" s="109">
        <v>37</v>
      </c>
      <c r="B95" s="110" t="s">
        <v>872</v>
      </c>
      <c r="C95" s="111" t="s">
        <v>873</v>
      </c>
      <c r="D95" s="112" t="s">
        <v>152</v>
      </c>
      <c r="E95" s="113">
        <v>3</v>
      </c>
      <c r="F95" s="114">
        <v>0</v>
      </c>
      <c r="G95" s="115">
        <f>E95*F95</f>
        <v>0</v>
      </c>
      <c r="H95" s="116">
        <v>0</v>
      </c>
      <c r="I95" s="117">
        <f>E95*H95</f>
        <v>0</v>
      </c>
      <c r="J95" s="116">
        <v>0</v>
      </c>
      <c r="K95" s="117">
        <f>E95*J95</f>
        <v>0</v>
      </c>
      <c r="O95" s="108"/>
      <c r="Z95" s="108"/>
      <c r="AA95" s="108">
        <v>1</v>
      </c>
      <c r="AB95" s="108">
        <v>7</v>
      </c>
      <c r="AC95" s="108">
        <v>7</v>
      </c>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18">
        <f>G95</f>
        <v>0</v>
      </c>
      <c r="BA95" s="108"/>
      <c r="BB95" s="108"/>
      <c r="BC95" s="108"/>
      <c r="BD95" s="108"/>
      <c r="BE95" s="108"/>
      <c r="BF95" s="108"/>
      <c r="BG95" s="108"/>
      <c r="BH95" s="108"/>
      <c r="BI95" s="108"/>
      <c r="CA95" s="108">
        <v>1</v>
      </c>
      <c r="CB95" s="108">
        <v>7</v>
      </c>
      <c r="CZ95" s="75">
        <v>4</v>
      </c>
    </row>
    <row r="96" spans="1:104" ht="22.5" x14ac:dyDescent="0.2">
      <c r="A96" s="119"/>
      <c r="B96" s="120"/>
      <c r="C96" s="178" t="s">
        <v>874</v>
      </c>
      <c r="D96" s="179"/>
      <c r="E96" s="179"/>
      <c r="F96" s="179"/>
      <c r="G96" s="180"/>
      <c r="I96" s="121"/>
      <c r="K96" s="121"/>
      <c r="L96" s="122" t="s">
        <v>874</v>
      </c>
      <c r="O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row>
    <row r="97" spans="1:104" ht="22.5" x14ac:dyDescent="0.2">
      <c r="A97" s="109">
        <v>38</v>
      </c>
      <c r="B97" s="110" t="s">
        <v>875</v>
      </c>
      <c r="C97" s="111" t="s">
        <v>876</v>
      </c>
      <c r="D97" s="112" t="s">
        <v>152</v>
      </c>
      <c r="E97" s="113">
        <v>3</v>
      </c>
      <c r="F97" s="114">
        <v>0</v>
      </c>
      <c r="G97" s="115">
        <f>E97*F97</f>
        <v>0</v>
      </c>
      <c r="H97" s="116">
        <v>0</v>
      </c>
      <c r="I97" s="117">
        <f>E97*H97</f>
        <v>0</v>
      </c>
      <c r="J97" s="116">
        <v>0</v>
      </c>
      <c r="K97" s="117">
        <f>E97*J97</f>
        <v>0</v>
      </c>
      <c r="O97" s="108"/>
      <c r="Z97" s="108"/>
      <c r="AA97" s="108">
        <v>1</v>
      </c>
      <c r="AB97" s="108">
        <v>7</v>
      </c>
      <c r="AC97" s="108">
        <v>7</v>
      </c>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18">
        <f>G97</f>
        <v>0</v>
      </c>
      <c r="BA97" s="108"/>
      <c r="BB97" s="108"/>
      <c r="BC97" s="108"/>
      <c r="BD97" s="108"/>
      <c r="BE97" s="108"/>
      <c r="BF97" s="108"/>
      <c r="BG97" s="108"/>
      <c r="BH97" s="108"/>
      <c r="BI97" s="108"/>
      <c r="CA97" s="108">
        <v>1</v>
      </c>
      <c r="CB97" s="108">
        <v>7</v>
      </c>
      <c r="CZ97" s="75">
        <v>4</v>
      </c>
    </row>
    <row r="98" spans="1:104" ht="22.5" x14ac:dyDescent="0.2">
      <c r="A98" s="119"/>
      <c r="B98" s="120"/>
      <c r="C98" s="178" t="s">
        <v>877</v>
      </c>
      <c r="D98" s="179"/>
      <c r="E98" s="179"/>
      <c r="F98" s="179"/>
      <c r="G98" s="180"/>
      <c r="I98" s="121"/>
      <c r="K98" s="121"/>
      <c r="L98" s="122" t="s">
        <v>877</v>
      </c>
      <c r="O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row>
    <row r="99" spans="1:104" ht="22.5" x14ac:dyDescent="0.2">
      <c r="A99" s="109">
        <v>39</v>
      </c>
      <c r="B99" s="110" t="s">
        <v>878</v>
      </c>
      <c r="C99" s="111" t="s">
        <v>879</v>
      </c>
      <c r="D99" s="112" t="s">
        <v>152</v>
      </c>
      <c r="E99" s="113">
        <v>2</v>
      </c>
      <c r="F99" s="114">
        <v>0</v>
      </c>
      <c r="G99" s="115">
        <f>E99*F99</f>
        <v>0</v>
      </c>
      <c r="H99" s="116">
        <v>0</v>
      </c>
      <c r="I99" s="117">
        <f>E99*H99</f>
        <v>0</v>
      </c>
      <c r="J99" s="116">
        <v>0</v>
      </c>
      <c r="K99" s="117">
        <f>E99*J99</f>
        <v>0</v>
      </c>
      <c r="O99" s="108"/>
      <c r="Z99" s="108"/>
      <c r="AA99" s="108">
        <v>1</v>
      </c>
      <c r="AB99" s="108">
        <v>7</v>
      </c>
      <c r="AC99" s="108">
        <v>7</v>
      </c>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18">
        <f>G99</f>
        <v>0</v>
      </c>
      <c r="BA99" s="108"/>
      <c r="BB99" s="108"/>
      <c r="BC99" s="108"/>
      <c r="BD99" s="108"/>
      <c r="BE99" s="108"/>
      <c r="BF99" s="108"/>
      <c r="BG99" s="108"/>
      <c r="BH99" s="108"/>
      <c r="BI99" s="108"/>
      <c r="CA99" s="108">
        <v>1</v>
      </c>
      <c r="CB99" s="108">
        <v>7</v>
      </c>
      <c r="CZ99" s="75">
        <v>4</v>
      </c>
    </row>
    <row r="100" spans="1:104" x14ac:dyDescent="0.2">
      <c r="A100" s="119"/>
      <c r="B100" s="120"/>
      <c r="C100" s="178" t="s">
        <v>880</v>
      </c>
      <c r="D100" s="179"/>
      <c r="E100" s="179"/>
      <c r="F100" s="179"/>
      <c r="G100" s="180"/>
      <c r="I100" s="121"/>
      <c r="K100" s="121"/>
      <c r="L100" s="122" t="s">
        <v>880</v>
      </c>
      <c r="O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row>
    <row r="101" spans="1:104" ht="22.5" x14ac:dyDescent="0.2">
      <c r="A101" s="109">
        <v>40</v>
      </c>
      <c r="B101" s="110" t="s">
        <v>881</v>
      </c>
      <c r="C101" s="111" t="s">
        <v>882</v>
      </c>
      <c r="D101" s="112" t="s">
        <v>152</v>
      </c>
      <c r="E101" s="113">
        <v>1</v>
      </c>
      <c r="F101" s="114">
        <v>0</v>
      </c>
      <c r="G101" s="115">
        <f>E101*F101</f>
        <v>0</v>
      </c>
      <c r="H101" s="116">
        <v>0</v>
      </c>
      <c r="I101" s="117">
        <f>E101*H101</f>
        <v>0</v>
      </c>
      <c r="J101" s="116">
        <v>0</v>
      </c>
      <c r="K101" s="117">
        <f>E101*J101</f>
        <v>0</v>
      </c>
      <c r="O101" s="108"/>
      <c r="Z101" s="108"/>
      <c r="AA101" s="108">
        <v>1</v>
      </c>
      <c r="AB101" s="108">
        <v>7</v>
      </c>
      <c r="AC101" s="108">
        <v>7</v>
      </c>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18">
        <f>G101</f>
        <v>0</v>
      </c>
      <c r="BA101" s="108"/>
      <c r="BB101" s="108"/>
      <c r="BC101" s="108"/>
      <c r="BD101" s="108"/>
      <c r="BE101" s="108"/>
      <c r="BF101" s="108"/>
      <c r="BG101" s="108"/>
      <c r="BH101" s="108"/>
      <c r="BI101" s="108"/>
      <c r="CA101" s="108">
        <v>1</v>
      </c>
      <c r="CB101" s="108">
        <v>7</v>
      </c>
      <c r="CZ101" s="75">
        <v>4</v>
      </c>
    </row>
    <row r="102" spans="1:104" x14ac:dyDescent="0.2">
      <c r="A102" s="119"/>
      <c r="B102" s="120"/>
      <c r="C102" s="178" t="s">
        <v>883</v>
      </c>
      <c r="D102" s="179"/>
      <c r="E102" s="179"/>
      <c r="F102" s="179"/>
      <c r="G102" s="180"/>
      <c r="I102" s="121"/>
      <c r="K102" s="121"/>
      <c r="L102" s="122" t="s">
        <v>883</v>
      </c>
      <c r="O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row>
    <row r="103" spans="1:104" ht="22.5" x14ac:dyDescent="0.2">
      <c r="A103" s="109">
        <v>41</v>
      </c>
      <c r="B103" s="110" t="s">
        <v>884</v>
      </c>
      <c r="C103" s="111" t="s">
        <v>885</v>
      </c>
      <c r="D103" s="112" t="s">
        <v>152</v>
      </c>
      <c r="E103" s="113">
        <v>7</v>
      </c>
      <c r="F103" s="114">
        <v>0</v>
      </c>
      <c r="G103" s="115">
        <f>E103*F103</f>
        <v>0</v>
      </c>
      <c r="H103" s="116">
        <v>0</v>
      </c>
      <c r="I103" s="117">
        <f>E103*H103</f>
        <v>0</v>
      </c>
      <c r="J103" s="116">
        <v>0</v>
      </c>
      <c r="K103" s="117">
        <f>E103*J103</f>
        <v>0</v>
      </c>
      <c r="O103" s="108"/>
      <c r="Z103" s="108"/>
      <c r="AA103" s="108">
        <v>1</v>
      </c>
      <c r="AB103" s="108">
        <v>7</v>
      </c>
      <c r="AC103" s="108">
        <v>7</v>
      </c>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18">
        <f>G103</f>
        <v>0</v>
      </c>
      <c r="BA103" s="108"/>
      <c r="BB103" s="108"/>
      <c r="BC103" s="108"/>
      <c r="BD103" s="108"/>
      <c r="BE103" s="108"/>
      <c r="BF103" s="108"/>
      <c r="BG103" s="108"/>
      <c r="BH103" s="108"/>
      <c r="BI103" s="108"/>
      <c r="CA103" s="108">
        <v>1</v>
      </c>
      <c r="CB103" s="108">
        <v>7</v>
      </c>
      <c r="CZ103" s="75">
        <v>4</v>
      </c>
    </row>
    <row r="104" spans="1:104" ht="22.5" x14ac:dyDescent="0.2">
      <c r="A104" s="119"/>
      <c r="B104" s="120"/>
      <c r="C104" s="178" t="s">
        <v>886</v>
      </c>
      <c r="D104" s="179"/>
      <c r="E104" s="179"/>
      <c r="F104" s="179"/>
      <c r="G104" s="180"/>
      <c r="I104" s="121"/>
      <c r="K104" s="121"/>
      <c r="L104" s="122" t="s">
        <v>886</v>
      </c>
      <c r="O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row>
    <row r="105" spans="1:104" ht="22.5" x14ac:dyDescent="0.2">
      <c r="A105" s="109">
        <v>42</v>
      </c>
      <c r="B105" s="110" t="s">
        <v>887</v>
      </c>
      <c r="C105" s="111" t="s">
        <v>888</v>
      </c>
      <c r="D105" s="112" t="s">
        <v>152</v>
      </c>
      <c r="E105" s="113">
        <v>5</v>
      </c>
      <c r="F105" s="114">
        <v>0</v>
      </c>
      <c r="G105" s="115">
        <f>E105*F105</f>
        <v>0</v>
      </c>
      <c r="H105" s="116">
        <v>0</v>
      </c>
      <c r="I105" s="117">
        <f>E105*H105</f>
        <v>0</v>
      </c>
      <c r="J105" s="116">
        <v>0</v>
      </c>
      <c r="K105" s="117">
        <f>E105*J105</f>
        <v>0</v>
      </c>
      <c r="O105" s="108"/>
      <c r="Z105" s="108"/>
      <c r="AA105" s="108">
        <v>1</v>
      </c>
      <c r="AB105" s="108">
        <v>7</v>
      </c>
      <c r="AC105" s="108">
        <v>7</v>
      </c>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18">
        <f>G105</f>
        <v>0</v>
      </c>
      <c r="BA105" s="108"/>
      <c r="BB105" s="108"/>
      <c r="BC105" s="108"/>
      <c r="BD105" s="108"/>
      <c r="BE105" s="108"/>
      <c r="BF105" s="108"/>
      <c r="BG105" s="108"/>
      <c r="BH105" s="108"/>
      <c r="BI105" s="108"/>
      <c r="CA105" s="108">
        <v>1</v>
      </c>
      <c r="CB105" s="108">
        <v>7</v>
      </c>
      <c r="CZ105" s="75">
        <v>4</v>
      </c>
    </row>
    <row r="106" spans="1:104" ht="22.5" x14ac:dyDescent="0.2">
      <c r="A106" s="119"/>
      <c r="B106" s="120"/>
      <c r="C106" s="178" t="s">
        <v>889</v>
      </c>
      <c r="D106" s="179"/>
      <c r="E106" s="179"/>
      <c r="F106" s="179"/>
      <c r="G106" s="180"/>
      <c r="I106" s="121"/>
      <c r="K106" s="121"/>
      <c r="L106" s="122" t="s">
        <v>889</v>
      </c>
      <c r="O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row>
    <row r="107" spans="1:104" ht="22.5" x14ac:dyDescent="0.2">
      <c r="A107" s="109">
        <v>43</v>
      </c>
      <c r="B107" s="110" t="s">
        <v>890</v>
      </c>
      <c r="C107" s="111" t="s">
        <v>891</v>
      </c>
      <c r="D107" s="112" t="s">
        <v>152</v>
      </c>
      <c r="E107" s="113">
        <v>1</v>
      </c>
      <c r="F107" s="114">
        <v>0</v>
      </c>
      <c r="G107" s="115">
        <f>E107*F107</f>
        <v>0</v>
      </c>
      <c r="H107" s="116">
        <v>0</v>
      </c>
      <c r="I107" s="117">
        <f>E107*H107</f>
        <v>0</v>
      </c>
      <c r="J107" s="116">
        <v>0</v>
      </c>
      <c r="K107" s="117">
        <f>E107*J107</f>
        <v>0</v>
      </c>
      <c r="O107" s="108"/>
      <c r="Z107" s="108"/>
      <c r="AA107" s="108">
        <v>1</v>
      </c>
      <c r="AB107" s="108">
        <v>7</v>
      </c>
      <c r="AC107" s="108">
        <v>7</v>
      </c>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18">
        <f>G107</f>
        <v>0</v>
      </c>
      <c r="BA107" s="108"/>
      <c r="BB107" s="108"/>
      <c r="BC107" s="108"/>
      <c r="BD107" s="108"/>
      <c r="BE107" s="108"/>
      <c r="BF107" s="108"/>
      <c r="BG107" s="108"/>
      <c r="BH107" s="108"/>
      <c r="BI107" s="108"/>
      <c r="CA107" s="108">
        <v>1</v>
      </c>
      <c r="CB107" s="108">
        <v>7</v>
      </c>
      <c r="CZ107" s="75">
        <v>4</v>
      </c>
    </row>
    <row r="108" spans="1:104" ht="22.5" x14ac:dyDescent="0.2">
      <c r="A108" s="119"/>
      <c r="B108" s="120"/>
      <c r="C108" s="178" t="s">
        <v>892</v>
      </c>
      <c r="D108" s="179"/>
      <c r="E108" s="179"/>
      <c r="F108" s="179"/>
      <c r="G108" s="180"/>
      <c r="I108" s="121"/>
      <c r="K108" s="121"/>
      <c r="L108" s="122" t="s">
        <v>892</v>
      </c>
      <c r="O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row>
    <row r="109" spans="1:104" ht="33.75" x14ac:dyDescent="0.2">
      <c r="A109" s="109">
        <v>44</v>
      </c>
      <c r="B109" s="110" t="s">
        <v>893</v>
      </c>
      <c r="C109" s="111" t="s">
        <v>894</v>
      </c>
      <c r="D109" s="112" t="s">
        <v>152</v>
      </c>
      <c r="E109" s="113">
        <v>1</v>
      </c>
      <c r="F109" s="114">
        <v>0</v>
      </c>
      <c r="G109" s="115">
        <f>E109*F109</f>
        <v>0</v>
      </c>
      <c r="H109" s="116">
        <v>0</v>
      </c>
      <c r="I109" s="117">
        <f>E109*H109</f>
        <v>0</v>
      </c>
      <c r="J109" s="116">
        <v>0</v>
      </c>
      <c r="K109" s="117">
        <f>E109*J109</f>
        <v>0</v>
      </c>
      <c r="O109" s="108"/>
      <c r="Z109" s="108"/>
      <c r="AA109" s="108">
        <v>1</v>
      </c>
      <c r="AB109" s="108">
        <v>7</v>
      </c>
      <c r="AC109" s="108">
        <v>7</v>
      </c>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18">
        <f>G109</f>
        <v>0</v>
      </c>
      <c r="BA109" s="108"/>
      <c r="BB109" s="108"/>
      <c r="BC109" s="108"/>
      <c r="BD109" s="108"/>
      <c r="BE109" s="108"/>
      <c r="BF109" s="108"/>
      <c r="BG109" s="108"/>
      <c r="BH109" s="108"/>
      <c r="BI109" s="108"/>
      <c r="CA109" s="108">
        <v>1</v>
      </c>
      <c r="CB109" s="108">
        <v>7</v>
      </c>
      <c r="CZ109" s="75">
        <v>4</v>
      </c>
    </row>
    <row r="110" spans="1:104" ht="22.5" x14ac:dyDescent="0.2">
      <c r="A110" s="119"/>
      <c r="B110" s="120"/>
      <c r="C110" s="178" t="s">
        <v>895</v>
      </c>
      <c r="D110" s="179"/>
      <c r="E110" s="179"/>
      <c r="F110" s="179"/>
      <c r="G110" s="180"/>
      <c r="I110" s="121"/>
      <c r="K110" s="121"/>
      <c r="L110" s="122" t="s">
        <v>895</v>
      </c>
      <c r="O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row>
    <row r="111" spans="1:104" ht="22.5" x14ac:dyDescent="0.2">
      <c r="A111" s="109">
        <v>45</v>
      </c>
      <c r="B111" s="110" t="s">
        <v>896</v>
      </c>
      <c r="C111" s="111" t="s">
        <v>897</v>
      </c>
      <c r="D111" s="112" t="s">
        <v>152</v>
      </c>
      <c r="E111" s="113">
        <v>2</v>
      </c>
      <c r="F111" s="114">
        <v>0</v>
      </c>
      <c r="G111" s="115">
        <f>E111*F111</f>
        <v>0</v>
      </c>
      <c r="H111" s="116">
        <v>0</v>
      </c>
      <c r="I111" s="117">
        <f>E111*H111</f>
        <v>0</v>
      </c>
      <c r="J111" s="116">
        <v>0</v>
      </c>
      <c r="K111" s="117">
        <f>E111*J111</f>
        <v>0</v>
      </c>
      <c r="O111" s="108"/>
      <c r="Z111" s="108"/>
      <c r="AA111" s="108">
        <v>1</v>
      </c>
      <c r="AB111" s="108">
        <v>7</v>
      </c>
      <c r="AC111" s="108">
        <v>7</v>
      </c>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18">
        <f>G111</f>
        <v>0</v>
      </c>
      <c r="BA111" s="108"/>
      <c r="BB111" s="108"/>
      <c r="BC111" s="108"/>
      <c r="BD111" s="108"/>
      <c r="BE111" s="108"/>
      <c r="BF111" s="108"/>
      <c r="BG111" s="108"/>
      <c r="BH111" s="108"/>
      <c r="BI111" s="108"/>
      <c r="CA111" s="108">
        <v>1</v>
      </c>
      <c r="CB111" s="108">
        <v>7</v>
      </c>
      <c r="CZ111" s="75">
        <v>4</v>
      </c>
    </row>
    <row r="112" spans="1:104" ht="22.5" x14ac:dyDescent="0.2">
      <c r="A112" s="119"/>
      <c r="B112" s="120"/>
      <c r="C112" s="178" t="s">
        <v>898</v>
      </c>
      <c r="D112" s="179"/>
      <c r="E112" s="179"/>
      <c r="F112" s="179"/>
      <c r="G112" s="180"/>
      <c r="I112" s="121"/>
      <c r="K112" s="121"/>
      <c r="L112" s="122" t="s">
        <v>898</v>
      </c>
      <c r="O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row>
    <row r="113" spans="1:104" ht="22.5" x14ac:dyDescent="0.2">
      <c r="A113" s="109">
        <v>46</v>
      </c>
      <c r="B113" s="110" t="s">
        <v>899</v>
      </c>
      <c r="C113" s="111" t="s">
        <v>900</v>
      </c>
      <c r="D113" s="112" t="s">
        <v>152</v>
      </c>
      <c r="E113" s="113">
        <v>20</v>
      </c>
      <c r="F113" s="114">
        <v>0</v>
      </c>
      <c r="G113" s="115">
        <f>E113*F113</f>
        <v>0</v>
      </c>
      <c r="H113" s="116">
        <v>0</v>
      </c>
      <c r="I113" s="117">
        <f>E113*H113</f>
        <v>0</v>
      </c>
      <c r="J113" s="116">
        <v>0</v>
      </c>
      <c r="K113" s="117">
        <f>E113*J113</f>
        <v>0</v>
      </c>
      <c r="O113" s="108"/>
      <c r="Z113" s="108"/>
      <c r="AA113" s="108">
        <v>1</v>
      </c>
      <c r="AB113" s="108">
        <v>7</v>
      </c>
      <c r="AC113" s="108">
        <v>7</v>
      </c>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18">
        <f>G113</f>
        <v>0</v>
      </c>
      <c r="BA113" s="108"/>
      <c r="BB113" s="108"/>
      <c r="BC113" s="108"/>
      <c r="BD113" s="108"/>
      <c r="BE113" s="108"/>
      <c r="BF113" s="108"/>
      <c r="BG113" s="108"/>
      <c r="BH113" s="108"/>
      <c r="BI113" s="108"/>
      <c r="CA113" s="108">
        <v>1</v>
      </c>
      <c r="CB113" s="108">
        <v>7</v>
      </c>
      <c r="CZ113" s="75">
        <v>4</v>
      </c>
    </row>
    <row r="114" spans="1:104" x14ac:dyDescent="0.2">
      <c r="A114" s="119"/>
      <c r="B114" s="120"/>
      <c r="C114" s="178" t="s">
        <v>901</v>
      </c>
      <c r="D114" s="179"/>
      <c r="E114" s="179"/>
      <c r="F114" s="179"/>
      <c r="G114" s="180"/>
      <c r="I114" s="121"/>
      <c r="K114" s="121"/>
      <c r="L114" s="122" t="s">
        <v>901</v>
      </c>
      <c r="O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row>
    <row r="115" spans="1:104" x14ac:dyDescent="0.2">
      <c r="A115" s="119"/>
      <c r="B115" s="120"/>
      <c r="C115" s="178"/>
      <c r="D115" s="179"/>
      <c r="E115" s="179"/>
      <c r="F115" s="179"/>
      <c r="G115" s="180"/>
      <c r="I115" s="121"/>
      <c r="K115" s="121"/>
      <c r="L115" s="122"/>
      <c r="O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row>
    <row r="116" spans="1:104" x14ac:dyDescent="0.2">
      <c r="A116" s="119"/>
      <c r="B116" s="120"/>
      <c r="C116" s="178" t="s">
        <v>902</v>
      </c>
      <c r="D116" s="179"/>
      <c r="E116" s="179"/>
      <c r="F116" s="179"/>
      <c r="G116" s="180"/>
      <c r="I116" s="121"/>
      <c r="K116" s="121"/>
      <c r="L116" s="122" t="s">
        <v>902</v>
      </c>
      <c r="O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row>
    <row r="117" spans="1:104" x14ac:dyDescent="0.2">
      <c r="A117" s="109">
        <v>47</v>
      </c>
      <c r="B117" s="110" t="s">
        <v>903</v>
      </c>
      <c r="C117" s="111" t="s">
        <v>904</v>
      </c>
      <c r="D117" s="112" t="s">
        <v>152</v>
      </c>
      <c r="E117" s="113">
        <v>3</v>
      </c>
      <c r="F117" s="114">
        <v>0</v>
      </c>
      <c r="G117" s="115">
        <f>E117*F117</f>
        <v>0</v>
      </c>
      <c r="H117" s="116">
        <v>0</v>
      </c>
      <c r="I117" s="117">
        <f>E117*H117</f>
        <v>0</v>
      </c>
      <c r="J117" s="116">
        <v>0</v>
      </c>
      <c r="K117" s="117">
        <f>E117*J117</f>
        <v>0</v>
      </c>
      <c r="O117" s="108"/>
      <c r="Z117" s="108"/>
      <c r="AA117" s="108">
        <v>1</v>
      </c>
      <c r="AB117" s="108">
        <v>7</v>
      </c>
      <c r="AC117" s="108">
        <v>7</v>
      </c>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18">
        <f>G117</f>
        <v>0</v>
      </c>
      <c r="BA117" s="108"/>
      <c r="BB117" s="108"/>
      <c r="BC117" s="108"/>
      <c r="BD117" s="108"/>
      <c r="BE117" s="108"/>
      <c r="BF117" s="108"/>
      <c r="BG117" s="108"/>
      <c r="BH117" s="108"/>
      <c r="BI117" s="108"/>
      <c r="CA117" s="108">
        <v>1</v>
      </c>
      <c r="CB117" s="108">
        <v>7</v>
      </c>
      <c r="CZ117" s="75">
        <v>4</v>
      </c>
    </row>
    <row r="118" spans="1:104" x14ac:dyDescent="0.2">
      <c r="A118" s="119"/>
      <c r="B118" s="120"/>
      <c r="C118" s="178" t="s">
        <v>905</v>
      </c>
      <c r="D118" s="179"/>
      <c r="E118" s="179"/>
      <c r="F118" s="179"/>
      <c r="G118" s="180"/>
      <c r="I118" s="121"/>
      <c r="K118" s="121"/>
      <c r="L118" s="122" t="s">
        <v>905</v>
      </c>
      <c r="O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row>
    <row r="119" spans="1:104" x14ac:dyDescent="0.2">
      <c r="A119" s="119"/>
      <c r="B119" s="120"/>
      <c r="C119" s="178"/>
      <c r="D119" s="179"/>
      <c r="E119" s="179"/>
      <c r="F119" s="179"/>
      <c r="G119" s="180"/>
      <c r="I119" s="121"/>
      <c r="K119" s="121"/>
      <c r="L119" s="122"/>
      <c r="O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row>
    <row r="120" spans="1:104" x14ac:dyDescent="0.2">
      <c r="A120" s="119"/>
      <c r="B120" s="120"/>
      <c r="C120" s="178" t="s">
        <v>906</v>
      </c>
      <c r="D120" s="179"/>
      <c r="E120" s="179"/>
      <c r="F120" s="179"/>
      <c r="G120" s="180"/>
      <c r="I120" s="121"/>
      <c r="K120" s="121"/>
      <c r="L120" s="122" t="s">
        <v>906</v>
      </c>
      <c r="O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row>
    <row r="121" spans="1:104" ht="22.5" x14ac:dyDescent="0.2">
      <c r="A121" s="109">
        <v>48</v>
      </c>
      <c r="B121" s="110" t="s">
        <v>907</v>
      </c>
      <c r="C121" s="111" t="s">
        <v>908</v>
      </c>
      <c r="D121" s="112" t="s">
        <v>152</v>
      </c>
      <c r="E121" s="113">
        <v>1</v>
      </c>
      <c r="F121" s="114">
        <v>0</v>
      </c>
      <c r="G121" s="115">
        <f>E121*F121</f>
        <v>0</v>
      </c>
      <c r="H121" s="116">
        <v>0</v>
      </c>
      <c r="I121" s="117">
        <f>E121*H121</f>
        <v>0</v>
      </c>
      <c r="J121" s="116">
        <v>0</v>
      </c>
      <c r="K121" s="117">
        <f>E121*J121</f>
        <v>0</v>
      </c>
      <c r="O121" s="108"/>
      <c r="Z121" s="108"/>
      <c r="AA121" s="108">
        <v>1</v>
      </c>
      <c r="AB121" s="108">
        <v>7</v>
      </c>
      <c r="AC121" s="108">
        <v>7</v>
      </c>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18">
        <f>G121</f>
        <v>0</v>
      </c>
      <c r="BA121" s="108"/>
      <c r="BB121" s="108"/>
      <c r="BC121" s="108"/>
      <c r="BD121" s="108"/>
      <c r="BE121" s="108"/>
      <c r="BF121" s="108"/>
      <c r="BG121" s="108"/>
      <c r="BH121" s="108"/>
      <c r="BI121" s="108"/>
      <c r="CA121" s="108">
        <v>1</v>
      </c>
      <c r="CB121" s="108">
        <v>7</v>
      </c>
      <c r="CZ121" s="75">
        <v>4</v>
      </c>
    </row>
    <row r="122" spans="1:104" x14ac:dyDescent="0.2">
      <c r="A122" s="119"/>
      <c r="B122" s="120"/>
      <c r="C122" s="178" t="s">
        <v>909</v>
      </c>
      <c r="D122" s="179"/>
      <c r="E122" s="179"/>
      <c r="F122" s="179"/>
      <c r="G122" s="180"/>
      <c r="I122" s="121"/>
      <c r="K122" s="121"/>
      <c r="L122" s="122" t="s">
        <v>909</v>
      </c>
      <c r="O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row>
    <row r="123" spans="1:104" ht="22.5" x14ac:dyDescent="0.2">
      <c r="A123" s="109">
        <v>49</v>
      </c>
      <c r="B123" s="110" t="s">
        <v>910</v>
      </c>
      <c r="C123" s="111" t="s">
        <v>911</v>
      </c>
      <c r="D123" s="112" t="s">
        <v>133</v>
      </c>
      <c r="E123" s="113">
        <v>8</v>
      </c>
      <c r="F123" s="114">
        <v>0</v>
      </c>
      <c r="G123" s="115">
        <f>E123*F123</f>
        <v>0</v>
      </c>
      <c r="H123" s="116">
        <v>0</v>
      </c>
      <c r="I123" s="117">
        <f>E123*H123</f>
        <v>0</v>
      </c>
      <c r="J123" s="116">
        <v>0</v>
      </c>
      <c r="K123" s="117">
        <f>E123*J123</f>
        <v>0</v>
      </c>
      <c r="O123" s="108"/>
      <c r="Z123" s="108"/>
      <c r="AA123" s="108">
        <v>1</v>
      </c>
      <c r="AB123" s="108">
        <v>7</v>
      </c>
      <c r="AC123" s="108">
        <v>7</v>
      </c>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18">
        <f>G123</f>
        <v>0</v>
      </c>
      <c r="BA123" s="108"/>
      <c r="BB123" s="108"/>
      <c r="BC123" s="108"/>
      <c r="BD123" s="108"/>
      <c r="BE123" s="108"/>
      <c r="BF123" s="108"/>
      <c r="BG123" s="108"/>
      <c r="BH123" s="108"/>
      <c r="BI123" s="108"/>
      <c r="CA123" s="108">
        <v>1</v>
      </c>
      <c r="CB123" s="108">
        <v>7</v>
      </c>
      <c r="CZ123" s="75">
        <v>4</v>
      </c>
    </row>
    <row r="124" spans="1:104" ht="22.5" x14ac:dyDescent="0.2">
      <c r="A124" s="119"/>
      <c r="B124" s="120"/>
      <c r="C124" s="178" t="s">
        <v>912</v>
      </c>
      <c r="D124" s="179"/>
      <c r="E124" s="179"/>
      <c r="F124" s="179"/>
      <c r="G124" s="180"/>
      <c r="I124" s="121"/>
      <c r="K124" s="121"/>
      <c r="L124" s="122" t="s">
        <v>912</v>
      </c>
      <c r="O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row>
    <row r="125" spans="1:104" ht="22.5" x14ac:dyDescent="0.2">
      <c r="A125" s="109">
        <v>50</v>
      </c>
      <c r="B125" s="110" t="s">
        <v>913</v>
      </c>
      <c r="C125" s="111" t="s">
        <v>914</v>
      </c>
      <c r="D125" s="112" t="s">
        <v>152</v>
      </c>
      <c r="E125" s="113">
        <v>13</v>
      </c>
      <c r="F125" s="114">
        <v>0</v>
      </c>
      <c r="G125" s="115">
        <f>E125*F125</f>
        <v>0</v>
      </c>
      <c r="H125" s="116">
        <v>0</v>
      </c>
      <c r="I125" s="117">
        <f>E125*H125</f>
        <v>0</v>
      </c>
      <c r="J125" s="116">
        <v>0</v>
      </c>
      <c r="K125" s="117">
        <f>E125*J125</f>
        <v>0</v>
      </c>
      <c r="O125" s="108"/>
      <c r="Z125" s="108"/>
      <c r="AA125" s="108">
        <v>1</v>
      </c>
      <c r="AB125" s="108">
        <v>7</v>
      </c>
      <c r="AC125" s="108">
        <v>7</v>
      </c>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18">
        <f>G125</f>
        <v>0</v>
      </c>
      <c r="BA125" s="108"/>
      <c r="BB125" s="108"/>
      <c r="BC125" s="108"/>
      <c r="BD125" s="108"/>
      <c r="BE125" s="108"/>
      <c r="BF125" s="108"/>
      <c r="BG125" s="108"/>
      <c r="BH125" s="108"/>
      <c r="BI125" s="108"/>
      <c r="CA125" s="108">
        <v>1</v>
      </c>
      <c r="CB125" s="108">
        <v>7</v>
      </c>
      <c r="CZ125" s="75">
        <v>4</v>
      </c>
    </row>
    <row r="126" spans="1:104" ht="22.5" x14ac:dyDescent="0.2">
      <c r="A126" s="119"/>
      <c r="B126" s="120"/>
      <c r="C126" s="178" t="s">
        <v>915</v>
      </c>
      <c r="D126" s="179"/>
      <c r="E126" s="179"/>
      <c r="F126" s="179"/>
      <c r="G126" s="180"/>
      <c r="I126" s="121"/>
      <c r="K126" s="121"/>
      <c r="L126" s="122" t="s">
        <v>915</v>
      </c>
      <c r="O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row>
    <row r="127" spans="1:104" ht="22.5" x14ac:dyDescent="0.2">
      <c r="A127" s="109">
        <v>51</v>
      </c>
      <c r="B127" s="110" t="s">
        <v>916</v>
      </c>
      <c r="C127" s="111" t="s">
        <v>917</v>
      </c>
      <c r="D127" s="112" t="s">
        <v>152</v>
      </c>
      <c r="E127" s="113">
        <v>1</v>
      </c>
      <c r="F127" s="114">
        <v>0</v>
      </c>
      <c r="G127" s="115">
        <f>E127*F127</f>
        <v>0</v>
      </c>
      <c r="H127" s="116">
        <v>0</v>
      </c>
      <c r="I127" s="117">
        <f>E127*H127</f>
        <v>0</v>
      </c>
      <c r="J127" s="116">
        <v>0</v>
      </c>
      <c r="K127" s="117">
        <f>E127*J127</f>
        <v>0</v>
      </c>
      <c r="O127" s="108"/>
      <c r="Z127" s="108"/>
      <c r="AA127" s="108">
        <v>1</v>
      </c>
      <c r="AB127" s="108">
        <v>7</v>
      </c>
      <c r="AC127" s="108">
        <v>7</v>
      </c>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18">
        <f>G127</f>
        <v>0</v>
      </c>
      <c r="BA127" s="108"/>
      <c r="BB127" s="108"/>
      <c r="BC127" s="108"/>
      <c r="BD127" s="108"/>
      <c r="BE127" s="108"/>
      <c r="BF127" s="108"/>
      <c r="BG127" s="108"/>
      <c r="BH127" s="108"/>
      <c r="BI127" s="108"/>
      <c r="CA127" s="108">
        <v>1</v>
      </c>
      <c r="CB127" s="108">
        <v>7</v>
      </c>
      <c r="CZ127" s="75">
        <v>4</v>
      </c>
    </row>
    <row r="128" spans="1:104" ht="22.5" x14ac:dyDescent="0.2">
      <c r="A128" s="119"/>
      <c r="B128" s="120"/>
      <c r="C128" s="178" t="s">
        <v>918</v>
      </c>
      <c r="D128" s="179"/>
      <c r="E128" s="179"/>
      <c r="F128" s="179"/>
      <c r="G128" s="180"/>
      <c r="I128" s="121"/>
      <c r="K128" s="121"/>
      <c r="L128" s="122" t="s">
        <v>918</v>
      </c>
      <c r="O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row>
    <row r="129" spans="1:104" x14ac:dyDescent="0.2">
      <c r="A129" s="109">
        <v>52</v>
      </c>
      <c r="B129" s="110" t="s">
        <v>919</v>
      </c>
      <c r="C129" s="111" t="s">
        <v>920</v>
      </c>
      <c r="D129" s="112" t="s">
        <v>152</v>
      </c>
      <c r="E129" s="113">
        <v>1</v>
      </c>
      <c r="F129" s="114">
        <v>0</v>
      </c>
      <c r="G129" s="115">
        <f>E129*F129</f>
        <v>0</v>
      </c>
      <c r="H129" s="116">
        <v>0</v>
      </c>
      <c r="I129" s="117">
        <f>E129*H129</f>
        <v>0</v>
      </c>
      <c r="J129" s="116">
        <v>0</v>
      </c>
      <c r="K129" s="117">
        <f>E129*J129</f>
        <v>0</v>
      </c>
      <c r="O129" s="108"/>
      <c r="Z129" s="108"/>
      <c r="AA129" s="108">
        <v>1</v>
      </c>
      <c r="AB129" s="108">
        <v>7</v>
      </c>
      <c r="AC129" s="108">
        <v>7</v>
      </c>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18">
        <f>G129</f>
        <v>0</v>
      </c>
      <c r="BA129" s="108"/>
      <c r="BB129" s="108"/>
      <c r="BC129" s="108"/>
      <c r="BD129" s="108"/>
      <c r="BE129" s="108"/>
      <c r="BF129" s="108"/>
      <c r="BG129" s="108"/>
      <c r="BH129" s="108"/>
      <c r="BI129" s="108"/>
      <c r="CA129" s="108">
        <v>1</v>
      </c>
      <c r="CB129" s="108">
        <v>7</v>
      </c>
      <c r="CZ129" s="75">
        <v>4</v>
      </c>
    </row>
    <row r="130" spans="1:104" x14ac:dyDescent="0.2">
      <c r="A130" s="119"/>
      <c r="B130" s="120"/>
      <c r="C130" s="178" t="s">
        <v>921</v>
      </c>
      <c r="D130" s="179"/>
      <c r="E130" s="179"/>
      <c r="F130" s="179"/>
      <c r="G130" s="180"/>
      <c r="I130" s="121"/>
      <c r="K130" s="121"/>
      <c r="L130" s="122" t="s">
        <v>921</v>
      </c>
      <c r="O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row>
    <row r="131" spans="1:104" x14ac:dyDescent="0.2">
      <c r="A131" s="109">
        <v>53</v>
      </c>
      <c r="B131" s="110" t="s">
        <v>922</v>
      </c>
      <c r="C131" s="111" t="s">
        <v>923</v>
      </c>
      <c r="D131" s="112" t="s">
        <v>152</v>
      </c>
      <c r="E131" s="113">
        <v>1</v>
      </c>
      <c r="F131" s="114">
        <v>0</v>
      </c>
      <c r="G131" s="115">
        <f>E131*F131</f>
        <v>0</v>
      </c>
      <c r="H131" s="116">
        <v>0</v>
      </c>
      <c r="I131" s="117">
        <f>E131*H131</f>
        <v>0</v>
      </c>
      <c r="J131" s="116">
        <v>0</v>
      </c>
      <c r="K131" s="117">
        <f>E131*J131</f>
        <v>0</v>
      </c>
      <c r="O131" s="108"/>
      <c r="Z131" s="108"/>
      <c r="AA131" s="108">
        <v>1</v>
      </c>
      <c r="AB131" s="108">
        <v>7</v>
      </c>
      <c r="AC131" s="108">
        <v>7</v>
      </c>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18">
        <f>G131</f>
        <v>0</v>
      </c>
      <c r="BA131" s="108"/>
      <c r="BB131" s="108"/>
      <c r="BC131" s="108"/>
      <c r="BD131" s="108"/>
      <c r="BE131" s="108"/>
      <c r="BF131" s="108"/>
      <c r="BG131" s="108"/>
      <c r="BH131" s="108"/>
      <c r="BI131" s="108"/>
      <c r="CA131" s="108">
        <v>1</v>
      </c>
      <c r="CB131" s="108">
        <v>7</v>
      </c>
      <c r="CZ131" s="75">
        <v>4</v>
      </c>
    </row>
    <row r="132" spans="1:104" ht="22.5" x14ac:dyDescent="0.2">
      <c r="A132" s="119"/>
      <c r="B132" s="120"/>
      <c r="C132" s="178" t="s">
        <v>924</v>
      </c>
      <c r="D132" s="179"/>
      <c r="E132" s="179"/>
      <c r="F132" s="179"/>
      <c r="G132" s="180"/>
      <c r="I132" s="121"/>
      <c r="K132" s="121"/>
      <c r="L132" s="122" t="s">
        <v>924</v>
      </c>
      <c r="O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row>
    <row r="133" spans="1:104" ht="22.5" x14ac:dyDescent="0.2">
      <c r="A133" s="109">
        <v>54</v>
      </c>
      <c r="B133" s="110" t="s">
        <v>925</v>
      </c>
      <c r="C133" s="111" t="s">
        <v>926</v>
      </c>
      <c r="D133" s="112" t="s">
        <v>152</v>
      </c>
      <c r="E133" s="113">
        <v>26</v>
      </c>
      <c r="F133" s="114">
        <v>0</v>
      </c>
      <c r="G133" s="115">
        <f>E133*F133</f>
        <v>0</v>
      </c>
      <c r="H133" s="116">
        <v>0</v>
      </c>
      <c r="I133" s="117">
        <f>E133*H133</f>
        <v>0</v>
      </c>
      <c r="J133" s="116">
        <v>0</v>
      </c>
      <c r="K133" s="117">
        <f>E133*J133</f>
        <v>0</v>
      </c>
      <c r="O133" s="108"/>
      <c r="Z133" s="108"/>
      <c r="AA133" s="108">
        <v>1</v>
      </c>
      <c r="AB133" s="108">
        <v>7</v>
      </c>
      <c r="AC133" s="108">
        <v>7</v>
      </c>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18">
        <f>G133</f>
        <v>0</v>
      </c>
      <c r="BA133" s="108"/>
      <c r="BB133" s="108"/>
      <c r="BC133" s="108"/>
      <c r="BD133" s="108"/>
      <c r="BE133" s="108"/>
      <c r="BF133" s="108"/>
      <c r="BG133" s="108"/>
      <c r="BH133" s="108"/>
      <c r="BI133" s="108"/>
      <c r="CA133" s="108">
        <v>1</v>
      </c>
      <c r="CB133" s="108">
        <v>7</v>
      </c>
      <c r="CZ133" s="75">
        <v>4</v>
      </c>
    </row>
    <row r="134" spans="1:104" ht="22.5" x14ac:dyDescent="0.2">
      <c r="A134" s="119"/>
      <c r="B134" s="120"/>
      <c r="C134" s="178" t="s">
        <v>927</v>
      </c>
      <c r="D134" s="179"/>
      <c r="E134" s="179"/>
      <c r="F134" s="179"/>
      <c r="G134" s="180"/>
      <c r="I134" s="121"/>
      <c r="K134" s="121"/>
      <c r="L134" s="122" t="s">
        <v>927</v>
      </c>
      <c r="O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row>
    <row r="135" spans="1:104" ht="22.5" x14ac:dyDescent="0.2">
      <c r="A135" s="109">
        <v>55</v>
      </c>
      <c r="B135" s="110" t="s">
        <v>928</v>
      </c>
      <c r="C135" s="111" t="s">
        <v>929</v>
      </c>
      <c r="D135" s="112" t="s">
        <v>152</v>
      </c>
      <c r="E135" s="113">
        <v>22</v>
      </c>
      <c r="F135" s="114">
        <v>0</v>
      </c>
      <c r="G135" s="115">
        <f>E135*F135</f>
        <v>0</v>
      </c>
      <c r="H135" s="116">
        <v>0</v>
      </c>
      <c r="I135" s="117">
        <f>E135*H135</f>
        <v>0</v>
      </c>
      <c r="J135" s="116">
        <v>0</v>
      </c>
      <c r="K135" s="117">
        <f>E135*J135</f>
        <v>0</v>
      </c>
      <c r="O135" s="108"/>
      <c r="Z135" s="108"/>
      <c r="AA135" s="108">
        <v>1</v>
      </c>
      <c r="AB135" s="108">
        <v>7</v>
      </c>
      <c r="AC135" s="108">
        <v>7</v>
      </c>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18">
        <f>G135</f>
        <v>0</v>
      </c>
      <c r="BA135" s="108"/>
      <c r="BB135" s="108"/>
      <c r="BC135" s="108"/>
      <c r="BD135" s="108"/>
      <c r="BE135" s="108"/>
      <c r="BF135" s="108"/>
      <c r="BG135" s="108"/>
      <c r="BH135" s="108"/>
      <c r="BI135" s="108"/>
      <c r="CA135" s="108">
        <v>1</v>
      </c>
      <c r="CB135" s="108">
        <v>7</v>
      </c>
      <c r="CZ135" s="75">
        <v>4</v>
      </c>
    </row>
    <row r="136" spans="1:104" ht="22.5" x14ac:dyDescent="0.2">
      <c r="A136" s="119"/>
      <c r="B136" s="120"/>
      <c r="C136" s="178" t="s">
        <v>930</v>
      </c>
      <c r="D136" s="179"/>
      <c r="E136" s="179"/>
      <c r="F136" s="179"/>
      <c r="G136" s="180"/>
      <c r="I136" s="121"/>
      <c r="K136" s="121"/>
      <c r="L136" s="122" t="s">
        <v>930</v>
      </c>
      <c r="O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row>
    <row r="137" spans="1:104" ht="22.5" x14ac:dyDescent="0.2">
      <c r="A137" s="109">
        <v>56</v>
      </c>
      <c r="B137" s="110" t="s">
        <v>931</v>
      </c>
      <c r="C137" s="111" t="s">
        <v>932</v>
      </c>
      <c r="D137" s="112" t="s">
        <v>152</v>
      </c>
      <c r="E137" s="113">
        <v>4</v>
      </c>
      <c r="F137" s="114">
        <v>0</v>
      </c>
      <c r="G137" s="115">
        <f>E137*F137</f>
        <v>0</v>
      </c>
      <c r="H137" s="116">
        <v>0</v>
      </c>
      <c r="I137" s="117">
        <f>E137*H137</f>
        <v>0</v>
      </c>
      <c r="J137" s="116">
        <v>0</v>
      </c>
      <c r="K137" s="117">
        <f>E137*J137</f>
        <v>0</v>
      </c>
      <c r="O137" s="108"/>
      <c r="Z137" s="108"/>
      <c r="AA137" s="108">
        <v>1</v>
      </c>
      <c r="AB137" s="108">
        <v>7</v>
      </c>
      <c r="AC137" s="108">
        <v>7</v>
      </c>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18">
        <f>G137</f>
        <v>0</v>
      </c>
      <c r="BA137" s="108"/>
      <c r="BB137" s="108"/>
      <c r="BC137" s="108"/>
      <c r="BD137" s="108"/>
      <c r="BE137" s="108"/>
      <c r="BF137" s="108"/>
      <c r="BG137" s="108"/>
      <c r="BH137" s="108"/>
      <c r="BI137" s="108"/>
      <c r="CA137" s="108">
        <v>1</v>
      </c>
      <c r="CB137" s="108">
        <v>7</v>
      </c>
      <c r="CZ137" s="75">
        <v>4</v>
      </c>
    </row>
    <row r="138" spans="1:104" ht="22.5" x14ac:dyDescent="0.2">
      <c r="A138" s="119"/>
      <c r="B138" s="120"/>
      <c r="C138" s="178" t="s">
        <v>933</v>
      </c>
      <c r="D138" s="179"/>
      <c r="E138" s="179"/>
      <c r="F138" s="179"/>
      <c r="G138" s="180"/>
      <c r="I138" s="121"/>
      <c r="K138" s="121"/>
      <c r="L138" s="122" t="s">
        <v>933</v>
      </c>
      <c r="O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row>
    <row r="139" spans="1:104" x14ac:dyDescent="0.2">
      <c r="A139" s="109">
        <v>57</v>
      </c>
      <c r="B139" s="110" t="s">
        <v>934</v>
      </c>
      <c r="C139" s="111" t="s">
        <v>935</v>
      </c>
      <c r="D139" s="112" t="s">
        <v>152</v>
      </c>
      <c r="E139" s="113">
        <v>5</v>
      </c>
      <c r="F139" s="114">
        <v>0</v>
      </c>
      <c r="G139" s="115">
        <f>E139*F139</f>
        <v>0</v>
      </c>
      <c r="H139" s="116">
        <v>0</v>
      </c>
      <c r="I139" s="117">
        <f>E139*H139</f>
        <v>0</v>
      </c>
      <c r="J139" s="116">
        <v>0</v>
      </c>
      <c r="K139" s="117">
        <f>E139*J139</f>
        <v>0</v>
      </c>
      <c r="O139" s="108"/>
      <c r="Z139" s="108"/>
      <c r="AA139" s="108">
        <v>1</v>
      </c>
      <c r="AB139" s="108">
        <v>7</v>
      </c>
      <c r="AC139" s="108">
        <v>7</v>
      </c>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18">
        <f>G139</f>
        <v>0</v>
      </c>
      <c r="BA139" s="108"/>
      <c r="BB139" s="108"/>
      <c r="BC139" s="108"/>
      <c r="BD139" s="108"/>
      <c r="BE139" s="108"/>
      <c r="BF139" s="108"/>
      <c r="BG139" s="108"/>
      <c r="BH139" s="108"/>
      <c r="BI139" s="108"/>
      <c r="CA139" s="108">
        <v>1</v>
      </c>
      <c r="CB139" s="108">
        <v>7</v>
      </c>
      <c r="CZ139" s="75">
        <v>4</v>
      </c>
    </row>
    <row r="140" spans="1:104" x14ac:dyDescent="0.2">
      <c r="A140" s="119"/>
      <c r="B140" s="120"/>
      <c r="C140" s="178" t="s">
        <v>936</v>
      </c>
      <c r="D140" s="179"/>
      <c r="E140" s="179"/>
      <c r="F140" s="179"/>
      <c r="G140" s="180"/>
      <c r="I140" s="121"/>
      <c r="K140" s="121"/>
      <c r="L140" s="122" t="s">
        <v>936</v>
      </c>
      <c r="O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row>
    <row r="141" spans="1:104" ht="22.5" x14ac:dyDescent="0.2">
      <c r="A141" s="109">
        <v>58</v>
      </c>
      <c r="B141" s="110" t="s">
        <v>937</v>
      </c>
      <c r="C141" s="111" t="s">
        <v>938</v>
      </c>
      <c r="D141" s="112" t="s">
        <v>133</v>
      </c>
      <c r="E141" s="113">
        <v>12</v>
      </c>
      <c r="F141" s="114">
        <v>0</v>
      </c>
      <c r="G141" s="115">
        <f>E141*F141</f>
        <v>0</v>
      </c>
      <c r="H141" s="116">
        <v>0</v>
      </c>
      <c r="I141" s="117">
        <f>E141*H141</f>
        <v>0</v>
      </c>
      <c r="J141" s="116">
        <v>0</v>
      </c>
      <c r="K141" s="117">
        <f>E141*J141</f>
        <v>0</v>
      </c>
      <c r="O141" s="108"/>
      <c r="Z141" s="108"/>
      <c r="AA141" s="108">
        <v>1</v>
      </c>
      <c r="AB141" s="108">
        <v>7</v>
      </c>
      <c r="AC141" s="108">
        <v>7</v>
      </c>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18">
        <f>G141</f>
        <v>0</v>
      </c>
      <c r="BA141" s="108"/>
      <c r="BB141" s="108"/>
      <c r="BC141" s="108"/>
      <c r="BD141" s="108"/>
      <c r="BE141" s="108"/>
      <c r="BF141" s="108"/>
      <c r="BG141" s="108"/>
      <c r="BH141" s="108"/>
      <c r="BI141" s="108"/>
      <c r="CA141" s="108">
        <v>1</v>
      </c>
      <c r="CB141" s="108">
        <v>7</v>
      </c>
      <c r="CZ141" s="75">
        <v>4</v>
      </c>
    </row>
    <row r="142" spans="1:104" x14ac:dyDescent="0.2">
      <c r="A142" s="119"/>
      <c r="B142" s="120"/>
      <c r="C142" s="178" t="s">
        <v>938</v>
      </c>
      <c r="D142" s="179"/>
      <c r="E142" s="179"/>
      <c r="F142" s="179"/>
      <c r="G142" s="180"/>
      <c r="I142" s="121"/>
      <c r="K142" s="121"/>
      <c r="L142" s="122" t="s">
        <v>938</v>
      </c>
      <c r="O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row>
    <row r="143" spans="1:104" ht="22.5" x14ac:dyDescent="0.2">
      <c r="A143" s="109">
        <v>59</v>
      </c>
      <c r="B143" s="110" t="s">
        <v>939</v>
      </c>
      <c r="C143" s="111" t="s">
        <v>940</v>
      </c>
      <c r="D143" s="112" t="s">
        <v>152</v>
      </c>
      <c r="E143" s="113">
        <v>15</v>
      </c>
      <c r="F143" s="114">
        <v>0</v>
      </c>
      <c r="G143" s="115">
        <f>E143*F143</f>
        <v>0</v>
      </c>
      <c r="H143" s="116">
        <v>0</v>
      </c>
      <c r="I143" s="117">
        <f>E143*H143</f>
        <v>0</v>
      </c>
      <c r="J143" s="116">
        <v>0</v>
      </c>
      <c r="K143" s="117">
        <f>E143*J143</f>
        <v>0</v>
      </c>
      <c r="O143" s="108"/>
      <c r="Z143" s="108"/>
      <c r="AA143" s="108">
        <v>1</v>
      </c>
      <c r="AB143" s="108">
        <v>7</v>
      </c>
      <c r="AC143" s="108">
        <v>7</v>
      </c>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18">
        <f>G143</f>
        <v>0</v>
      </c>
      <c r="BA143" s="108"/>
      <c r="BB143" s="108"/>
      <c r="BC143" s="108"/>
      <c r="BD143" s="108"/>
      <c r="BE143" s="108"/>
      <c r="BF143" s="108"/>
      <c r="BG143" s="108"/>
      <c r="BH143" s="108"/>
      <c r="BI143" s="108"/>
      <c r="CA143" s="108">
        <v>1</v>
      </c>
      <c r="CB143" s="108">
        <v>7</v>
      </c>
      <c r="CZ143" s="75">
        <v>4</v>
      </c>
    </row>
    <row r="144" spans="1:104" x14ac:dyDescent="0.2">
      <c r="A144" s="119"/>
      <c r="B144" s="120"/>
      <c r="C144" s="178" t="s">
        <v>941</v>
      </c>
      <c r="D144" s="179"/>
      <c r="E144" s="179"/>
      <c r="F144" s="179"/>
      <c r="G144" s="180"/>
      <c r="I144" s="121"/>
      <c r="K144" s="121"/>
      <c r="L144" s="122" t="s">
        <v>941</v>
      </c>
      <c r="O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row>
    <row r="145" spans="1:104" ht="22.5" x14ac:dyDescent="0.2">
      <c r="A145" s="109">
        <v>60</v>
      </c>
      <c r="B145" s="110" t="s">
        <v>942</v>
      </c>
      <c r="C145" s="111" t="s">
        <v>943</v>
      </c>
      <c r="D145" s="112" t="s">
        <v>49</v>
      </c>
      <c r="E145" s="113">
        <v>16.8</v>
      </c>
      <c r="F145" s="114">
        <v>0</v>
      </c>
      <c r="G145" s="115">
        <f>E145*F145</f>
        <v>0</v>
      </c>
      <c r="H145" s="116">
        <v>0</v>
      </c>
      <c r="I145" s="117">
        <f>E145*H145</f>
        <v>0</v>
      </c>
      <c r="J145" s="116">
        <v>0</v>
      </c>
      <c r="K145" s="117">
        <f>E145*J145</f>
        <v>0</v>
      </c>
      <c r="O145" s="108"/>
      <c r="Z145" s="108"/>
      <c r="AA145" s="108">
        <v>1</v>
      </c>
      <c r="AB145" s="108">
        <v>1</v>
      </c>
      <c r="AC145" s="108">
        <v>1</v>
      </c>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18">
        <f>G145</f>
        <v>0</v>
      </c>
      <c r="BA145" s="108"/>
      <c r="BB145" s="108"/>
      <c r="BC145" s="108"/>
      <c r="BD145" s="108"/>
      <c r="BE145" s="108"/>
      <c r="BF145" s="108"/>
      <c r="BG145" s="108"/>
      <c r="BH145" s="108"/>
      <c r="BI145" s="108"/>
      <c r="CA145" s="108">
        <v>1</v>
      </c>
      <c r="CB145" s="108">
        <v>1</v>
      </c>
      <c r="CZ145" s="75">
        <v>4</v>
      </c>
    </row>
    <row r="146" spans="1:104" x14ac:dyDescent="0.2">
      <c r="A146" s="119"/>
      <c r="B146" s="120"/>
      <c r="C146" s="178" t="s">
        <v>943</v>
      </c>
      <c r="D146" s="179"/>
      <c r="E146" s="179"/>
      <c r="F146" s="179"/>
      <c r="G146" s="180"/>
      <c r="I146" s="121"/>
      <c r="K146" s="121"/>
      <c r="L146" s="122" t="s">
        <v>943</v>
      </c>
      <c r="O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row>
    <row r="147" spans="1:104" x14ac:dyDescent="0.2">
      <c r="A147" s="109">
        <v>61</v>
      </c>
      <c r="B147" s="110" t="s">
        <v>944</v>
      </c>
      <c r="C147" s="111" t="s">
        <v>945</v>
      </c>
      <c r="D147" s="112" t="s">
        <v>152</v>
      </c>
      <c r="E147" s="113">
        <v>10</v>
      </c>
      <c r="F147" s="114">
        <v>0</v>
      </c>
      <c r="G147" s="115">
        <f>E147*F147</f>
        <v>0</v>
      </c>
      <c r="H147" s="116">
        <v>0</v>
      </c>
      <c r="I147" s="117">
        <f>E147*H147</f>
        <v>0</v>
      </c>
      <c r="J147" s="116">
        <v>0</v>
      </c>
      <c r="K147" s="117">
        <f>E147*J147</f>
        <v>0</v>
      </c>
      <c r="O147" s="108"/>
      <c r="Z147" s="108"/>
      <c r="AA147" s="108">
        <v>1</v>
      </c>
      <c r="AB147" s="108">
        <v>9</v>
      </c>
      <c r="AC147" s="108">
        <v>9</v>
      </c>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18">
        <f>G147</f>
        <v>0</v>
      </c>
      <c r="BA147" s="108"/>
      <c r="BB147" s="108"/>
      <c r="BC147" s="108"/>
      <c r="BD147" s="108"/>
      <c r="BE147" s="108"/>
      <c r="BF147" s="108"/>
      <c r="BG147" s="108"/>
      <c r="BH147" s="108"/>
      <c r="BI147" s="108"/>
      <c r="CA147" s="108">
        <v>1</v>
      </c>
      <c r="CB147" s="108">
        <v>9</v>
      </c>
      <c r="CZ147" s="75">
        <v>4</v>
      </c>
    </row>
    <row r="148" spans="1:104" ht="22.5" x14ac:dyDescent="0.2">
      <c r="A148" s="119"/>
      <c r="B148" s="120"/>
      <c r="C148" s="178" t="s">
        <v>946</v>
      </c>
      <c r="D148" s="179"/>
      <c r="E148" s="179"/>
      <c r="F148" s="179"/>
      <c r="G148" s="180"/>
      <c r="I148" s="121"/>
      <c r="K148" s="121"/>
      <c r="L148" s="122" t="s">
        <v>946</v>
      </c>
      <c r="O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row>
    <row r="149" spans="1:104" ht="22.5" x14ac:dyDescent="0.2">
      <c r="A149" s="109">
        <v>62</v>
      </c>
      <c r="B149" s="110" t="s">
        <v>947</v>
      </c>
      <c r="C149" s="111" t="s">
        <v>948</v>
      </c>
      <c r="D149" s="112" t="s">
        <v>133</v>
      </c>
      <c r="E149" s="113">
        <v>16.5</v>
      </c>
      <c r="F149" s="114">
        <v>0</v>
      </c>
      <c r="G149" s="115">
        <f>E149*F149</f>
        <v>0</v>
      </c>
      <c r="H149" s="116">
        <v>0</v>
      </c>
      <c r="I149" s="117">
        <f>E149*H149</f>
        <v>0</v>
      </c>
      <c r="J149" s="116">
        <v>0</v>
      </c>
      <c r="K149" s="117">
        <f>E149*J149</f>
        <v>0</v>
      </c>
      <c r="O149" s="108"/>
      <c r="Z149" s="108"/>
      <c r="AA149" s="108">
        <v>1</v>
      </c>
      <c r="AB149" s="108">
        <v>7</v>
      </c>
      <c r="AC149" s="108">
        <v>7</v>
      </c>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18">
        <f>G149</f>
        <v>0</v>
      </c>
      <c r="BA149" s="108"/>
      <c r="BB149" s="108"/>
      <c r="BC149" s="108"/>
      <c r="BD149" s="108"/>
      <c r="BE149" s="108"/>
      <c r="BF149" s="108"/>
      <c r="BG149" s="108"/>
      <c r="BH149" s="108"/>
      <c r="BI149" s="108"/>
      <c r="CA149" s="108">
        <v>1</v>
      </c>
      <c r="CB149" s="108">
        <v>7</v>
      </c>
      <c r="CZ149" s="75">
        <v>4</v>
      </c>
    </row>
    <row r="150" spans="1:104" x14ac:dyDescent="0.2">
      <c r="A150" s="119"/>
      <c r="B150" s="120"/>
      <c r="C150" s="178" t="s">
        <v>949</v>
      </c>
      <c r="D150" s="179"/>
      <c r="E150" s="179"/>
      <c r="F150" s="179"/>
      <c r="G150" s="180"/>
      <c r="I150" s="121"/>
      <c r="K150" s="121"/>
      <c r="L150" s="122" t="s">
        <v>949</v>
      </c>
      <c r="O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row>
    <row r="151" spans="1:104" ht="22.5" x14ac:dyDescent="0.2">
      <c r="A151" s="109">
        <v>63</v>
      </c>
      <c r="B151" s="110" t="s">
        <v>950</v>
      </c>
      <c r="C151" s="111" t="s">
        <v>951</v>
      </c>
      <c r="D151" s="112" t="s">
        <v>133</v>
      </c>
      <c r="E151" s="113">
        <v>40.5</v>
      </c>
      <c r="F151" s="114">
        <v>0</v>
      </c>
      <c r="G151" s="115">
        <f>E151*F151</f>
        <v>0</v>
      </c>
      <c r="H151" s="116">
        <v>0</v>
      </c>
      <c r="I151" s="117">
        <f>E151*H151</f>
        <v>0</v>
      </c>
      <c r="J151" s="116">
        <v>0</v>
      </c>
      <c r="K151" s="117">
        <f>E151*J151</f>
        <v>0</v>
      </c>
      <c r="O151" s="108"/>
      <c r="Z151" s="108"/>
      <c r="AA151" s="108">
        <v>1</v>
      </c>
      <c r="AB151" s="108">
        <v>7</v>
      </c>
      <c r="AC151" s="108">
        <v>7</v>
      </c>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18">
        <f>G151</f>
        <v>0</v>
      </c>
      <c r="BA151" s="108"/>
      <c r="BB151" s="108"/>
      <c r="BC151" s="108"/>
      <c r="BD151" s="108"/>
      <c r="BE151" s="108"/>
      <c r="BF151" s="108"/>
      <c r="BG151" s="108"/>
      <c r="BH151" s="108"/>
      <c r="BI151" s="108"/>
      <c r="CA151" s="108">
        <v>1</v>
      </c>
      <c r="CB151" s="108">
        <v>7</v>
      </c>
      <c r="CZ151" s="75">
        <v>4</v>
      </c>
    </row>
    <row r="152" spans="1:104" x14ac:dyDescent="0.2">
      <c r="A152" s="119"/>
      <c r="B152" s="120"/>
      <c r="C152" s="178" t="s">
        <v>952</v>
      </c>
      <c r="D152" s="179"/>
      <c r="E152" s="179"/>
      <c r="F152" s="179"/>
      <c r="G152" s="180"/>
      <c r="I152" s="121"/>
      <c r="K152" s="121"/>
      <c r="L152" s="122" t="s">
        <v>952</v>
      </c>
      <c r="O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row>
    <row r="153" spans="1:104" ht="22.5" x14ac:dyDescent="0.2">
      <c r="A153" s="109">
        <v>64</v>
      </c>
      <c r="B153" s="110" t="s">
        <v>953</v>
      </c>
      <c r="C153" s="111" t="s">
        <v>954</v>
      </c>
      <c r="D153" s="112" t="s">
        <v>133</v>
      </c>
      <c r="E153" s="113">
        <v>18</v>
      </c>
      <c r="F153" s="114">
        <v>0</v>
      </c>
      <c r="G153" s="115">
        <f>E153*F153</f>
        <v>0</v>
      </c>
      <c r="H153" s="116">
        <v>0</v>
      </c>
      <c r="I153" s="117">
        <f>E153*H153</f>
        <v>0</v>
      </c>
      <c r="J153" s="116">
        <v>0</v>
      </c>
      <c r="K153" s="117">
        <f>E153*J153</f>
        <v>0</v>
      </c>
      <c r="O153" s="108"/>
      <c r="Z153" s="108"/>
      <c r="AA153" s="108">
        <v>1</v>
      </c>
      <c r="AB153" s="108">
        <v>7</v>
      </c>
      <c r="AC153" s="108">
        <v>7</v>
      </c>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18">
        <f>G153</f>
        <v>0</v>
      </c>
      <c r="BA153" s="108"/>
      <c r="BB153" s="108"/>
      <c r="BC153" s="108"/>
      <c r="BD153" s="108"/>
      <c r="BE153" s="108"/>
      <c r="BF153" s="108"/>
      <c r="BG153" s="108"/>
      <c r="BH153" s="108"/>
      <c r="BI153" s="108"/>
      <c r="CA153" s="108">
        <v>1</v>
      </c>
      <c r="CB153" s="108">
        <v>7</v>
      </c>
      <c r="CZ153" s="75">
        <v>4</v>
      </c>
    </row>
    <row r="154" spans="1:104" x14ac:dyDescent="0.2">
      <c r="A154" s="119"/>
      <c r="B154" s="120"/>
      <c r="C154" s="178" t="s">
        <v>954</v>
      </c>
      <c r="D154" s="179"/>
      <c r="E154" s="179"/>
      <c r="F154" s="179"/>
      <c r="G154" s="180"/>
      <c r="I154" s="121"/>
      <c r="K154" s="121"/>
      <c r="L154" s="122" t="s">
        <v>954</v>
      </c>
      <c r="O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row>
    <row r="155" spans="1:104" ht="22.5" x14ac:dyDescent="0.2">
      <c r="A155" s="109">
        <v>65</v>
      </c>
      <c r="B155" s="110" t="s">
        <v>955</v>
      </c>
      <c r="C155" s="111" t="s">
        <v>956</v>
      </c>
      <c r="D155" s="112" t="s">
        <v>133</v>
      </c>
      <c r="E155" s="113">
        <v>5</v>
      </c>
      <c r="F155" s="114">
        <v>0</v>
      </c>
      <c r="G155" s="115">
        <f>E155*F155</f>
        <v>0</v>
      </c>
      <c r="H155" s="116">
        <v>0</v>
      </c>
      <c r="I155" s="117">
        <f>E155*H155</f>
        <v>0</v>
      </c>
      <c r="J155" s="116">
        <v>0</v>
      </c>
      <c r="K155" s="117">
        <f>E155*J155</f>
        <v>0</v>
      </c>
      <c r="O155" s="108"/>
      <c r="Z155" s="108"/>
      <c r="AA155" s="108">
        <v>1</v>
      </c>
      <c r="AB155" s="108">
        <v>7</v>
      </c>
      <c r="AC155" s="108">
        <v>7</v>
      </c>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18">
        <f>G155</f>
        <v>0</v>
      </c>
      <c r="BA155" s="108"/>
      <c r="BB155" s="108"/>
      <c r="BC155" s="108"/>
      <c r="BD155" s="108"/>
      <c r="BE155" s="108"/>
      <c r="BF155" s="108"/>
      <c r="BG155" s="108"/>
      <c r="BH155" s="108"/>
      <c r="BI155" s="108"/>
      <c r="CA155" s="108">
        <v>1</v>
      </c>
      <c r="CB155" s="108">
        <v>7</v>
      </c>
      <c r="CZ155" s="75">
        <v>4</v>
      </c>
    </row>
    <row r="156" spans="1:104" x14ac:dyDescent="0.2">
      <c r="A156" s="119"/>
      <c r="B156" s="120"/>
      <c r="C156" s="178" t="s">
        <v>956</v>
      </c>
      <c r="D156" s="179"/>
      <c r="E156" s="179"/>
      <c r="F156" s="179"/>
      <c r="G156" s="180"/>
      <c r="I156" s="121"/>
      <c r="K156" s="121"/>
      <c r="L156" s="122" t="s">
        <v>956</v>
      </c>
      <c r="O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row>
    <row r="157" spans="1:104" ht="22.5" x14ac:dyDescent="0.2">
      <c r="A157" s="109">
        <v>66</v>
      </c>
      <c r="B157" s="110" t="s">
        <v>957</v>
      </c>
      <c r="C157" s="111" t="s">
        <v>956</v>
      </c>
      <c r="D157" s="112" t="s">
        <v>133</v>
      </c>
      <c r="E157" s="113">
        <v>3</v>
      </c>
      <c r="F157" s="114">
        <v>0</v>
      </c>
      <c r="G157" s="115">
        <f>E157*F157</f>
        <v>0</v>
      </c>
      <c r="H157" s="116">
        <v>0</v>
      </c>
      <c r="I157" s="117">
        <f>E157*H157</f>
        <v>0</v>
      </c>
      <c r="J157" s="116">
        <v>0</v>
      </c>
      <c r="K157" s="117">
        <f>E157*J157</f>
        <v>0</v>
      </c>
      <c r="O157" s="108"/>
      <c r="Z157" s="108"/>
      <c r="AA157" s="108">
        <v>1</v>
      </c>
      <c r="AB157" s="108">
        <v>7</v>
      </c>
      <c r="AC157" s="108">
        <v>7</v>
      </c>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18">
        <f>G157</f>
        <v>0</v>
      </c>
      <c r="BA157" s="108"/>
      <c r="BB157" s="108"/>
      <c r="BC157" s="108"/>
      <c r="BD157" s="108"/>
      <c r="BE157" s="108"/>
      <c r="BF157" s="108"/>
      <c r="BG157" s="108"/>
      <c r="BH157" s="108"/>
      <c r="BI157" s="108"/>
      <c r="CA157" s="108">
        <v>1</v>
      </c>
      <c r="CB157" s="108">
        <v>7</v>
      </c>
      <c r="CZ157" s="75">
        <v>4</v>
      </c>
    </row>
    <row r="158" spans="1:104" x14ac:dyDescent="0.2">
      <c r="A158" s="119"/>
      <c r="B158" s="120"/>
      <c r="C158" s="178" t="s">
        <v>958</v>
      </c>
      <c r="D158" s="179"/>
      <c r="E158" s="179"/>
      <c r="F158" s="179"/>
      <c r="G158" s="180"/>
      <c r="I158" s="121"/>
      <c r="K158" s="121"/>
      <c r="L158" s="122" t="s">
        <v>958</v>
      </c>
      <c r="O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row>
    <row r="159" spans="1:104" ht="22.5" x14ac:dyDescent="0.2">
      <c r="A159" s="109">
        <v>67</v>
      </c>
      <c r="B159" s="110" t="s">
        <v>959</v>
      </c>
      <c r="C159" s="111" t="s">
        <v>960</v>
      </c>
      <c r="D159" s="112" t="s">
        <v>133</v>
      </c>
      <c r="E159" s="113">
        <v>12</v>
      </c>
      <c r="F159" s="114">
        <v>0</v>
      </c>
      <c r="G159" s="115">
        <f>E159*F159</f>
        <v>0</v>
      </c>
      <c r="H159" s="116">
        <v>0</v>
      </c>
      <c r="I159" s="117">
        <f>E159*H159</f>
        <v>0</v>
      </c>
      <c r="J159" s="116"/>
      <c r="K159" s="117">
        <f>E159*J159</f>
        <v>0</v>
      </c>
      <c r="O159" s="108"/>
      <c r="Z159" s="108"/>
      <c r="AA159" s="108">
        <v>12</v>
      </c>
      <c r="AB159" s="108">
        <v>0</v>
      </c>
      <c r="AC159" s="108">
        <v>6</v>
      </c>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18">
        <f>G159</f>
        <v>0</v>
      </c>
      <c r="BA159" s="108"/>
      <c r="BB159" s="108"/>
      <c r="BC159" s="108"/>
      <c r="BD159" s="108"/>
      <c r="BE159" s="108"/>
      <c r="BF159" s="108"/>
      <c r="BG159" s="108"/>
      <c r="BH159" s="108"/>
      <c r="BI159" s="108"/>
      <c r="CA159" s="108">
        <v>12</v>
      </c>
      <c r="CB159" s="108">
        <v>0</v>
      </c>
      <c r="CZ159" s="75">
        <v>4</v>
      </c>
    </row>
    <row r="160" spans="1:104" x14ac:dyDescent="0.2">
      <c r="A160" s="119"/>
      <c r="B160" s="120"/>
      <c r="C160" s="178" t="s">
        <v>960</v>
      </c>
      <c r="D160" s="179"/>
      <c r="E160" s="179"/>
      <c r="F160" s="179"/>
      <c r="G160" s="180"/>
      <c r="I160" s="121"/>
      <c r="K160" s="121"/>
      <c r="L160" s="122" t="s">
        <v>960</v>
      </c>
      <c r="O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row>
    <row r="161" spans="1:104" ht="22.5" x14ac:dyDescent="0.2">
      <c r="A161" s="109">
        <v>68</v>
      </c>
      <c r="B161" s="110" t="s">
        <v>961</v>
      </c>
      <c r="C161" s="111" t="s">
        <v>962</v>
      </c>
      <c r="D161" s="112" t="s">
        <v>152</v>
      </c>
      <c r="E161" s="113">
        <v>10</v>
      </c>
      <c r="F161" s="114">
        <v>0</v>
      </c>
      <c r="G161" s="115">
        <f>E161*F161</f>
        <v>0</v>
      </c>
      <c r="H161" s="116">
        <v>0</v>
      </c>
      <c r="I161" s="117">
        <f>E161*H161</f>
        <v>0</v>
      </c>
      <c r="J161" s="116"/>
      <c r="K161" s="117">
        <f>E161*J161</f>
        <v>0</v>
      </c>
      <c r="O161" s="108"/>
      <c r="Z161" s="108"/>
      <c r="AA161" s="108">
        <v>12</v>
      </c>
      <c r="AB161" s="108">
        <v>0</v>
      </c>
      <c r="AC161" s="108">
        <v>7</v>
      </c>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18">
        <f>G161</f>
        <v>0</v>
      </c>
      <c r="BA161" s="108"/>
      <c r="BB161" s="108"/>
      <c r="BC161" s="108"/>
      <c r="BD161" s="108"/>
      <c r="BE161" s="108"/>
      <c r="BF161" s="108"/>
      <c r="BG161" s="108"/>
      <c r="BH161" s="108"/>
      <c r="BI161" s="108"/>
      <c r="CA161" s="108">
        <v>12</v>
      </c>
      <c r="CB161" s="108">
        <v>0</v>
      </c>
      <c r="CZ161" s="75">
        <v>4</v>
      </c>
    </row>
    <row r="162" spans="1:104" x14ac:dyDescent="0.2">
      <c r="A162" s="119"/>
      <c r="B162" s="120"/>
      <c r="C162" s="178" t="s">
        <v>963</v>
      </c>
      <c r="D162" s="179"/>
      <c r="E162" s="179"/>
      <c r="F162" s="179"/>
      <c r="G162" s="180"/>
      <c r="I162" s="121"/>
      <c r="K162" s="121"/>
      <c r="L162" s="122" t="s">
        <v>963</v>
      </c>
      <c r="O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row>
    <row r="163" spans="1:104" ht="22.5" x14ac:dyDescent="0.2">
      <c r="A163" s="109">
        <v>69</v>
      </c>
      <c r="B163" s="110" t="s">
        <v>964</v>
      </c>
      <c r="C163" s="111" t="s">
        <v>965</v>
      </c>
      <c r="D163" s="112" t="s">
        <v>152</v>
      </c>
      <c r="E163" s="113">
        <v>3</v>
      </c>
      <c r="F163" s="114">
        <v>0</v>
      </c>
      <c r="G163" s="115">
        <f>E163*F163</f>
        <v>0</v>
      </c>
      <c r="H163" s="116">
        <v>0</v>
      </c>
      <c r="I163" s="117">
        <f>E163*H163</f>
        <v>0</v>
      </c>
      <c r="J163" s="116"/>
      <c r="K163" s="117">
        <f>E163*J163</f>
        <v>0</v>
      </c>
      <c r="O163" s="108"/>
      <c r="Z163" s="108"/>
      <c r="AA163" s="108">
        <v>12</v>
      </c>
      <c r="AB163" s="108">
        <v>0</v>
      </c>
      <c r="AC163" s="108">
        <v>8</v>
      </c>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18">
        <f>G163</f>
        <v>0</v>
      </c>
      <c r="BA163" s="108"/>
      <c r="BB163" s="108"/>
      <c r="BC163" s="108"/>
      <c r="BD163" s="108"/>
      <c r="BE163" s="108"/>
      <c r="BF163" s="108"/>
      <c r="BG163" s="108"/>
      <c r="BH163" s="108"/>
      <c r="BI163" s="108"/>
      <c r="CA163" s="108">
        <v>12</v>
      </c>
      <c r="CB163" s="108">
        <v>0</v>
      </c>
      <c r="CZ163" s="75">
        <v>4</v>
      </c>
    </row>
    <row r="164" spans="1:104" x14ac:dyDescent="0.2">
      <c r="A164" s="119"/>
      <c r="B164" s="120"/>
      <c r="C164" s="178" t="s">
        <v>966</v>
      </c>
      <c r="D164" s="179"/>
      <c r="E164" s="179"/>
      <c r="F164" s="179"/>
      <c r="G164" s="180"/>
      <c r="I164" s="121"/>
      <c r="K164" s="121"/>
      <c r="L164" s="122" t="s">
        <v>966</v>
      </c>
      <c r="O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row>
    <row r="165" spans="1:104" x14ac:dyDescent="0.2">
      <c r="A165" s="119"/>
      <c r="B165" s="120"/>
      <c r="C165" s="178"/>
      <c r="D165" s="179"/>
      <c r="E165" s="179"/>
      <c r="F165" s="179"/>
      <c r="G165" s="180"/>
      <c r="I165" s="121"/>
      <c r="K165" s="121"/>
      <c r="L165" s="122"/>
      <c r="O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row>
    <row r="166" spans="1:104" x14ac:dyDescent="0.2">
      <c r="A166" s="119"/>
      <c r="B166" s="120"/>
      <c r="C166" s="178" t="s">
        <v>967</v>
      </c>
      <c r="D166" s="179"/>
      <c r="E166" s="179"/>
      <c r="F166" s="179"/>
      <c r="G166" s="180"/>
      <c r="I166" s="121"/>
      <c r="K166" s="121"/>
      <c r="L166" s="122" t="s">
        <v>967</v>
      </c>
      <c r="O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row>
    <row r="167" spans="1:104" ht="22.5" x14ac:dyDescent="0.2">
      <c r="A167" s="109">
        <v>70</v>
      </c>
      <c r="B167" s="110" t="s">
        <v>968</v>
      </c>
      <c r="C167" s="111" t="s">
        <v>969</v>
      </c>
      <c r="D167" s="112" t="s">
        <v>133</v>
      </c>
      <c r="E167" s="113">
        <v>1</v>
      </c>
      <c r="F167" s="114">
        <v>0</v>
      </c>
      <c r="G167" s="115">
        <f>E167*F167</f>
        <v>0</v>
      </c>
      <c r="H167" s="116">
        <v>0</v>
      </c>
      <c r="I167" s="117">
        <f>E167*H167</f>
        <v>0</v>
      </c>
      <c r="J167" s="116"/>
      <c r="K167" s="117">
        <f>E167*J167</f>
        <v>0</v>
      </c>
      <c r="O167" s="108"/>
      <c r="Z167" s="108"/>
      <c r="AA167" s="108">
        <v>12</v>
      </c>
      <c r="AB167" s="108">
        <v>0</v>
      </c>
      <c r="AC167" s="108">
        <v>9</v>
      </c>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18">
        <f>G167</f>
        <v>0</v>
      </c>
      <c r="BA167" s="108"/>
      <c r="BB167" s="108"/>
      <c r="BC167" s="108"/>
      <c r="BD167" s="108"/>
      <c r="BE167" s="108"/>
      <c r="BF167" s="108"/>
      <c r="BG167" s="108"/>
      <c r="BH167" s="108"/>
      <c r="BI167" s="108"/>
      <c r="CA167" s="108">
        <v>12</v>
      </c>
      <c r="CB167" s="108">
        <v>0</v>
      </c>
      <c r="CZ167" s="75">
        <v>4</v>
      </c>
    </row>
    <row r="168" spans="1:104" x14ac:dyDescent="0.2">
      <c r="A168" s="119"/>
      <c r="B168" s="120"/>
      <c r="C168" s="178" t="s">
        <v>970</v>
      </c>
      <c r="D168" s="179"/>
      <c r="E168" s="179"/>
      <c r="F168" s="179"/>
      <c r="G168" s="180"/>
      <c r="I168" s="121"/>
      <c r="K168" s="121"/>
      <c r="L168" s="122" t="s">
        <v>970</v>
      </c>
      <c r="O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row>
    <row r="169" spans="1:104" ht="33.75" x14ac:dyDescent="0.2">
      <c r="A169" s="109">
        <v>71</v>
      </c>
      <c r="B169" s="110" t="s">
        <v>971</v>
      </c>
      <c r="C169" s="111" t="s">
        <v>972</v>
      </c>
      <c r="D169" s="112" t="s">
        <v>152</v>
      </c>
      <c r="E169" s="113">
        <v>15</v>
      </c>
      <c r="F169" s="114">
        <v>0</v>
      </c>
      <c r="G169" s="115">
        <f>E169*F169</f>
        <v>0</v>
      </c>
      <c r="H169" s="116">
        <v>0</v>
      </c>
      <c r="I169" s="117">
        <f>E169*H169</f>
        <v>0</v>
      </c>
      <c r="J169" s="116"/>
      <c r="K169" s="117">
        <f>E169*J169</f>
        <v>0</v>
      </c>
      <c r="O169" s="108"/>
      <c r="Z169" s="108"/>
      <c r="AA169" s="108">
        <v>12</v>
      </c>
      <c r="AB169" s="108">
        <v>0</v>
      </c>
      <c r="AC169" s="108">
        <v>10</v>
      </c>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18">
        <f>G169</f>
        <v>0</v>
      </c>
      <c r="BA169" s="108"/>
      <c r="BB169" s="108"/>
      <c r="BC169" s="108"/>
      <c r="BD169" s="108"/>
      <c r="BE169" s="108"/>
      <c r="BF169" s="108"/>
      <c r="BG169" s="108"/>
      <c r="BH169" s="108"/>
      <c r="BI169" s="108"/>
      <c r="CA169" s="108">
        <v>12</v>
      </c>
      <c r="CB169" s="108">
        <v>0</v>
      </c>
      <c r="CZ169" s="75">
        <v>4</v>
      </c>
    </row>
    <row r="170" spans="1:104" ht="22.5" x14ac:dyDescent="0.2">
      <c r="A170" s="119"/>
      <c r="B170" s="120"/>
      <c r="C170" s="178" t="s">
        <v>973</v>
      </c>
      <c r="D170" s="179"/>
      <c r="E170" s="179"/>
      <c r="F170" s="179"/>
      <c r="G170" s="180"/>
      <c r="I170" s="121"/>
      <c r="K170" s="121"/>
      <c r="L170" s="122" t="s">
        <v>973</v>
      </c>
      <c r="O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row>
    <row r="171" spans="1:104" x14ac:dyDescent="0.2">
      <c r="A171" s="109">
        <v>72</v>
      </c>
      <c r="B171" s="110" t="s">
        <v>974</v>
      </c>
      <c r="C171" s="111" t="s">
        <v>975</v>
      </c>
      <c r="D171" s="112" t="s">
        <v>152</v>
      </c>
      <c r="E171" s="113">
        <v>1</v>
      </c>
      <c r="F171" s="114">
        <v>0</v>
      </c>
      <c r="G171" s="115">
        <f>E171*F171</f>
        <v>0</v>
      </c>
      <c r="H171" s="116">
        <v>0</v>
      </c>
      <c r="I171" s="117">
        <f>E171*H171</f>
        <v>0</v>
      </c>
      <c r="J171" s="116"/>
      <c r="K171" s="117">
        <f>E171*J171</f>
        <v>0</v>
      </c>
      <c r="O171" s="108"/>
      <c r="Z171" s="108"/>
      <c r="AA171" s="108">
        <v>12</v>
      </c>
      <c r="AB171" s="108">
        <v>0</v>
      </c>
      <c r="AC171" s="108">
        <v>11</v>
      </c>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18">
        <f>G171</f>
        <v>0</v>
      </c>
      <c r="BA171" s="108"/>
      <c r="BB171" s="108"/>
      <c r="BC171" s="108"/>
      <c r="BD171" s="108"/>
      <c r="BE171" s="108"/>
      <c r="BF171" s="108"/>
      <c r="BG171" s="108"/>
      <c r="BH171" s="108"/>
      <c r="BI171" s="108"/>
      <c r="CA171" s="108">
        <v>12</v>
      </c>
      <c r="CB171" s="108">
        <v>0</v>
      </c>
      <c r="CZ171" s="75">
        <v>4</v>
      </c>
    </row>
    <row r="172" spans="1:104" x14ac:dyDescent="0.2">
      <c r="A172" s="119"/>
      <c r="B172" s="120"/>
      <c r="C172" s="178" t="s">
        <v>976</v>
      </c>
      <c r="D172" s="179"/>
      <c r="E172" s="179"/>
      <c r="F172" s="179"/>
      <c r="G172" s="180"/>
      <c r="I172" s="121"/>
      <c r="K172" s="121"/>
      <c r="L172" s="122" t="s">
        <v>976</v>
      </c>
      <c r="O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row>
    <row r="173" spans="1:104" ht="33.75" x14ac:dyDescent="0.2">
      <c r="A173" s="109">
        <v>73</v>
      </c>
      <c r="B173" s="110" t="s">
        <v>977</v>
      </c>
      <c r="C173" s="111" t="s">
        <v>978</v>
      </c>
      <c r="D173" s="112" t="s">
        <v>152</v>
      </c>
      <c r="E173" s="113">
        <v>2</v>
      </c>
      <c r="F173" s="114">
        <v>0</v>
      </c>
      <c r="G173" s="115">
        <f>E173*F173</f>
        <v>0</v>
      </c>
      <c r="H173" s="116">
        <v>0</v>
      </c>
      <c r="I173" s="117">
        <f>E173*H173</f>
        <v>0</v>
      </c>
      <c r="J173" s="116"/>
      <c r="K173" s="117">
        <f>E173*J173</f>
        <v>0</v>
      </c>
      <c r="O173" s="108"/>
      <c r="Z173" s="108"/>
      <c r="AA173" s="108">
        <v>12</v>
      </c>
      <c r="AB173" s="108">
        <v>0</v>
      </c>
      <c r="AC173" s="108">
        <v>2</v>
      </c>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18">
        <f>G173</f>
        <v>0</v>
      </c>
      <c r="BA173" s="108"/>
      <c r="BB173" s="108"/>
      <c r="BC173" s="108"/>
      <c r="BD173" s="108"/>
      <c r="BE173" s="108"/>
      <c r="BF173" s="108"/>
      <c r="BG173" s="108"/>
      <c r="BH173" s="108"/>
      <c r="BI173" s="108"/>
      <c r="CA173" s="108">
        <v>12</v>
      </c>
      <c r="CB173" s="108">
        <v>0</v>
      </c>
      <c r="CZ173" s="75">
        <v>4</v>
      </c>
    </row>
    <row r="174" spans="1:104" ht="33.75" x14ac:dyDescent="0.2">
      <c r="A174" s="119"/>
      <c r="B174" s="120"/>
      <c r="C174" s="178" t="s">
        <v>979</v>
      </c>
      <c r="D174" s="179"/>
      <c r="E174" s="179"/>
      <c r="F174" s="179"/>
      <c r="G174" s="180"/>
      <c r="I174" s="121"/>
      <c r="K174" s="121"/>
      <c r="L174" s="122" t="s">
        <v>979</v>
      </c>
      <c r="O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row>
    <row r="175" spans="1:104" x14ac:dyDescent="0.2">
      <c r="A175" s="109">
        <v>74</v>
      </c>
      <c r="B175" s="110" t="s">
        <v>980</v>
      </c>
      <c r="C175" s="111" t="s">
        <v>981</v>
      </c>
      <c r="D175" s="112" t="s">
        <v>152</v>
      </c>
      <c r="E175" s="113">
        <v>27</v>
      </c>
      <c r="F175" s="114">
        <v>0</v>
      </c>
      <c r="G175" s="115">
        <f>E175*F175</f>
        <v>0</v>
      </c>
      <c r="H175" s="116">
        <v>0</v>
      </c>
      <c r="I175" s="117">
        <f>E175*H175</f>
        <v>0</v>
      </c>
      <c r="J175" s="116"/>
      <c r="K175" s="117">
        <f>E175*J175</f>
        <v>0</v>
      </c>
      <c r="O175" s="108"/>
      <c r="Z175" s="108"/>
      <c r="AA175" s="108">
        <v>12</v>
      </c>
      <c r="AB175" s="108">
        <v>0</v>
      </c>
      <c r="AC175" s="108">
        <v>12</v>
      </c>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18">
        <f>G175</f>
        <v>0</v>
      </c>
      <c r="BA175" s="108"/>
      <c r="BB175" s="108"/>
      <c r="BC175" s="108"/>
      <c r="BD175" s="108"/>
      <c r="BE175" s="108"/>
      <c r="BF175" s="108"/>
      <c r="BG175" s="108"/>
      <c r="BH175" s="108"/>
      <c r="BI175" s="108"/>
      <c r="CA175" s="108">
        <v>12</v>
      </c>
      <c r="CB175" s="108">
        <v>0</v>
      </c>
      <c r="CZ175" s="75">
        <v>4</v>
      </c>
    </row>
    <row r="176" spans="1:104" x14ac:dyDescent="0.2">
      <c r="A176" s="119"/>
      <c r="B176" s="120"/>
      <c r="C176" s="178" t="s">
        <v>982</v>
      </c>
      <c r="D176" s="179"/>
      <c r="E176" s="179"/>
      <c r="F176" s="179"/>
      <c r="G176" s="180"/>
      <c r="I176" s="121"/>
      <c r="K176" s="121"/>
      <c r="L176" s="122" t="s">
        <v>982</v>
      </c>
      <c r="O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row>
    <row r="177" spans="1:104" ht="33.75" x14ac:dyDescent="0.2">
      <c r="A177" s="109">
        <v>75</v>
      </c>
      <c r="B177" s="110" t="s">
        <v>983</v>
      </c>
      <c r="C177" s="111" t="s">
        <v>984</v>
      </c>
      <c r="D177" s="112" t="s">
        <v>152</v>
      </c>
      <c r="E177" s="113">
        <v>7</v>
      </c>
      <c r="F177" s="114">
        <v>0</v>
      </c>
      <c r="G177" s="115">
        <f>E177*F177</f>
        <v>0</v>
      </c>
      <c r="H177" s="116">
        <v>0</v>
      </c>
      <c r="I177" s="117">
        <f>E177*H177</f>
        <v>0</v>
      </c>
      <c r="J177" s="116"/>
      <c r="K177" s="117">
        <f>E177*J177</f>
        <v>0</v>
      </c>
      <c r="O177" s="108"/>
      <c r="Z177" s="108"/>
      <c r="AA177" s="108">
        <v>12</v>
      </c>
      <c r="AB177" s="108">
        <v>0</v>
      </c>
      <c r="AC177" s="108">
        <v>1</v>
      </c>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18">
        <f>G177</f>
        <v>0</v>
      </c>
      <c r="BA177" s="108"/>
      <c r="BB177" s="108"/>
      <c r="BC177" s="108"/>
      <c r="BD177" s="108"/>
      <c r="BE177" s="108"/>
      <c r="BF177" s="108"/>
      <c r="BG177" s="108"/>
      <c r="BH177" s="108"/>
      <c r="BI177" s="108"/>
      <c r="CA177" s="108">
        <v>12</v>
      </c>
      <c r="CB177" s="108">
        <v>0</v>
      </c>
      <c r="CZ177" s="75">
        <v>4</v>
      </c>
    </row>
    <row r="178" spans="1:104" ht="45" x14ac:dyDescent="0.2">
      <c r="A178" s="119"/>
      <c r="B178" s="120"/>
      <c r="C178" s="178" t="s">
        <v>985</v>
      </c>
      <c r="D178" s="179"/>
      <c r="E178" s="179"/>
      <c r="F178" s="179"/>
      <c r="G178" s="180"/>
      <c r="I178" s="121"/>
      <c r="K178" s="121"/>
      <c r="L178" s="122" t="s">
        <v>985</v>
      </c>
      <c r="O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row>
    <row r="179" spans="1:104" x14ac:dyDescent="0.2">
      <c r="A179" s="109">
        <v>76</v>
      </c>
      <c r="B179" s="110" t="s">
        <v>986</v>
      </c>
      <c r="C179" s="111" t="s">
        <v>987</v>
      </c>
      <c r="D179" s="112" t="s">
        <v>988</v>
      </c>
      <c r="E179" s="113">
        <v>8</v>
      </c>
      <c r="F179" s="114">
        <v>0</v>
      </c>
      <c r="G179" s="115">
        <f>E179*F179</f>
        <v>0</v>
      </c>
      <c r="H179" s="116">
        <v>0</v>
      </c>
      <c r="I179" s="117">
        <f>E179*H179</f>
        <v>0</v>
      </c>
      <c r="J179" s="116"/>
      <c r="K179" s="117">
        <f>E179*J179</f>
        <v>0</v>
      </c>
      <c r="O179" s="108"/>
      <c r="Z179" s="108"/>
      <c r="AA179" s="108">
        <v>12</v>
      </c>
      <c r="AB179" s="108">
        <v>0</v>
      </c>
      <c r="AC179" s="108">
        <v>13</v>
      </c>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18">
        <f>G179</f>
        <v>0</v>
      </c>
      <c r="BA179" s="108"/>
      <c r="BB179" s="108"/>
      <c r="BC179" s="108"/>
      <c r="BD179" s="108"/>
      <c r="BE179" s="108"/>
      <c r="BF179" s="108"/>
      <c r="BG179" s="108"/>
      <c r="BH179" s="108"/>
      <c r="BI179" s="108"/>
      <c r="CA179" s="108">
        <v>12</v>
      </c>
      <c r="CB179" s="108">
        <v>0</v>
      </c>
      <c r="CZ179" s="75">
        <v>4</v>
      </c>
    </row>
    <row r="180" spans="1:104" x14ac:dyDescent="0.2">
      <c r="A180" s="119"/>
      <c r="B180" s="120"/>
      <c r="C180" s="178" t="s">
        <v>989</v>
      </c>
      <c r="D180" s="179"/>
      <c r="E180" s="179"/>
      <c r="F180" s="179"/>
      <c r="G180" s="180"/>
      <c r="I180" s="121"/>
      <c r="K180" s="121"/>
      <c r="L180" s="122" t="s">
        <v>989</v>
      </c>
      <c r="O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row>
    <row r="181" spans="1:104" x14ac:dyDescent="0.2">
      <c r="A181" s="109">
        <v>77</v>
      </c>
      <c r="B181" s="110" t="s">
        <v>990</v>
      </c>
      <c r="C181" s="111" t="s">
        <v>991</v>
      </c>
      <c r="D181" s="112" t="s">
        <v>988</v>
      </c>
      <c r="E181" s="113">
        <v>8</v>
      </c>
      <c r="F181" s="114">
        <v>0</v>
      </c>
      <c r="G181" s="115">
        <f>E181*F181</f>
        <v>0</v>
      </c>
      <c r="H181" s="116">
        <v>0</v>
      </c>
      <c r="I181" s="117">
        <f>E181*H181</f>
        <v>0</v>
      </c>
      <c r="J181" s="116"/>
      <c r="K181" s="117">
        <f>E181*J181</f>
        <v>0</v>
      </c>
      <c r="O181" s="108"/>
      <c r="Z181" s="108"/>
      <c r="AA181" s="108">
        <v>12</v>
      </c>
      <c r="AB181" s="108">
        <v>0</v>
      </c>
      <c r="AC181" s="108">
        <v>14</v>
      </c>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18">
        <f>G181</f>
        <v>0</v>
      </c>
      <c r="BA181" s="108"/>
      <c r="BB181" s="108"/>
      <c r="BC181" s="108"/>
      <c r="BD181" s="108"/>
      <c r="BE181" s="108"/>
      <c r="BF181" s="108"/>
      <c r="BG181" s="108"/>
      <c r="BH181" s="108"/>
      <c r="BI181" s="108"/>
      <c r="CA181" s="108">
        <v>12</v>
      </c>
      <c r="CB181" s="108">
        <v>0</v>
      </c>
      <c r="CZ181" s="75">
        <v>4</v>
      </c>
    </row>
    <row r="182" spans="1:104" x14ac:dyDescent="0.2">
      <c r="A182" s="119"/>
      <c r="B182" s="120"/>
      <c r="C182" s="178" t="s">
        <v>992</v>
      </c>
      <c r="D182" s="179"/>
      <c r="E182" s="179"/>
      <c r="F182" s="179"/>
      <c r="G182" s="180"/>
      <c r="I182" s="121"/>
      <c r="K182" s="121"/>
      <c r="L182" s="122" t="s">
        <v>992</v>
      </c>
      <c r="O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row>
    <row r="183" spans="1:104" x14ac:dyDescent="0.2">
      <c r="A183" s="109">
        <v>78</v>
      </c>
      <c r="B183" s="110" t="s">
        <v>993</v>
      </c>
      <c r="C183" s="111" t="s">
        <v>994</v>
      </c>
      <c r="D183" s="112" t="s">
        <v>988</v>
      </c>
      <c r="E183" s="113">
        <v>8</v>
      </c>
      <c r="F183" s="114">
        <v>0</v>
      </c>
      <c r="G183" s="115">
        <f>E183*F183</f>
        <v>0</v>
      </c>
      <c r="H183" s="116">
        <v>0</v>
      </c>
      <c r="I183" s="117">
        <f>E183*H183</f>
        <v>0</v>
      </c>
      <c r="J183" s="116"/>
      <c r="K183" s="117">
        <f>E183*J183</f>
        <v>0</v>
      </c>
      <c r="O183" s="108"/>
      <c r="Z183" s="108"/>
      <c r="AA183" s="108">
        <v>12</v>
      </c>
      <c r="AB183" s="108">
        <v>0</v>
      </c>
      <c r="AC183" s="108">
        <v>15</v>
      </c>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18">
        <f>G183</f>
        <v>0</v>
      </c>
      <c r="BA183" s="108"/>
      <c r="BB183" s="108"/>
      <c r="BC183" s="108"/>
      <c r="BD183" s="108"/>
      <c r="BE183" s="108"/>
      <c r="BF183" s="108"/>
      <c r="BG183" s="108"/>
      <c r="BH183" s="108"/>
      <c r="BI183" s="108"/>
      <c r="CA183" s="108">
        <v>12</v>
      </c>
      <c r="CB183" s="108">
        <v>0</v>
      </c>
      <c r="CZ183" s="75">
        <v>4</v>
      </c>
    </row>
    <row r="184" spans="1:104" x14ac:dyDescent="0.2">
      <c r="A184" s="119"/>
      <c r="B184" s="120"/>
      <c r="C184" s="178" t="s">
        <v>995</v>
      </c>
      <c r="D184" s="179"/>
      <c r="E184" s="179"/>
      <c r="F184" s="179"/>
      <c r="G184" s="180"/>
      <c r="I184" s="121"/>
      <c r="K184" s="121"/>
      <c r="L184" s="122" t="s">
        <v>995</v>
      </c>
      <c r="O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row>
    <row r="185" spans="1:104" x14ac:dyDescent="0.2">
      <c r="A185" s="109">
        <v>79</v>
      </c>
      <c r="B185" s="110" t="s">
        <v>996</v>
      </c>
      <c r="C185" s="111" t="s">
        <v>997</v>
      </c>
      <c r="D185" s="112" t="s">
        <v>988</v>
      </c>
      <c r="E185" s="113">
        <v>48</v>
      </c>
      <c r="F185" s="114">
        <v>0</v>
      </c>
      <c r="G185" s="115">
        <f>E185*F185</f>
        <v>0</v>
      </c>
      <c r="H185" s="116">
        <v>0</v>
      </c>
      <c r="I185" s="117">
        <f>E185*H185</f>
        <v>0</v>
      </c>
      <c r="J185" s="116"/>
      <c r="K185" s="117">
        <f>E185*J185</f>
        <v>0</v>
      </c>
      <c r="O185" s="108"/>
      <c r="Z185" s="108"/>
      <c r="AA185" s="108">
        <v>12</v>
      </c>
      <c r="AB185" s="108">
        <v>0</v>
      </c>
      <c r="AC185" s="108">
        <v>16</v>
      </c>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18">
        <f>G185</f>
        <v>0</v>
      </c>
      <c r="BA185" s="108"/>
      <c r="BB185" s="108"/>
      <c r="BC185" s="108"/>
      <c r="BD185" s="108"/>
      <c r="BE185" s="108"/>
      <c r="BF185" s="108"/>
      <c r="BG185" s="108"/>
      <c r="BH185" s="108"/>
      <c r="BI185" s="108"/>
      <c r="CA185" s="108">
        <v>12</v>
      </c>
      <c r="CB185" s="108">
        <v>0</v>
      </c>
      <c r="CZ185" s="75">
        <v>4</v>
      </c>
    </row>
    <row r="186" spans="1:104" x14ac:dyDescent="0.2">
      <c r="A186" s="119"/>
      <c r="B186" s="120"/>
      <c r="C186" s="178" t="s">
        <v>998</v>
      </c>
      <c r="D186" s="179"/>
      <c r="E186" s="179"/>
      <c r="F186" s="179"/>
      <c r="G186" s="180"/>
      <c r="I186" s="121"/>
      <c r="K186" s="121"/>
      <c r="L186" s="122" t="s">
        <v>998</v>
      </c>
      <c r="O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row>
    <row r="187" spans="1:104" ht="22.5" x14ac:dyDescent="0.2">
      <c r="A187" s="109">
        <v>80</v>
      </c>
      <c r="B187" s="110" t="s">
        <v>999</v>
      </c>
      <c r="C187" s="111" t="s">
        <v>1000</v>
      </c>
      <c r="D187" s="112" t="s">
        <v>988</v>
      </c>
      <c r="E187" s="113">
        <v>16</v>
      </c>
      <c r="F187" s="114">
        <v>0</v>
      </c>
      <c r="G187" s="115">
        <f>E187*F187</f>
        <v>0</v>
      </c>
      <c r="H187" s="116">
        <v>0</v>
      </c>
      <c r="I187" s="117">
        <f>E187*H187</f>
        <v>0</v>
      </c>
      <c r="J187" s="116"/>
      <c r="K187" s="117">
        <f>E187*J187</f>
        <v>0</v>
      </c>
      <c r="O187" s="108"/>
      <c r="Z187" s="108"/>
      <c r="AA187" s="108">
        <v>12</v>
      </c>
      <c r="AB187" s="108">
        <v>0</v>
      </c>
      <c r="AC187" s="108">
        <v>17</v>
      </c>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18">
        <f>G187</f>
        <v>0</v>
      </c>
      <c r="BA187" s="108"/>
      <c r="BB187" s="108"/>
      <c r="BC187" s="108"/>
      <c r="BD187" s="108"/>
      <c r="BE187" s="108"/>
      <c r="BF187" s="108"/>
      <c r="BG187" s="108"/>
      <c r="BH187" s="108"/>
      <c r="BI187" s="108"/>
      <c r="CA187" s="108">
        <v>12</v>
      </c>
      <c r="CB187" s="108">
        <v>0</v>
      </c>
      <c r="CZ187" s="75">
        <v>4</v>
      </c>
    </row>
    <row r="188" spans="1:104" ht="22.5" x14ac:dyDescent="0.2">
      <c r="A188" s="119"/>
      <c r="B188" s="120"/>
      <c r="C188" s="178" t="s">
        <v>1001</v>
      </c>
      <c r="D188" s="179"/>
      <c r="E188" s="179"/>
      <c r="F188" s="179"/>
      <c r="G188" s="180"/>
      <c r="I188" s="121"/>
      <c r="K188" s="121"/>
      <c r="L188" s="122" t="s">
        <v>1001</v>
      </c>
      <c r="O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row>
    <row r="189" spans="1:104" ht="22.5" x14ac:dyDescent="0.2">
      <c r="A189" s="109">
        <v>81</v>
      </c>
      <c r="B189" s="110" t="s">
        <v>1002</v>
      </c>
      <c r="C189" s="111" t="s">
        <v>1003</v>
      </c>
      <c r="D189" s="112" t="s">
        <v>988</v>
      </c>
      <c r="E189" s="113">
        <v>4</v>
      </c>
      <c r="F189" s="114">
        <v>0</v>
      </c>
      <c r="G189" s="115">
        <f>E189*F189</f>
        <v>0</v>
      </c>
      <c r="H189" s="116">
        <v>0</v>
      </c>
      <c r="I189" s="117">
        <f>E189*H189</f>
        <v>0</v>
      </c>
      <c r="J189" s="116"/>
      <c r="K189" s="117">
        <f>E189*J189</f>
        <v>0</v>
      </c>
      <c r="O189" s="108"/>
      <c r="Z189" s="108"/>
      <c r="AA189" s="108">
        <v>12</v>
      </c>
      <c r="AB189" s="108">
        <v>0</v>
      </c>
      <c r="AC189" s="108">
        <v>18</v>
      </c>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18">
        <f>G189</f>
        <v>0</v>
      </c>
      <c r="BA189" s="108"/>
      <c r="BB189" s="108"/>
      <c r="BC189" s="108"/>
      <c r="BD189" s="108"/>
      <c r="BE189" s="108"/>
      <c r="BF189" s="108"/>
      <c r="BG189" s="108"/>
      <c r="BH189" s="108"/>
      <c r="BI189" s="108"/>
      <c r="CA189" s="108">
        <v>12</v>
      </c>
      <c r="CB189" s="108">
        <v>0</v>
      </c>
      <c r="CZ189" s="75">
        <v>4</v>
      </c>
    </row>
    <row r="190" spans="1:104" ht="22.5" x14ac:dyDescent="0.2">
      <c r="A190" s="119"/>
      <c r="B190" s="120"/>
      <c r="C190" s="178" t="s">
        <v>1004</v>
      </c>
      <c r="D190" s="179"/>
      <c r="E190" s="179"/>
      <c r="F190" s="179"/>
      <c r="G190" s="180"/>
      <c r="I190" s="121"/>
      <c r="K190" s="121"/>
      <c r="L190" s="122" t="s">
        <v>1004</v>
      </c>
      <c r="O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row>
    <row r="191" spans="1:104" x14ac:dyDescent="0.2">
      <c r="A191" s="109">
        <v>82</v>
      </c>
      <c r="B191" s="110" t="s">
        <v>1005</v>
      </c>
      <c r="C191" s="111" t="s">
        <v>1006</v>
      </c>
      <c r="D191" s="112" t="s">
        <v>22</v>
      </c>
      <c r="E191" s="113">
        <v>2</v>
      </c>
      <c r="F191" s="114">
        <v>0</v>
      </c>
      <c r="G191" s="115">
        <f>E191*F191</f>
        <v>0</v>
      </c>
      <c r="H191" s="116">
        <v>0</v>
      </c>
      <c r="I191" s="117">
        <f>E191*H191</f>
        <v>0</v>
      </c>
      <c r="J191" s="116"/>
      <c r="K191" s="117">
        <f>E191*J191</f>
        <v>0</v>
      </c>
      <c r="O191" s="108"/>
      <c r="Z191" s="108"/>
      <c r="AA191" s="108">
        <v>12</v>
      </c>
      <c r="AB191" s="108">
        <v>0</v>
      </c>
      <c r="AC191" s="108">
        <v>3</v>
      </c>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18">
        <f>G191</f>
        <v>0</v>
      </c>
      <c r="BA191" s="108"/>
      <c r="BB191" s="108"/>
      <c r="BC191" s="108"/>
      <c r="BD191" s="108"/>
      <c r="BE191" s="108"/>
      <c r="BF191" s="108"/>
      <c r="BG191" s="108"/>
      <c r="BH191" s="108"/>
      <c r="BI191" s="108"/>
      <c r="CA191" s="108">
        <v>12</v>
      </c>
      <c r="CB191" s="108">
        <v>0</v>
      </c>
      <c r="CZ191" s="75">
        <v>4</v>
      </c>
    </row>
    <row r="192" spans="1:104" ht="22.5" x14ac:dyDescent="0.2">
      <c r="A192" s="119"/>
      <c r="B192" s="120"/>
      <c r="C192" s="178" t="s">
        <v>1007</v>
      </c>
      <c r="D192" s="179"/>
      <c r="E192" s="179"/>
      <c r="F192" s="179"/>
      <c r="G192" s="180"/>
      <c r="I192" s="121"/>
      <c r="K192" s="121"/>
      <c r="L192" s="122" t="s">
        <v>1007</v>
      </c>
      <c r="O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row>
    <row r="193" spans="1:104" x14ac:dyDescent="0.2">
      <c r="A193" s="109">
        <v>83</v>
      </c>
      <c r="B193" s="110" t="s">
        <v>1008</v>
      </c>
      <c r="C193" s="111" t="s">
        <v>1009</v>
      </c>
      <c r="D193" s="112" t="s">
        <v>22</v>
      </c>
      <c r="E193" s="113">
        <v>2</v>
      </c>
      <c r="F193" s="114">
        <v>0</v>
      </c>
      <c r="G193" s="115">
        <f>E193*F193</f>
        <v>0</v>
      </c>
      <c r="H193" s="116">
        <v>0</v>
      </c>
      <c r="I193" s="117">
        <f>E193*H193</f>
        <v>0</v>
      </c>
      <c r="J193" s="116"/>
      <c r="K193" s="117">
        <f>E193*J193</f>
        <v>0</v>
      </c>
      <c r="O193" s="108"/>
      <c r="Z193" s="108"/>
      <c r="AA193" s="108">
        <v>12</v>
      </c>
      <c r="AB193" s="108">
        <v>0</v>
      </c>
      <c r="AC193" s="108">
        <v>4</v>
      </c>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18">
        <f>G193</f>
        <v>0</v>
      </c>
      <c r="BA193" s="108"/>
      <c r="BB193" s="108"/>
      <c r="BC193" s="108"/>
      <c r="BD193" s="108"/>
      <c r="BE193" s="108"/>
      <c r="BF193" s="108"/>
      <c r="BG193" s="108"/>
      <c r="BH193" s="108"/>
      <c r="BI193" s="108"/>
      <c r="CA193" s="108">
        <v>12</v>
      </c>
      <c r="CB193" s="108">
        <v>0</v>
      </c>
      <c r="CZ193" s="75">
        <v>4</v>
      </c>
    </row>
    <row r="194" spans="1:104" x14ac:dyDescent="0.2">
      <c r="A194" s="119"/>
      <c r="B194" s="120"/>
      <c r="C194" s="178" t="s">
        <v>1010</v>
      </c>
      <c r="D194" s="179"/>
      <c r="E194" s="179"/>
      <c r="F194" s="179"/>
      <c r="G194" s="180"/>
      <c r="I194" s="121"/>
      <c r="K194" s="121"/>
      <c r="L194" s="122" t="s">
        <v>1010</v>
      </c>
      <c r="O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row>
    <row r="195" spans="1:104" x14ac:dyDescent="0.2">
      <c r="A195" s="119"/>
      <c r="B195" s="120"/>
      <c r="C195" s="178"/>
      <c r="D195" s="179"/>
      <c r="E195" s="179"/>
      <c r="F195" s="179"/>
      <c r="G195" s="180"/>
      <c r="I195" s="121"/>
      <c r="K195" s="121"/>
      <c r="L195" s="122"/>
      <c r="O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row>
    <row r="196" spans="1:104" x14ac:dyDescent="0.2">
      <c r="A196" s="119"/>
      <c r="B196" s="120"/>
      <c r="C196" s="178" t="s">
        <v>1011</v>
      </c>
      <c r="D196" s="179"/>
      <c r="E196" s="179"/>
      <c r="F196" s="179"/>
      <c r="G196" s="180"/>
      <c r="I196" s="121"/>
      <c r="K196" s="121"/>
      <c r="L196" s="122" t="s">
        <v>1011</v>
      </c>
      <c r="O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row>
    <row r="197" spans="1:104" x14ac:dyDescent="0.2">
      <c r="A197" s="109">
        <v>84</v>
      </c>
      <c r="B197" s="110" t="s">
        <v>1012</v>
      </c>
      <c r="C197" s="111" t="s">
        <v>1013</v>
      </c>
      <c r="D197" s="112" t="s">
        <v>22</v>
      </c>
      <c r="E197" s="113">
        <v>2</v>
      </c>
      <c r="F197" s="114">
        <v>0</v>
      </c>
      <c r="G197" s="115">
        <f>E197*F197</f>
        <v>0</v>
      </c>
      <c r="H197" s="116">
        <v>0</v>
      </c>
      <c r="I197" s="117">
        <f>E197*H197</f>
        <v>0</v>
      </c>
      <c r="J197" s="116"/>
      <c r="K197" s="117">
        <f>E197*J197</f>
        <v>0</v>
      </c>
      <c r="O197" s="108"/>
      <c r="Z197" s="108"/>
      <c r="AA197" s="108">
        <v>12</v>
      </c>
      <c r="AB197" s="108">
        <v>0</v>
      </c>
      <c r="AC197" s="108">
        <v>5</v>
      </c>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18">
        <f>G197</f>
        <v>0</v>
      </c>
      <c r="BA197" s="108"/>
      <c r="BB197" s="108"/>
      <c r="BC197" s="108"/>
      <c r="BD197" s="108"/>
      <c r="BE197" s="108"/>
      <c r="BF197" s="108"/>
      <c r="BG197" s="108"/>
      <c r="BH197" s="108"/>
      <c r="BI197" s="108"/>
      <c r="CA197" s="108">
        <v>12</v>
      </c>
      <c r="CB197" s="108">
        <v>0</v>
      </c>
      <c r="CZ197" s="75">
        <v>4</v>
      </c>
    </row>
    <row r="198" spans="1:104" x14ac:dyDescent="0.2">
      <c r="A198" s="109">
        <v>85</v>
      </c>
      <c r="B198" s="110" t="s">
        <v>1014</v>
      </c>
      <c r="C198" s="111" t="s">
        <v>1015</v>
      </c>
      <c r="D198" s="112" t="s">
        <v>133</v>
      </c>
      <c r="E198" s="113">
        <v>48</v>
      </c>
      <c r="F198" s="114">
        <v>0</v>
      </c>
      <c r="G198" s="115">
        <f>E198*F198</f>
        <v>0</v>
      </c>
      <c r="H198" s="116">
        <v>0</v>
      </c>
      <c r="I198" s="117">
        <f>E198*H198</f>
        <v>0</v>
      </c>
      <c r="J198" s="116"/>
      <c r="K198" s="117">
        <f>E198*J198</f>
        <v>0</v>
      </c>
      <c r="O198" s="108"/>
      <c r="Z198" s="108"/>
      <c r="AA198" s="108">
        <v>3</v>
      </c>
      <c r="AB198" s="108">
        <v>0</v>
      </c>
      <c r="AC198" s="108">
        <v>34109515</v>
      </c>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18">
        <f>G198</f>
        <v>0</v>
      </c>
      <c r="BA198" s="108"/>
      <c r="BB198" s="108"/>
      <c r="BC198" s="108"/>
      <c r="BD198" s="108"/>
      <c r="BE198" s="108"/>
      <c r="BF198" s="108"/>
      <c r="BG198" s="108"/>
      <c r="BH198" s="108"/>
      <c r="BI198" s="108"/>
      <c r="CA198" s="108">
        <v>3</v>
      </c>
      <c r="CB198" s="108">
        <v>0</v>
      </c>
      <c r="CZ198" s="75">
        <v>3</v>
      </c>
    </row>
    <row r="199" spans="1:104" x14ac:dyDescent="0.2">
      <c r="A199" s="119"/>
      <c r="B199" s="120"/>
      <c r="C199" s="178" t="s">
        <v>1016</v>
      </c>
      <c r="D199" s="179"/>
      <c r="E199" s="179"/>
      <c r="F199" s="179"/>
      <c r="G199" s="180"/>
      <c r="I199" s="121"/>
      <c r="K199" s="121"/>
      <c r="L199" s="122" t="s">
        <v>1016</v>
      </c>
      <c r="O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row>
    <row r="200" spans="1:104" ht="22.5" x14ac:dyDescent="0.2">
      <c r="A200" s="109">
        <v>86</v>
      </c>
      <c r="B200" s="110" t="s">
        <v>1017</v>
      </c>
      <c r="C200" s="111" t="s">
        <v>1018</v>
      </c>
      <c r="D200" s="112" t="s">
        <v>133</v>
      </c>
      <c r="E200" s="113">
        <v>12</v>
      </c>
      <c r="F200" s="114">
        <v>0</v>
      </c>
      <c r="G200" s="115">
        <f>E200*F200</f>
        <v>0</v>
      </c>
      <c r="H200" s="116">
        <v>0</v>
      </c>
      <c r="I200" s="117">
        <f>E200*H200</f>
        <v>0</v>
      </c>
      <c r="J200" s="116"/>
      <c r="K200" s="117">
        <f>E200*J200</f>
        <v>0</v>
      </c>
      <c r="O200" s="108"/>
      <c r="Z200" s="108"/>
      <c r="AA200" s="108">
        <v>3</v>
      </c>
      <c r="AB200" s="108">
        <v>0</v>
      </c>
      <c r="AC200" s="108">
        <v>34110320</v>
      </c>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18">
        <f>G200</f>
        <v>0</v>
      </c>
      <c r="BA200" s="108"/>
      <c r="BB200" s="108"/>
      <c r="BC200" s="108"/>
      <c r="BD200" s="108"/>
      <c r="BE200" s="108"/>
      <c r="BF200" s="108"/>
      <c r="BG200" s="108"/>
      <c r="BH200" s="108"/>
      <c r="BI200" s="108"/>
      <c r="CA200" s="108">
        <v>3</v>
      </c>
      <c r="CB200" s="108">
        <v>0</v>
      </c>
      <c r="CZ200" s="75">
        <v>3</v>
      </c>
    </row>
    <row r="201" spans="1:104" x14ac:dyDescent="0.2">
      <c r="A201" s="119"/>
      <c r="B201" s="120"/>
      <c r="C201" s="178" t="s">
        <v>1019</v>
      </c>
      <c r="D201" s="179"/>
      <c r="E201" s="179"/>
      <c r="F201" s="179"/>
      <c r="G201" s="180"/>
      <c r="I201" s="121"/>
      <c r="K201" s="121"/>
      <c r="L201" s="122" t="s">
        <v>1019</v>
      </c>
      <c r="O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row>
    <row r="202" spans="1:104" x14ac:dyDescent="0.2">
      <c r="A202" s="109">
        <v>87</v>
      </c>
      <c r="B202" s="110" t="s">
        <v>1020</v>
      </c>
      <c r="C202" s="111" t="s">
        <v>1021</v>
      </c>
      <c r="D202" s="112" t="s">
        <v>133</v>
      </c>
      <c r="E202" s="113">
        <v>180</v>
      </c>
      <c r="F202" s="114">
        <v>0</v>
      </c>
      <c r="G202" s="115">
        <f>E202*F202</f>
        <v>0</v>
      </c>
      <c r="H202" s="116">
        <v>0</v>
      </c>
      <c r="I202" s="117">
        <f>E202*H202</f>
        <v>0</v>
      </c>
      <c r="J202" s="116"/>
      <c r="K202" s="117">
        <f>E202*J202</f>
        <v>0</v>
      </c>
      <c r="O202" s="108"/>
      <c r="Z202" s="108"/>
      <c r="AA202" s="108">
        <v>3</v>
      </c>
      <c r="AB202" s="108">
        <v>0</v>
      </c>
      <c r="AC202" s="108">
        <v>34111030</v>
      </c>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18">
        <f>G202</f>
        <v>0</v>
      </c>
      <c r="BA202" s="108"/>
      <c r="BB202" s="108"/>
      <c r="BC202" s="108"/>
      <c r="BD202" s="108"/>
      <c r="BE202" s="108"/>
      <c r="BF202" s="108"/>
      <c r="BG202" s="108"/>
      <c r="BH202" s="108"/>
      <c r="BI202" s="108"/>
      <c r="CA202" s="108">
        <v>3</v>
      </c>
      <c r="CB202" s="108">
        <v>0</v>
      </c>
      <c r="CZ202" s="75">
        <v>3</v>
      </c>
    </row>
    <row r="203" spans="1:104" x14ac:dyDescent="0.2">
      <c r="A203" s="119"/>
      <c r="B203" s="120"/>
      <c r="C203" s="178" t="s">
        <v>1022</v>
      </c>
      <c r="D203" s="179"/>
      <c r="E203" s="179"/>
      <c r="F203" s="179"/>
      <c r="G203" s="180"/>
      <c r="I203" s="121"/>
      <c r="K203" s="121"/>
      <c r="L203" s="122" t="s">
        <v>1022</v>
      </c>
      <c r="O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row>
    <row r="204" spans="1:104" x14ac:dyDescent="0.2">
      <c r="A204" s="109">
        <v>88</v>
      </c>
      <c r="B204" s="110" t="s">
        <v>1023</v>
      </c>
      <c r="C204" s="111" t="s">
        <v>1024</v>
      </c>
      <c r="D204" s="112" t="s">
        <v>133</v>
      </c>
      <c r="E204" s="113">
        <v>408</v>
      </c>
      <c r="F204" s="114">
        <v>0</v>
      </c>
      <c r="G204" s="115">
        <f>E204*F204</f>
        <v>0</v>
      </c>
      <c r="H204" s="116">
        <v>0</v>
      </c>
      <c r="I204" s="117">
        <f>E204*H204</f>
        <v>0</v>
      </c>
      <c r="J204" s="116"/>
      <c r="K204" s="117">
        <f>E204*J204</f>
        <v>0</v>
      </c>
      <c r="O204" s="108"/>
      <c r="Z204" s="108"/>
      <c r="AA204" s="108">
        <v>3</v>
      </c>
      <c r="AB204" s="108">
        <v>0</v>
      </c>
      <c r="AC204" s="108">
        <v>34111036</v>
      </c>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18">
        <f>G204</f>
        <v>0</v>
      </c>
      <c r="BA204" s="108"/>
      <c r="BB204" s="108"/>
      <c r="BC204" s="108"/>
      <c r="BD204" s="108"/>
      <c r="BE204" s="108"/>
      <c r="BF204" s="108"/>
      <c r="BG204" s="108"/>
      <c r="BH204" s="108"/>
      <c r="BI204" s="108"/>
      <c r="CA204" s="108">
        <v>3</v>
      </c>
      <c r="CB204" s="108">
        <v>0</v>
      </c>
      <c r="CZ204" s="75">
        <v>3</v>
      </c>
    </row>
    <row r="205" spans="1:104" ht="22.5" x14ac:dyDescent="0.2">
      <c r="A205" s="119"/>
      <c r="B205" s="120"/>
      <c r="C205" s="178" t="s">
        <v>1025</v>
      </c>
      <c r="D205" s="179"/>
      <c r="E205" s="179"/>
      <c r="F205" s="179"/>
      <c r="G205" s="180"/>
      <c r="I205" s="121"/>
      <c r="K205" s="121"/>
      <c r="L205" s="122" t="s">
        <v>1025</v>
      </c>
      <c r="O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row>
    <row r="206" spans="1:104" x14ac:dyDescent="0.2">
      <c r="A206" s="109">
        <v>89</v>
      </c>
      <c r="B206" s="110" t="s">
        <v>1026</v>
      </c>
      <c r="C206" s="111" t="s">
        <v>1027</v>
      </c>
      <c r="D206" s="112" t="s">
        <v>133</v>
      </c>
      <c r="E206" s="113">
        <v>36</v>
      </c>
      <c r="F206" s="114">
        <v>0</v>
      </c>
      <c r="G206" s="115">
        <f>E206*F206</f>
        <v>0</v>
      </c>
      <c r="H206" s="116">
        <v>0</v>
      </c>
      <c r="I206" s="117">
        <f>E206*H206</f>
        <v>0</v>
      </c>
      <c r="J206" s="116"/>
      <c r="K206" s="117">
        <f>E206*J206</f>
        <v>0</v>
      </c>
      <c r="O206" s="108"/>
      <c r="Z206" s="108"/>
      <c r="AA206" s="108">
        <v>3</v>
      </c>
      <c r="AB206" s="108">
        <v>0</v>
      </c>
      <c r="AC206" s="108">
        <v>34111076</v>
      </c>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18">
        <f>G206</f>
        <v>0</v>
      </c>
      <c r="BA206" s="108"/>
      <c r="BB206" s="108"/>
      <c r="BC206" s="108"/>
      <c r="BD206" s="108"/>
      <c r="BE206" s="108"/>
      <c r="BF206" s="108"/>
      <c r="BG206" s="108"/>
      <c r="BH206" s="108"/>
      <c r="BI206" s="108"/>
      <c r="CA206" s="108">
        <v>3</v>
      </c>
      <c r="CB206" s="108">
        <v>0</v>
      </c>
      <c r="CZ206" s="75">
        <v>3</v>
      </c>
    </row>
    <row r="207" spans="1:104" x14ac:dyDescent="0.2">
      <c r="A207" s="119"/>
      <c r="B207" s="120"/>
      <c r="C207" s="178" t="s">
        <v>1028</v>
      </c>
      <c r="D207" s="179"/>
      <c r="E207" s="179"/>
      <c r="F207" s="179"/>
      <c r="G207" s="180"/>
      <c r="I207" s="121"/>
      <c r="K207" s="121"/>
      <c r="L207" s="122" t="s">
        <v>1028</v>
      </c>
      <c r="O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row>
    <row r="208" spans="1:104" x14ac:dyDescent="0.2">
      <c r="A208" s="109">
        <v>90</v>
      </c>
      <c r="B208" s="110" t="s">
        <v>1029</v>
      </c>
      <c r="C208" s="111" t="s">
        <v>1030</v>
      </c>
      <c r="D208" s="112" t="s">
        <v>133</v>
      </c>
      <c r="E208" s="113">
        <v>156</v>
      </c>
      <c r="F208" s="114">
        <v>0</v>
      </c>
      <c r="G208" s="115">
        <f>E208*F208</f>
        <v>0</v>
      </c>
      <c r="H208" s="116">
        <v>0</v>
      </c>
      <c r="I208" s="117">
        <f>E208*H208</f>
        <v>0</v>
      </c>
      <c r="J208" s="116"/>
      <c r="K208" s="117">
        <f>E208*J208</f>
        <v>0</v>
      </c>
      <c r="O208" s="108"/>
      <c r="Z208" s="108"/>
      <c r="AA208" s="108">
        <v>3</v>
      </c>
      <c r="AB208" s="108">
        <v>0</v>
      </c>
      <c r="AC208" s="108">
        <v>34111090</v>
      </c>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18">
        <f>G208</f>
        <v>0</v>
      </c>
      <c r="BA208" s="108"/>
      <c r="BB208" s="108"/>
      <c r="BC208" s="108"/>
      <c r="BD208" s="108"/>
      <c r="BE208" s="108"/>
      <c r="BF208" s="108"/>
      <c r="BG208" s="108"/>
      <c r="BH208" s="108"/>
      <c r="BI208" s="108"/>
      <c r="CA208" s="108">
        <v>3</v>
      </c>
      <c r="CB208" s="108">
        <v>0</v>
      </c>
      <c r="CZ208" s="75">
        <v>3</v>
      </c>
    </row>
    <row r="209" spans="1:104" x14ac:dyDescent="0.2">
      <c r="A209" s="119"/>
      <c r="B209" s="120"/>
      <c r="C209" s="178" t="s">
        <v>1030</v>
      </c>
      <c r="D209" s="179"/>
      <c r="E209" s="179"/>
      <c r="F209" s="179"/>
      <c r="G209" s="180"/>
      <c r="I209" s="121"/>
      <c r="K209" s="121"/>
      <c r="L209" s="122" t="s">
        <v>1030</v>
      </c>
      <c r="O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row>
    <row r="210" spans="1:104" x14ac:dyDescent="0.2">
      <c r="A210" s="109">
        <v>91</v>
      </c>
      <c r="B210" s="110" t="s">
        <v>1031</v>
      </c>
      <c r="C210" s="111" t="s">
        <v>1032</v>
      </c>
      <c r="D210" s="112" t="s">
        <v>133</v>
      </c>
      <c r="E210" s="113">
        <v>114</v>
      </c>
      <c r="F210" s="114">
        <v>0</v>
      </c>
      <c r="G210" s="115">
        <f>E210*F210</f>
        <v>0</v>
      </c>
      <c r="H210" s="116">
        <v>0</v>
      </c>
      <c r="I210" s="117">
        <f>E210*H210</f>
        <v>0</v>
      </c>
      <c r="J210" s="116"/>
      <c r="K210" s="117">
        <f>E210*J210</f>
        <v>0</v>
      </c>
      <c r="O210" s="108"/>
      <c r="Z210" s="108"/>
      <c r="AA210" s="108">
        <v>3</v>
      </c>
      <c r="AB210" s="108">
        <v>0</v>
      </c>
      <c r="AC210" s="108">
        <v>34111094</v>
      </c>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18">
        <f>G210</f>
        <v>0</v>
      </c>
      <c r="BA210" s="108"/>
      <c r="BB210" s="108"/>
      <c r="BC210" s="108"/>
      <c r="BD210" s="108"/>
      <c r="BE210" s="108"/>
      <c r="BF210" s="108"/>
      <c r="BG210" s="108"/>
      <c r="BH210" s="108"/>
      <c r="BI210" s="108"/>
      <c r="CA210" s="108">
        <v>3</v>
      </c>
      <c r="CB210" s="108">
        <v>0</v>
      </c>
      <c r="CZ210" s="75">
        <v>3</v>
      </c>
    </row>
    <row r="211" spans="1:104" x14ac:dyDescent="0.2">
      <c r="A211" s="119"/>
      <c r="B211" s="120"/>
      <c r="C211" s="178" t="s">
        <v>1033</v>
      </c>
      <c r="D211" s="179"/>
      <c r="E211" s="179"/>
      <c r="F211" s="179"/>
      <c r="G211" s="180"/>
      <c r="I211" s="121"/>
      <c r="K211" s="121"/>
      <c r="L211" s="122" t="s">
        <v>1033</v>
      </c>
      <c r="O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row>
    <row r="212" spans="1:104" x14ac:dyDescent="0.2">
      <c r="A212" s="109">
        <v>92</v>
      </c>
      <c r="B212" s="110" t="s">
        <v>1034</v>
      </c>
      <c r="C212" s="111" t="s">
        <v>1035</v>
      </c>
      <c r="D212" s="112" t="s">
        <v>133</v>
      </c>
      <c r="E212" s="113">
        <v>78</v>
      </c>
      <c r="F212" s="114">
        <v>0</v>
      </c>
      <c r="G212" s="115">
        <f>E212*F212</f>
        <v>0</v>
      </c>
      <c r="H212" s="116">
        <v>0</v>
      </c>
      <c r="I212" s="117">
        <f>E212*H212</f>
        <v>0</v>
      </c>
      <c r="J212" s="116"/>
      <c r="K212" s="117">
        <f>E212*J212</f>
        <v>0</v>
      </c>
      <c r="O212" s="108"/>
      <c r="Z212" s="108"/>
      <c r="AA212" s="108">
        <v>3</v>
      </c>
      <c r="AB212" s="108">
        <v>0</v>
      </c>
      <c r="AC212" s="108">
        <v>34121580</v>
      </c>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18">
        <f>G212</f>
        <v>0</v>
      </c>
      <c r="BA212" s="108"/>
      <c r="BB212" s="108"/>
      <c r="BC212" s="108"/>
      <c r="BD212" s="108"/>
      <c r="BE212" s="108"/>
      <c r="BF212" s="108"/>
      <c r="BG212" s="108"/>
      <c r="BH212" s="108"/>
      <c r="BI212" s="108"/>
      <c r="CA212" s="108">
        <v>3</v>
      </c>
      <c r="CB212" s="108">
        <v>0</v>
      </c>
      <c r="CZ212" s="75">
        <v>3</v>
      </c>
    </row>
    <row r="213" spans="1:104" x14ac:dyDescent="0.2">
      <c r="A213" s="119"/>
      <c r="B213" s="120"/>
      <c r="C213" s="178" t="s">
        <v>1036</v>
      </c>
      <c r="D213" s="179"/>
      <c r="E213" s="179"/>
      <c r="F213" s="179"/>
      <c r="G213" s="180"/>
      <c r="I213" s="121"/>
      <c r="K213" s="121"/>
      <c r="L213" s="122" t="s">
        <v>1036</v>
      </c>
      <c r="O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row>
    <row r="214" spans="1:104" x14ac:dyDescent="0.2">
      <c r="A214" s="109">
        <v>93</v>
      </c>
      <c r="B214" s="110" t="s">
        <v>1037</v>
      </c>
      <c r="C214" s="111" t="s">
        <v>1038</v>
      </c>
      <c r="D214" s="112" t="s">
        <v>133</v>
      </c>
      <c r="E214" s="113">
        <v>120</v>
      </c>
      <c r="F214" s="114">
        <v>0</v>
      </c>
      <c r="G214" s="115">
        <f>E214*F214</f>
        <v>0</v>
      </c>
      <c r="H214" s="116">
        <v>0</v>
      </c>
      <c r="I214" s="117">
        <f>E214*H214</f>
        <v>0</v>
      </c>
      <c r="J214" s="116"/>
      <c r="K214" s="117">
        <f>E214*J214</f>
        <v>0</v>
      </c>
      <c r="O214" s="108"/>
      <c r="Z214" s="108"/>
      <c r="AA214" s="108">
        <v>3</v>
      </c>
      <c r="AB214" s="108">
        <v>0</v>
      </c>
      <c r="AC214" s="108">
        <v>34140844</v>
      </c>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18">
        <f>G214</f>
        <v>0</v>
      </c>
      <c r="BA214" s="108"/>
      <c r="BB214" s="108"/>
      <c r="BC214" s="108"/>
      <c r="BD214" s="108"/>
      <c r="BE214" s="108"/>
      <c r="BF214" s="108"/>
      <c r="BG214" s="108"/>
      <c r="BH214" s="108"/>
      <c r="BI214" s="108"/>
      <c r="CA214" s="108">
        <v>3</v>
      </c>
      <c r="CB214" s="108">
        <v>0</v>
      </c>
      <c r="CZ214" s="75">
        <v>3</v>
      </c>
    </row>
    <row r="215" spans="1:104" x14ac:dyDescent="0.2">
      <c r="A215" s="109">
        <v>94</v>
      </c>
      <c r="B215" s="110" t="s">
        <v>1039</v>
      </c>
      <c r="C215" s="111" t="s">
        <v>1040</v>
      </c>
      <c r="D215" s="112" t="s">
        <v>133</v>
      </c>
      <c r="E215" s="113">
        <v>60</v>
      </c>
      <c r="F215" s="114">
        <v>0</v>
      </c>
      <c r="G215" s="115">
        <f>E215*F215</f>
        <v>0</v>
      </c>
      <c r="H215" s="116">
        <v>0</v>
      </c>
      <c r="I215" s="117">
        <f>E215*H215</f>
        <v>0</v>
      </c>
      <c r="J215" s="116"/>
      <c r="K215" s="117">
        <f>E215*J215</f>
        <v>0</v>
      </c>
      <c r="O215" s="108"/>
      <c r="Z215" s="108"/>
      <c r="AA215" s="108">
        <v>3</v>
      </c>
      <c r="AB215" s="108">
        <v>0</v>
      </c>
      <c r="AC215" s="108">
        <v>34140846</v>
      </c>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18">
        <f>G215</f>
        <v>0</v>
      </c>
      <c r="BA215" s="108"/>
      <c r="BB215" s="108"/>
      <c r="BC215" s="108"/>
      <c r="BD215" s="108"/>
      <c r="BE215" s="108"/>
      <c r="BF215" s="108"/>
      <c r="BG215" s="108"/>
      <c r="BH215" s="108"/>
      <c r="BI215" s="108"/>
      <c r="CA215" s="108">
        <v>3</v>
      </c>
      <c r="CB215" s="108">
        <v>0</v>
      </c>
      <c r="CZ215" s="75">
        <v>3</v>
      </c>
    </row>
    <row r="216" spans="1:104" x14ac:dyDescent="0.2">
      <c r="A216" s="119"/>
      <c r="B216" s="120"/>
      <c r="C216" s="178" t="s">
        <v>1041</v>
      </c>
      <c r="D216" s="179"/>
      <c r="E216" s="179"/>
      <c r="F216" s="179"/>
      <c r="G216" s="180"/>
      <c r="I216" s="121"/>
      <c r="K216" s="121"/>
      <c r="L216" s="122" t="s">
        <v>1041</v>
      </c>
      <c r="O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row>
    <row r="217" spans="1:104" x14ac:dyDescent="0.2">
      <c r="A217" s="109">
        <v>95</v>
      </c>
      <c r="B217" s="110" t="s">
        <v>1042</v>
      </c>
      <c r="C217" s="111" t="s">
        <v>1043</v>
      </c>
      <c r="D217" s="112" t="s">
        <v>133</v>
      </c>
      <c r="E217" s="113">
        <v>78</v>
      </c>
      <c r="F217" s="114">
        <v>0</v>
      </c>
      <c r="G217" s="115">
        <f>E217*F217</f>
        <v>0</v>
      </c>
      <c r="H217" s="116">
        <v>0</v>
      </c>
      <c r="I217" s="117">
        <f>E217*H217</f>
        <v>0</v>
      </c>
      <c r="J217" s="116"/>
      <c r="K217" s="117">
        <f>E217*J217</f>
        <v>0</v>
      </c>
      <c r="O217" s="108"/>
      <c r="Z217" s="108"/>
      <c r="AA217" s="108">
        <v>3</v>
      </c>
      <c r="AB217" s="108">
        <v>0</v>
      </c>
      <c r="AC217" s="108">
        <v>34142159</v>
      </c>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18">
        <f>G217</f>
        <v>0</v>
      </c>
      <c r="BA217" s="108"/>
      <c r="BB217" s="108"/>
      <c r="BC217" s="108"/>
      <c r="BD217" s="108"/>
      <c r="BE217" s="108"/>
      <c r="BF217" s="108"/>
      <c r="BG217" s="108"/>
      <c r="BH217" s="108"/>
      <c r="BI217" s="108"/>
      <c r="CA217" s="108">
        <v>3</v>
      </c>
      <c r="CB217" s="108">
        <v>0</v>
      </c>
      <c r="CZ217" s="75">
        <v>3</v>
      </c>
    </row>
    <row r="218" spans="1:104" x14ac:dyDescent="0.2">
      <c r="A218" s="119"/>
      <c r="B218" s="120"/>
      <c r="C218" s="178" t="s">
        <v>1044</v>
      </c>
      <c r="D218" s="179"/>
      <c r="E218" s="179"/>
      <c r="F218" s="179"/>
      <c r="G218" s="180"/>
      <c r="I218" s="121"/>
      <c r="K218" s="121"/>
      <c r="L218" s="122" t="s">
        <v>1044</v>
      </c>
      <c r="O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row>
    <row r="219" spans="1:104" x14ac:dyDescent="0.2">
      <c r="A219" s="109">
        <v>96</v>
      </c>
      <c r="B219" s="110" t="s">
        <v>1045</v>
      </c>
      <c r="C219" s="111" t="s">
        <v>1046</v>
      </c>
      <c r="D219" s="112" t="s">
        <v>152</v>
      </c>
      <c r="E219" s="113">
        <v>4</v>
      </c>
      <c r="F219" s="114">
        <v>0</v>
      </c>
      <c r="G219" s="115">
        <f>E219*F219</f>
        <v>0</v>
      </c>
      <c r="H219" s="116">
        <v>0</v>
      </c>
      <c r="I219" s="117">
        <f>E219*H219</f>
        <v>0</v>
      </c>
      <c r="J219" s="116"/>
      <c r="K219" s="117">
        <f>E219*J219</f>
        <v>0</v>
      </c>
      <c r="O219" s="108"/>
      <c r="Z219" s="108"/>
      <c r="AA219" s="108">
        <v>3</v>
      </c>
      <c r="AB219" s="108">
        <v>0</v>
      </c>
      <c r="AC219" s="108">
        <v>34535528</v>
      </c>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18">
        <f>G219</f>
        <v>0</v>
      </c>
      <c r="BA219" s="108"/>
      <c r="BB219" s="108"/>
      <c r="BC219" s="108"/>
      <c r="BD219" s="108"/>
      <c r="BE219" s="108"/>
      <c r="BF219" s="108"/>
      <c r="BG219" s="108"/>
      <c r="BH219" s="108"/>
      <c r="BI219" s="108"/>
      <c r="CA219" s="108">
        <v>3</v>
      </c>
      <c r="CB219" s="108">
        <v>0</v>
      </c>
      <c r="CZ219" s="75">
        <v>3</v>
      </c>
    </row>
    <row r="220" spans="1:104" x14ac:dyDescent="0.2">
      <c r="A220" s="119"/>
      <c r="B220" s="120"/>
      <c r="C220" s="178" t="s">
        <v>1046</v>
      </c>
      <c r="D220" s="179"/>
      <c r="E220" s="179"/>
      <c r="F220" s="179"/>
      <c r="G220" s="180"/>
      <c r="I220" s="121"/>
      <c r="K220" s="121"/>
      <c r="L220" s="122" t="s">
        <v>1046</v>
      </c>
      <c r="O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row>
    <row r="221" spans="1:104" x14ac:dyDescent="0.2">
      <c r="A221" s="109">
        <v>97</v>
      </c>
      <c r="B221" s="110" t="s">
        <v>1047</v>
      </c>
      <c r="C221" s="111" t="s">
        <v>1048</v>
      </c>
      <c r="D221" s="112" t="s">
        <v>152</v>
      </c>
      <c r="E221" s="113">
        <v>3</v>
      </c>
      <c r="F221" s="114">
        <v>0</v>
      </c>
      <c r="G221" s="115">
        <f>E221*F221</f>
        <v>0</v>
      </c>
      <c r="H221" s="116">
        <v>0</v>
      </c>
      <c r="I221" s="117">
        <f>E221*H221</f>
        <v>0</v>
      </c>
      <c r="J221" s="116"/>
      <c r="K221" s="117">
        <f>E221*J221</f>
        <v>0</v>
      </c>
      <c r="O221" s="108"/>
      <c r="Z221" s="108"/>
      <c r="AA221" s="108">
        <v>3</v>
      </c>
      <c r="AB221" s="108">
        <v>0</v>
      </c>
      <c r="AC221" s="108">
        <v>34535556</v>
      </c>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18">
        <f>G221</f>
        <v>0</v>
      </c>
      <c r="BA221" s="108"/>
      <c r="BB221" s="108"/>
      <c r="BC221" s="108"/>
      <c r="BD221" s="108"/>
      <c r="BE221" s="108"/>
      <c r="BF221" s="108"/>
      <c r="BG221" s="108"/>
      <c r="BH221" s="108"/>
      <c r="BI221" s="108"/>
      <c r="CA221" s="108">
        <v>3</v>
      </c>
      <c r="CB221" s="108">
        <v>0</v>
      </c>
      <c r="CZ221" s="75">
        <v>3</v>
      </c>
    </row>
    <row r="222" spans="1:104" x14ac:dyDescent="0.2">
      <c r="A222" s="119"/>
      <c r="B222" s="120"/>
      <c r="C222" s="178" t="s">
        <v>1048</v>
      </c>
      <c r="D222" s="179"/>
      <c r="E222" s="179"/>
      <c r="F222" s="179"/>
      <c r="G222" s="180"/>
      <c r="I222" s="121"/>
      <c r="K222" s="121"/>
      <c r="L222" s="122" t="s">
        <v>1048</v>
      </c>
      <c r="O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row>
    <row r="223" spans="1:104" x14ac:dyDescent="0.2">
      <c r="A223" s="109">
        <v>98</v>
      </c>
      <c r="B223" s="110" t="s">
        <v>1049</v>
      </c>
      <c r="C223" s="111" t="s">
        <v>1050</v>
      </c>
      <c r="D223" s="112" t="s">
        <v>152</v>
      </c>
      <c r="E223" s="113">
        <v>3</v>
      </c>
      <c r="F223" s="114">
        <v>0</v>
      </c>
      <c r="G223" s="115">
        <f>E223*F223</f>
        <v>0</v>
      </c>
      <c r="H223" s="116">
        <v>0</v>
      </c>
      <c r="I223" s="117">
        <f>E223*H223</f>
        <v>0</v>
      </c>
      <c r="J223" s="116"/>
      <c r="K223" s="117">
        <f>E223*J223</f>
        <v>0</v>
      </c>
      <c r="O223" s="108"/>
      <c r="Z223" s="108"/>
      <c r="AA223" s="108">
        <v>3</v>
      </c>
      <c r="AB223" s="108">
        <v>0</v>
      </c>
      <c r="AC223" s="108">
        <v>34535568</v>
      </c>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18">
        <f>G223</f>
        <v>0</v>
      </c>
      <c r="BA223" s="108"/>
      <c r="BB223" s="108"/>
      <c r="BC223" s="108"/>
      <c r="BD223" s="108"/>
      <c r="BE223" s="108"/>
      <c r="BF223" s="108"/>
      <c r="BG223" s="108"/>
      <c r="BH223" s="108"/>
      <c r="BI223" s="108"/>
      <c r="CA223" s="108">
        <v>3</v>
      </c>
      <c r="CB223" s="108">
        <v>0</v>
      </c>
      <c r="CZ223" s="75">
        <v>3</v>
      </c>
    </row>
    <row r="224" spans="1:104" x14ac:dyDescent="0.2">
      <c r="A224" s="119"/>
      <c r="B224" s="120"/>
      <c r="C224" s="178" t="s">
        <v>1050</v>
      </c>
      <c r="D224" s="179"/>
      <c r="E224" s="179"/>
      <c r="F224" s="179"/>
      <c r="G224" s="180"/>
      <c r="I224" s="121"/>
      <c r="K224" s="121"/>
      <c r="L224" s="122" t="s">
        <v>1050</v>
      </c>
      <c r="O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row>
    <row r="225" spans="1:104" ht="22.5" x14ac:dyDescent="0.2">
      <c r="A225" s="109">
        <v>99</v>
      </c>
      <c r="B225" s="110" t="s">
        <v>1051</v>
      </c>
      <c r="C225" s="111" t="s">
        <v>1052</v>
      </c>
      <c r="D225" s="112" t="s">
        <v>152</v>
      </c>
      <c r="E225" s="113">
        <v>12</v>
      </c>
      <c r="F225" s="114">
        <v>0</v>
      </c>
      <c r="G225" s="115">
        <f>E225*F225</f>
        <v>0</v>
      </c>
      <c r="H225" s="116">
        <v>0</v>
      </c>
      <c r="I225" s="117">
        <f>E225*H225</f>
        <v>0</v>
      </c>
      <c r="J225" s="116"/>
      <c r="K225" s="117">
        <f>E225*J225</f>
        <v>0</v>
      </c>
      <c r="O225" s="108"/>
      <c r="Z225" s="108"/>
      <c r="AA225" s="108">
        <v>3</v>
      </c>
      <c r="AB225" s="108">
        <v>0</v>
      </c>
      <c r="AC225" s="108">
        <v>34551140</v>
      </c>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18">
        <f>G225</f>
        <v>0</v>
      </c>
      <c r="BA225" s="108"/>
      <c r="BB225" s="108"/>
      <c r="BC225" s="108"/>
      <c r="BD225" s="108"/>
      <c r="BE225" s="108"/>
      <c r="BF225" s="108"/>
      <c r="BG225" s="108"/>
      <c r="BH225" s="108"/>
      <c r="BI225" s="108"/>
      <c r="CA225" s="108">
        <v>3</v>
      </c>
      <c r="CB225" s="108">
        <v>0</v>
      </c>
      <c r="CZ225" s="75">
        <v>3</v>
      </c>
    </row>
    <row r="226" spans="1:104" x14ac:dyDescent="0.2">
      <c r="A226" s="119"/>
      <c r="B226" s="120"/>
      <c r="C226" s="178" t="s">
        <v>1053</v>
      </c>
      <c r="D226" s="179"/>
      <c r="E226" s="179"/>
      <c r="F226" s="179"/>
      <c r="G226" s="180"/>
      <c r="I226" s="121"/>
      <c r="K226" s="121"/>
      <c r="L226" s="122" t="s">
        <v>1053</v>
      </c>
      <c r="O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c r="BE226" s="108"/>
      <c r="BF226" s="108"/>
      <c r="BG226" s="108"/>
      <c r="BH226" s="108"/>
      <c r="BI226" s="108"/>
    </row>
    <row r="227" spans="1:104" x14ac:dyDescent="0.2">
      <c r="A227" s="119"/>
      <c r="B227" s="120"/>
      <c r="C227" s="178"/>
      <c r="D227" s="179"/>
      <c r="E227" s="179"/>
      <c r="F227" s="179"/>
      <c r="G227" s="180"/>
      <c r="I227" s="121"/>
      <c r="K227" s="121"/>
      <c r="L227" s="122"/>
      <c r="O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row>
    <row r="228" spans="1:104" x14ac:dyDescent="0.2">
      <c r="A228" s="119"/>
      <c r="B228" s="120"/>
      <c r="C228" s="178" t="s">
        <v>1054</v>
      </c>
      <c r="D228" s="179"/>
      <c r="E228" s="179"/>
      <c r="F228" s="179"/>
      <c r="G228" s="180"/>
      <c r="I228" s="121"/>
      <c r="K228" s="121"/>
      <c r="L228" s="122" t="s">
        <v>1054</v>
      </c>
      <c r="O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row>
    <row r="229" spans="1:104" x14ac:dyDescent="0.2">
      <c r="A229" s="119"/>
      <c r="B229" s="120"/>
      <c r="C229" s="178"/>
      <c r="D229" s="179"/>
      <c r="E229" s="179"/>
      <c r="F229" s="179"/>
      <c r="G229" s="180"/>
      <c r="I229" s="121"/>
      <c r="K229" s="121"/>
      <c r="L229" s="122"/>
      <c r="O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row>
    <row r="230" spans="1:104" x14ac:dyDescent="0.2">
      <c r="A230" s="119"/>
      <c r="B230" s="120"/>
      <c r="C230" s="178" t="s">
        <v>1055</v>
      </c>
      <c r="D230" s="179"/>
      <c r="E230" s="179"/>
      <c r="F230" s="179"/>
      <c r="G230" s="180"/>
      <c r="I230" s="121"/>
      <c r="K230" s="121"/>
      <c r="L230" s="122" t="s">
        <v>1055</v>
      </c>
      <c r="O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row>
    <row r="231" spans="1:104" ht="22.5" x14ac:dyDescent="0.2">
      <c r="A231" s="109">
        <v>100</v>
      </c>
      <c r="B231" s="110" t="s">
        <v>1056</v>
      </c>
      <c r="C231" s="111" t="s">
        <v>1057</v>
      </c>
      <c r="D231" s="112" t="s">
        <v>152</v>
      </c>
      <c r="E231" s="113">
        <v>100</v>
      </c>
      <c r="F231" s="114">
        <v>0</v>
      </c>
      <c r="G231" s="115">
        <f>E231*F231</f>
        <v>0</v>
      </c>
      <c r="H231" s="116">
        <v>0</v>
      </c>
      <c r="I231" s="117">
        <f>E231*H231</f>
        <v>0</v>
      </c>
      <c r="J231" s="116"/>
      <c r="K231" s="117">
        <f>E231*J231</f>
        <v>0</v>
      </c>
      <c r="O231" s="108"/>
      <c r="Z231" s="108"/>
      <c r="AA231" s="108">
        <v>3</v>
      </c>
      <c r="AB231" s="108">
        <v>0</v>
      </c>
      <c r="AC231" s="108">
        <v>34562693</v>
      </c>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18">
        <f>G231</f>
        <v>0</v>
      </c>
      <c r="BA231" s="108"/>
      <c r="BB231" s="108"/>
      <c r="BC231" s="108"/>
      <c r="BD231" s="108"/>
      <c r="BE231" s="108"/>
      <c r="BF231" s="108"/>
      <c r="BG231" s="108"/>
      <c r="BH231" s="108"/>
      <c r="BI231" s="108"/>
      <c r="CA231" s="108">
        <v>3</v>
      </c>
      <c r="CB231" s="108">
        <v>0</v>
      </c>
      <c r="CZ231" s="75">
        <v>3</v>
      </c>
    </row>
    <row r="232" spans="1:104" x14ac:dyDescent="0.2">
      <c r="A232" s="119"/>
      <c r="B232" s="120"/>
      <c r="C232" s="178" t="s">
        <v>1058</v>
      </c>
      <c r="D232" s="179"/>
      <c r="E232" s="179"/>
      <c r="F232" s="179"/>
      <c r="G232" s="180"/>
      <c r="I232" s="121"/>
      <c r="K232" s="121"/>
      <c r="L232" s="122" t="s">
        <v>1058</v>
      </c>
      <c r="O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row>
    <row r="233" spans="1:104" ht="22.5" x14ac:dyDescent="0.2">
      <c r="A233" s="109">
        <v>101</v>
      </c>
      <c r="B233" s="110" t="s">
        <v>1059</v>
      </c>
      <c r="C233" s="111" t="s">
        <v>1060</v>
      </c>
      <c r="D233" s="112" t="s">
        <v>152</v>
      </c>
      <c r="E233" s="113">
        <v>120</v>
      </c>
      <c r="F233" s="114">
        <v>0</v>
      </c>
      <c r="G233" s="115">
        <f>E233*F233</f>
        <v>0</v>
      </c>
      <c r="H233" s="116">
        <v>0</v>
      </c>
      <c r="I233" s="117">
        <f>E233*H233</f>
        <v>0</v>
      </c>
      <c r="J233" s="116"/>
      <c r="K233" s="117">
        <f>E233*J233</f>
        <v>0</v>
      </c>
      <c r="O233" s="108"/>
      <c r="Z233" s="108"/>
      <c r="AA233" s="108">
        <v>3</v>
      </c>
      <c r="AB233" s="108">
        <v>0</v>
      </c>
      <c r="AC233" s="108">
        <v>34562694</v>
      </c>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18">
        <f>G233</f>
        <v>0</v>
      </c>
      <c r="BA233" s="108"/>
      <c r="BB233" s="108"/>
      <c r="BC233" s="108"/>
      <c r="BD233" s="108"/>
      <c r="BE233" s="108"/>
      <c r="BF233" s="108"/>
      <c r="BG233" s="108"/>
      <c r="BH233" s="108"/>
      <c r="BI233" s="108"/>
      <c r="CA233" s="108">
        <v>3</v>
      </c>
      <c r="CB233" s="108">
        <v>0</v>
      </c>
      <c r="CZ233" s="75">
        <v>3</v>
      </c>
    </row>
    <row r="234" spans="1:104" x14ac:dyDescent="0.2">
      <c r="A234" s="119"/>
      <c r="B234" s="120"/>
      <c r="C234" s="178" t="s">
        <v>1061</v>
      </c>
      <c r="D234" s="179"/>
      <c r="E234" s="179"/>
      <c r="F234" s="179"/>
      <c r="G234" s="180"/>
      <c r="I234" s="121"/>
      <c r="K234" s="121"/>
      <c r="L234" s="122" t="s">
        <v>1061</v>
      </c>
      <c r="O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row>
    <row r="235" spans="1:104" ht="22.5" x14ac:dyDescent="0.2">
      <c r="A235" s="109">
        <v>102</v>
      </c>
      <c r="B235" s="110" t="s">
        <v>1062</v>
      </c>
      <c r="C235" s="111" t="s">
        <v>1063</v>
      </c>
      <c r="D235" s="112" t="s">
        <v>152</v>
      </c>
      <c r="E235" s="113">
        <v>30</v>
      </c>
      <c r="F235" s="114">
        <v>0</v>
      </c>
      <c r="G235" s="115">
        <f>E235*F235</f>
        <v>0</v>
      </c>
      <c r="H235" s="116">
        <v>0</v>
      </c>
      <c r="I235" s="117">
        <f>E235*H235</f>
        <v>0</v>
      </c>
      <c r="J235" s="116"/>
      <c r="K235" s="117">
        <f>E235*J235</f>
        <v>0</v>
      </c>
      <c r="O235" s="108"/>
      <c r="Z235" s="108"/>
      <c r="AA235" s="108">
        <v>3</v>
      </c>
      <c r="AB235" s="108">
        <v>0</v>
      </c>
      <c r="AC235" s="108">
        <v>34562695</v>
      </c>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18">
        <f>G235</f>
        <v>0</v>
      </c>
      <c r="BA235" s="108"/>
      <c r="BB235" s="108"/>
      <c r="BC235" s="108"/>
      <c r="BD235" s="108"/>
      <c r="BE235" s="108"/>
      <c r="BF235" s="108"/>
      <c r="BG235" s="108"/>
      <c r="BH235" s="108"/>
      <c r="BI235" s="108"/>
      <c r="CA235" s="108">
        <v>3</v>
      </c>
      <c r="CB235" s="108">
        <v>0</v>
      </c>
      <c r="CZ235" s="75">
        <v>3</v>
      </c>
    </row>
    <row r="236" spans="1:104" x14ac:dyDescent="0.2">
      <c r="A236" s="119"/>
      <c r="B236" s="120"/>
      <c r="C236" s="178" t="s">
        <v>1064</v>
      </c>
      <c r="D236" s="179"/>
      <c r="E236" s="179"/>
      <c r="F236" s="179"/>
      <c r="G236" s="180"/>
      <c r="I236" s="121"/>
      <c r="K236" s="121"/>
      <c r="L236" s="122" t="s">
        <v>1064</v>
      </c>
      <c r="O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row>
    <row r="237" spans="1:104" ht="22.5" x14ac:dyDescent="0.2">
      <c r="A237" s="109">
        <v>103</v>
      </c>
      <c r="B237" s="110" t="s">
        <v>1065</v>
      </c>
      <c r="C237" s="111" t="s">
        <v>1066</v>
      </c>
      <c r="D237" s="112" t="s">
        <v>152</v>
      </c>
      <c r="E237" s="113">
        <v>30</v>
      </c>
      <c r="F237" s="114">
        <v>0</v>
      </c>
      <c r="G237" s="115">
        <f>E237*F237</f>
        <v>0</v>
      </c>
      <c r="H237" s="116">
        <v>0</v>
      </c>
      <c r="I237" s="117">
        <f>E237*H237</f>
        <v>0</v>
      </c>
      <c r="J237" s="116"/>
      <c r="K237" s="117">
        <f>E237*J237</f>
        <v>0</v>
      </c>
      <c r="O237" s="108"/>
      <c r="Z237" s="108"/>
      <c r="AA237" s="108">
        <v>3</v>
      </c>
      <c r="AB237" s="108">
        <v>0</v>
      </c>
      <c r="AC237" s="108">
        <v>34562696</v>
      </c>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18">
        <f>G237</f>
        <v>0</v>
      </c>
      <c r="BA237" s="108"/>
      <c r="BB237" s="108"/>
      <c r="BC237" s="108"/>
      <c r="BD237" s="108"/>
      <c r="BE237" s="108"/>
      <c r="BF237" s="108"/>
      <c r="BG237" s="108"/>
      <c r="BH237" s="108"/>
      <c r="BI237" s="108"/>
      <c r="CA237" s="108">
        <v>3</v>
      </c>
      <c r="CB237" s="108">
        <v>0</v>
      </c>
      <c r="CZ237" s="75">
        <v>3</v>
      </c>
    </row>
    <row r="238" spans="1:104" x14ac:dyDescent="0.2">
      <c r="A238" s="119"/>
      <c r="B238" s="120"/>
      <c r="C238" s="178" t="s">
        <v>1067</v>
      </c>
      <c r="D238" s="179"/>
      <c r="E238" s="179"/>
      <c r="F238" s="179"/>
      <c r="G238" s="180"/>
      <c r="I238" s="121"/>
      <c r="K238" s="121"/>
      <c r="L238" s="122" t="s">
        <v>1067</v>
      </c>
      <c r="O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c r="BB238" s="108"/>
      <c r="BC238" s="108"/>
      <c r="BD238" s="108"/>
      <c r="BE238" s="108"/>
      <c r="BF238" s="108"/>
      <c r="BG238" s="108"/>
      <c r="BH238" s="108"/>
      <c r="BI238" s="108"/>
    </row>
    <row r="239" spans="1:104" x14ac:dyDescent="0.2">
      <c r="A239" s="109">
        <v>104</v>
      </c>
      <c r="B239" s="110" t="s">
        <v>1068</v>
      </c>
      <c r="C239" s="111" t="s">
        <v>1069</v>
      </c>
      <c r="D239" s="112" t="s">
        <v>133</v>
      </c>
      <c r="E239" s="113">
        <v>300</v>
      </c>
      <c r="F239" s="114">
        <v>0</v>
      </c>
      <c r="G239" s="115">
        <f>E239*F239</f>
        <v>0</v>
      </c>
      <c r="H239" s="116">
        <v>0</v>
      </c>
      <c r="I239" s="117">
        <f>E239*H239</f>
        <v>0</v>
      </c>
      <c r="J239" s="116"/>
      <c r="K239" s="117">
        <f>E239*J239</f>
        <v>0</v>
      </c>
      <c r="O239" s="108"/>
      <c r="Z239" s="108"/>
      <c r="AA239" s="108">
        <v>3</v>
      </c>
      <c r="AB239" s="108">
        <v>0</v>
      </c>
      <c r="AC239" s="108">
        <v>34571150</v>
      </c>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18">
        <f>G239</f>
        <v>0</v>
      </c>
      <c r="BA239" s="108"/>
      <c r="BB239" s="108"/>
      <c r="BC239" s="108"/>
      <c r="BD239" s="108"/>
      <c r="BE239" s="108"/>
      <c r="BF239" s="108"/>
      <c r="BG239" s="108"/>
      <c r="BH239" s="108"/>
      <c r="BI239" s="108"/>
      <c r="CA239" s="108">
        <v>3</v>
      </c>
      <c r="CB239" s="108">
        <v>0</v>
      </c>
      <c r="CZ239" s="75">
        <v>3</v>
      </c>
    </row>
    <row r="240" spans="1:104" x14ac:dyDescent="0.2">
      <c r="A240" s="119"/>
      <c r="B240" s="120"/>
      <c r="C240" s="178" t="s">
        <v>1070</v>
      </c>
      <c r="D240" s="179"/>
      <c r="E240" s="179"/>
      <c r="F240" s="179"/>
      <c r="G240" s="180"/>
      <c r="I240" s="121"/>
      <c r="K240" s="121"/>
      <c r="L240" s="122" t="s">
        <v>1070</v>
      </c>
      <c r="O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c r="BB240" s="108"/>
      <c r="BC240" s="108"/>
      <c r="BD240" s="108"/>
      <c r="BE240" s="108"/>
      <c r="BF240" s="108"/>
      <c r="BG240" s="108"/>
      <c r="BH240" s="108"/>
      <c r="BI240" s="108"/>
    </row>
    <row r="241" spans="1:104" ht="22.5" x14ac:dyDescent="0.2">
      <c r="A241" s="109">
        <v>105</v>
      </c>
      <c r="B241" s="110" t="s">
        <v>1071</v>
      </c>
      <c r="C241" s="111" t="s">
        <v>1072</v>
      </c>
      <c r="D241" s="112" t="s">
        <v>133</v>
      </c>
      <c r="E241" s="113">
        <v>300</v>
      </c>
      <c r="F241" s="114">
        <v>0</v>
      </c>
      <c r="G241" s="115">
        <f>E241*F241</f>
        <v>0</v>
      </c>
      <c r="H241" s="116">
        <v>0</v>
      </c>
      <c r="I241" s="117">
        <f>E241*H241</f>
        <v>0</v>
      </c>
      <c r="J241" s="116"/>
      <c r="K241" s="117">
        <f>E241*J241</f>
        <v>0</v>
      </c>
      <c r="O241" s="108"/>
      <c r="Z241" s="108"/>
      <c r="AA241" s="108">
        <v>3</v>
      </c>
      <c r="AB241" s="108">
        <v>0</v>
      </c>
      <c r="AC241" s="108">
        <v>34571152</v>
      </c>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18">
        <f>G241</f>
        <v>0</v>
      </c>
      <c r="BA241" s="108"/>
      <c r="BB241" s="108"/>
      <c r="BC241" s="108"/>
      <c r="BD241" s="108"/>
      <c r="BE241" s="108"/>
      <c r="BF241" s="108"/>
      <c r="BG241" s="108"/>
      <c r="BH241" s="108"/>
      <c r="BI241" s="108"/>
      <c r="CA241" s="108">
        <v>3</v>
      </c>
      <c r="CB241" s="108">
        <v>0</v>
      </c>
      <c r="CZ241" s="75">
        <v>3</v>
      </c>
    </row>
    <row r="242" spans="1:104" x14ac:dyDescent="0.2">
      <c r="A242" s="119"/>
      <c r="B242" s="120"/>
      <c r="C242" s="178" t="s">
        <v>1072</v>
      </c>
      <c r="D242" s="179"/>
      <c r="E242" s="179"/>
      <c r="F242" s="179"/>
      <c r="G242" s="180"/>
      <c r="I242" s="121"/>
      <c r="K242" s="121"/>
      <c r="L242" s="122" t="s">
        <v>1072</v>
      </c>
      <c r="O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row>
    <row r="243" spans="1:104" x14ac:dyDescent="0.2">
      <c r="A243" s="109">
        <v>106</v>
      </c>
      <c r="B243" s="110" t="s">
        <v>1073</v>
      </c>
      <c r="C243" s="111" t="s">
        <v>1074</v>
      </c>
      <c r="D243" s="112" t="s">
        <v>133</v>
      </c>
      <c r="E243" s="113">
        <v>50</v>
      </c>
      <c r="F243" s="114">
        <v>0</v>
      </c>
      <c r="G243" s="115">
        <f>E243*F243</f>
        <v>0</v>
      </c>
      <c r="H243" s="116">
        <v>0</v>
      </c>
      <c r="I243" s="117">
        <f>E243*H243</f>
        <v>0</v>
      </c>
      <c r="J243" s="116"/>
      <c r="K243" s="117">
        <f>E243*J243</f>
        <v>0</v>
      </c>
      <c r="O243" s="108"/>
      <c r="Z243" s="108"/>
      <c r="AA243" s="108">
        <v>3</v>
      </c>
      <c r="AB243" s="108">
        <v>0</v>
      </c>
      <c r="AC243" s="108">
        <v>34571154</v>
      </c>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18">
        <f>G243</f>
        <v>0</v>
      </c>
      <c r="BA243" s="108"/>
      <c r="BB243" s="108"/>
      <c r="BC243" s="108"/>
      <c r="BD243" s="108"/>
      <c r="BE243" s="108"/>
      <c r="BF243" s="108"/>
      <c r="BG243" s="108"/>
      <c r="BH243" s="108"/>
      <c r="BI243" s="108"/>
      <c r="CA243" s="108">
        <v>3</v>
      </c>
      <c r="CB243" s="108">
        <v>0</v>
      </c>
      <c r="CZ243" s="75">
        <v>3</v>
      </c>
    </row>
    <row r="244" spans="1:104" x14ac:dyDescent="0.2">
      <c r="A244" s="119"/>
      <c r="B244" s="120"/>
      <c r="C244" s="178" t="s">
        <v>1075</v>
      </c>
      <c r="D244" s="179"/>
      <c r="E244" s="179"/>
      <c r="F244" s="179"/>
      <c r="G244" s="180"/>
      <c r="I244" s="121"/>
      <c r="K244" s="121"/>
      <c r="L244" s="122" t="s">
        <v>1075</v>
      </c>
      <c r="O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row>
    <row r="245" spans="1:104" ht="22.5" x14ac:dyDescent="0.2">
      <c r="A245" s="109">
        <v>107</v>
      </c>
      <c r="B245" s="110" t="s">
        <v>1076</v>
      </c>
      <c r="C245" s="111" t="s">
        <v>1077</v>
      </c>
      <c r="D245" s="112" t="s">
        <v>152</v>
      </c>
      <c r="E245" s="113">
        <v>5</v>
      </c>
      <c r="F245" s="114">
        <v>0</v>
      </c>
      <c r="G245" s="115">
        <f>E245*F245</f>
        <v>0</v>
      </c>
      <c r="H245" s="116">
        <v>0</v>
      </c>
      <c r="I245" s="117">
        <f>E245*H245</f>
        <v>0</v>
      </c>
      <c r="J245" s="116"/>
      <c r="K245" s="117">
        <f>E245*J245</f>
        <v>0</v>
      </c>
      <c r="O245" s="108"/>
      <c r="Z245" s="108"/>
      <c r="AA245" s="108">
        <v>3</v>
      </c>
      <c r="AB245" s="108">
        <v>0</v>
      </c>
      <c r="AC245" s="108">
        <v>34571408</v>
      </c>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18">
        <f>G245</f>
        <v>0</v>
      </c>
      <c r="BA245" s="108"/>
      <c r="BB245" s="108"/>
      <c r="BC245" s="108"/>
      <c r="BD245" s="108"/>
      <c r="BE245" s="108"/>
      <c r="BF245" s="108"/>
      <c r="BG245" s="108"/>
      <c r="BH245" s="108"/>
      <c r="BI245" s="108"/>
      <c r="CA245" s="108">
        <v>3</v>
      </c>
      <c r="CB245" s="108">
        <v>0</v>
      </c>
      <c r="CZ245" s="75">
        <v>3</v>
      </c>
    </row>
    <row r="246" spans="1:104" x14ac:dyDescent="0.2">
      <c r="A246" s="119"/>
      <c r="B246" s="120"/>
      <c r="C246" s="178" t="s">
        <v>1078</v>
      </c>
      <c r="D246" s="179"/>
      <c r="E246" s="179"/>
      <c r="F246" s="179"/>
      <c r="G246" s="180"/>
      <c r="I246" s="121"/>
      <c r="K246" s="121"/>
      <c r="L246" s="122" t="s">
        <v>1078</v>
      </c>
      <c r="O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row>
    <row r="247" spans="1:104" x14ac:dyDescent="0.2">
      <c r="A247" s="109">
        <v>108</v>
      </c>
      <c r="B247" s="110" t="s">
        <v>1079</v>
      </c>
      <c r="C247" s="111" t="s">
        <v>1080</v>
      </c>
      <c r="D247" s="112" t="s">
        <v>152</v>
      </c>
      <c r="E247" s="113">
        <v>34</v>
      </c>
      <c r="F247" s="114">
        <v>0</v>
      </c>
      <c r="G247" s="115">
        <f>E247*F247</f>
        <v>0</v>
      </c>
      <c r="H247" s="116">
        <v>0</v>
      </c>
      <c r="I247" s="117">
        <f>E247*H247</f>
        <v>0</v>
      </c>
      <c r="J247" s="116"/>
      <c r="K247" s="117">
        <f>E247*J247</f>
        <v>0</v>
      </c>
      <c r="O247" s="108"/>
      <c r="Z247" s="108"/>
      <c r="AA247" s="108">
        <v>3</v>
      </c>
      <c r="AB247" s="108">
        <v>0</v>
      </c>
      <c r="AC247" s="108">
        <v>34571512</v>
      </c>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18">
        <f>G247</f>
        <v>0</v>
      </c>
      <c r="BA247" s="108"/>
      <c r="BB247" s="108"/>
      <c r="BC247" s="108"/>
      <c r="BD247" s="108"/>
      <c r="BE247" s="108"/>
      <c r="BF247" s="108"/>
      <c r="BG247" s="108"/>
      <c r="BH247" s="108"/>
      <c r="BI247" s="108"/>
      <c r="CA247" s="108">
        <v>3</v>
      </c>
      <c r="CB247" s="108">
        <v>0</v>
      </c>
      <c r="CZ247" s="75">
        <v>3</v>
      </c>
    </row>
    <row r="248" spans="1:104" x14ac:dyDescent="0.2">
      <c r="A248" s="119"/>
      <c r="B248" s="120"/>
      <c r="C248" s="178" t="s">
        <v>1080</v>
      </c>
      <c r="D248" s="179"/>
      <c r="E248" s="179"/>
      <c r="F248" s="179"/>
      <c r="G248" s="180"/>
      <c r="I248" s="121"/>
      <c r="K248" s="121"/>
      <c r="L248" s="122" t="s">
        <v>1080</v>
      </c>
      <c r="O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row>
    <row r="249" spans="1:104" ht="22.5" x14ac:dyDescent="0.2">
      <c r="A249" s="109">
        <v>109</v>
      </c>
      <c r="B249" s="110" t="s">
        <v>1081</v>
      </c>
      <c r="C249" s="111" t="s">
        <v>1082</v>
      </c>
      <c r="D249" s="112" t="s">
        <v>152</v>
      </c>
      <c r="E249" s="113">
        <v>28</v>
      </c>
      <c r="F249" s="114">
        <v>0</v>
      </c>
      <c r="G249" s="115">
        <f>E249*F249</f>
        <v>0</v>
      </c>
      <c r="H249" s="116">
        <v>0</v>
      </c>
      <c r="I249" s="117">
        <f>E249*H249</f>
        <v>0</v>
      </c>
      <c r="J249" s="116"/>
      <c r="K249" s="117">
        <f>E249*J249</f>
        <v>0</v>
      </c>
      <c r="O249" s="108"/>
      <c r="Z249" s="108"/>
      <c r="AA249" s="108">
        <v>3</v>
      </c>
      <c r="AB249" s="108">
        <v>0</v>
      </c>
      <c r="AC249" s="108">
        <v>34571533</v>
      </c>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18">
        <f>G249</f>
        <v>0</v>
      </c>
      <c r="BA249" s="108"/>
      <c r="BB249" s="108"/>
      <c r="BC249" s="108"/>
      <c r="BD249" s="108"/>
      <c r="BE249" s="108"/>
      <c r="BF249" s="108"/>
      <c r="BG249" s="108"/>
      <c r="BH249" s="108"/>
      <c r="BI249" s="108"/>
      <c r="CA249" s="108">
        <v>3</v>
      </c>
      <c r="CB249" s="108">
        <v>0</v>
      </c>
      <c r="CZ249" s="75">
        <v>3</v>
      </c>
    </row>
    <row r="250" spans="1:104" x14ac:dyDescent="0.2">
      <c r="A250" s="119"/>
      <c r="B250" s="120"/>
      <c r="C250" s="178" t="s">
        <v>1083</v>
      </c>
      <c r="D250" s="179"/>
      <c r="E250" s="179"/>
      <c r="F250" s="179"/>
      <c r="G250" s="180"/>
      <c r="I250" s="121"/>
      <c r="K250" s="121"/>
      <c r="L250" s="122" t="s">
        <v>1083</v>
      </c>
      <c r="O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row>
    <row r="251" spans="1:104" ht="22.5" x14ac:dyDescent="0.2">
      <c r="A251" s="109">
        <v>110</v>
      </c>
      <c r="B251" s="110" t="s">
        <v>1084</v>
      </c>
      <c r="C251" s="111" t="s">
        <v>1085</v>
      </c>
      <c r="D251" s="112" t="s">
        <v>152</v>
      </c>
      <c r="E251" s="113">
        <v>1</v>
      </c>
      <c r="F251" s="114">
        <v>0</v>
      </c>
      <c r="G251" s="115">
        <f>E251*F251</f>
        <v>0</v>
      </c>
      <c r="H251" s="116">
        <v>0</v>
      </c>
      <c r="I251" s="117">
        <f>E251*H251</f>
        <v>0</v>
      </c>
      <c r="J251" s="116"/>
      <c r="K251" s="117">
        <f>E251*J251</f>
        <v>0</v>
      </c>
      <c r="O251" s="108"/>
      <c r="Z251" s="108"/>
      <c r="AA251" s="108">
        <v>3</v>
      </c>
      <c r="AB251" s="108">
        <v>0</v>
      </c>
      <c r="AC251" s="108">
        <v>35713111</v>
      </c>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18">
        <f>G251</f>
        <v>0</v>
      </c>
      <c r="BA251" s="108"/>
      <c r="BB251" s="108"/>
      <c r="BC251" s="108"/>
      <c r="BD251" s="108"/>
      <c r="BE251" s="108"/>
      <c r="BF251" s="108"/>
      <c r="BG251" s="108"/>
      <c r="BH251" s="108"/>
      <c r="BI251" s="108"/>
      <c r="CA251" s="108">
        <v>3</v>
      </c>
      <c r="CB251" s="108">
        <v>0</v>
      </c>
      <c r="CZ251" s="75">
        <v>3</v>
      </c>
    </row>
    <row r="252" spans="1:104" x14ac:dyDescent="0.2">
      <c r="A252" s="119"/>
      <c r="B252" s="120"/>
      <c r="C252" s="178" t="s">
        <v>1086</v>
      </c>
      <c r="D252" s="179"/>
      <c r="E252" s="179"/>
      <c r="F252" s="179"/>
      <c r="G252" s="180"/>
      <c r="I252" s="121"/>
      <c r="K252" s="121"/>
      <c r="L252" s="122" t="s">
        <v>1086</v>
      </c>
      <c r="O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row>
    <row r="253" spans="1:104" ht="22.5" x14ac:dyDescent="0.2">
      <c r="A253" s="109">
        <v>111</v>
      </c>
      <c r="B253" s="110" t="s">
        <v>1087</v>
      </c>
      <c r="C253" s="111" t="s">
        <v>1088</v>
      </c>
      <c r="D253" s="112" t="s">
        <v>152</v>
      </c>
      <c r="E253" s="113">
        <v>2</v>
      </c>
      <c r="F253" s="114">
        <v>0</v>
      </c>
      <c r="G253" s="115">
        <f>E253*F253</f>
        <v>0</v>
      </c>
      <c r="H253" s="116">
        <v>0</v>
      </c>
      <c r="I253" s="117">
        <f>E253*H253</f>
        <v>0</v>
      </c>
      <c r="J253" s="116"/>
      <c r="K253" s="117">
        <f>E253*J253</f>
        <v>0</v>
      </c>
      <c r="O253" s="108"/>
      <c r="Z253" s="108"/>
      <c r="AA253" s="108">
        <v>3</v>
      </c>
      <c r="AB253" s="108">
        <v>0</v>
      </c>
      <c r="AC253" s="108">
        <v>35811077</v>
      </c>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18">
        <f>G253</f>
        <v>0</v>
      </c>
      <c r="BA253" s="108"/>
      <c r="BB253" s="108"/>
      <c r="BC253" s="108"/>
      <c r="BD253" s="108"/>
      <c r="BE253" s="108"/>
      <c r="BF253" s="108"/>
      <c r="BG253" s="108"/>
      <c r="BH253" s="108"/>
      <c r="BI253" s="108"/>
      <c r="CA253" s="108">
        <v>3</v>
      </c>
      <c r="CB253" s="108">
        <v>0</v>
      </c>
      <c r="CZ253" s="75">
        <v>3</v>
      </c>
    </row>
    <row r="254" spans="1:104" x14ac:dyDescent="0.2">
      <c r="A254" s="119"/>
      <c r="B254" s="120"/>
      <c r="C254" s="178" t="s">
        <v>1089</v>
      </c>
      <c r="D254" s="179"/>
      <c r="E254" s="179"/>
      <c r="F254" s="179"/>
      <c r="G254" s="180"/>
      <c r="I254" s="121"/>
      <c r="K254" s="121"/>
      <c r="L254" s="122" t="s">
        <v>1089</v>
      </c>
      <c r="O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row>
    <row r="255" spans="1:104" x14ac:dyDescent="0.2">
      <c r="A255" s="109">
        <v>112</v>
      </c>
      <c r="B255" s="110" t="s">
        <v>1090</v>
      </c>
      <c r="C255" s="111" t="s">
        <v>1091</v>
      </c>
      <c r="D255" s="112" t="s">
        <v>152</v>
      </c>
      <c r="E255" s="113">
        <v>3</v>
      </c>
      <c r="F255" s="114">
        <v>0</v>
      </c>
      <c r="G255" s="115">
        <f>E255*F255</f>
        <v>0</v>
      </c>
      <c r="H255" s="116">
        <v>0</v>
      </c>
      <c r="I255" s="117">
        <f>E255*H255</f>
        <v>0</v>
      </c>
      <c r="J255" s="116"/>
      <c r="K255" s="117">
        <f>E255*J255</f>
        <v>0</v>
      </c>
      <c r="O255" s="108"/>
      <c r="Z255" s="108"/>
      <c r="AA255" s="108">
        <v>3</v>
      </c>
      <c r="AB255" s="108">
        <v>0</v>
      </c>
      <c r="AC255" s="108">
        <v>42914101</v>
      </c>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18">
        <f>G255</f>
        <v>0</v>
      </c>
      <c r="BA255" s="108"/>
      <c r="BB255" s="108"/>
      <c r="BC255" s="108"/>
      <c r="BD255" s="108"/>
      <c r="BE255" s="108"/>
      <c r="BF255" s="108"/>
      <c r="BG255" s="108"/>
      <c r="BH255" s="108"/>
      <c r="BI255" s="108"/>
      <c r="CA255" s="108">
        <v>3</v>
      </c>
      <c r="CB255" s="108">
        <v>0</v>
      </c>
      <c r="CZ255" s="75">
        <v>3</v>
      </c>
    </row>
    <row r="256" spans="1:104" x14ac:dyDescent="0.2">
      <c r="A256" s="119"/>
      <c r="B256" s="120"/>
      <c r="C256" s="178" t="s">
        <v>1092</v>
      </c>
      <c r="D256" s="179"/>
      <c r="E256" s="179"/>
      <c r="F256" s="179"/>
      <c r="G256" s="180"/>
      <c r="I256" s="121"/>
      <c r="K256" s="121"/>
      <c r="L256" s="122" t="s">
        <v>1092</v>
      </c>
      <c r="O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row>
    <row r="257" spans="1:104" ht="22.5" x14ac:dyDescent="0.2">
      <c r="A257" s="109">
        <v>113</v>
      </c>
      <c r="B257" s="110" t="s">
        <v>1093</v>
      </c>
      <c r="C257" s="111" t="s">
        <v>1094</v>
      </c>
      <c r="D257" s="112" t="s">
        <v>152</v>
      </c>
      <c r="E257" s="113">
        <v>5</v>
      </c>
      <c r="F257" s="114">
        <v>0</v>
      </c>
      <c r="G257" s="115">
        <f>E257*F257</f>
        <v>0</v>
      </c>
      <c r="H257" s="116">
        <v>0</v>
      </c>
      <c r="I257" s="117">
        <f>E257*H257</f>
        <v>0</v>
      </c>
      <c r="J257" s="116"/>
      <c r="K257" s="117">
        <f>E257*J257</f>
        <v>0</v>
      </c>
      <c r="O257" s="108"/>
      <c r="Z257" s="108"/>
      <c r="AA257" s="108">
        <v>3</v>
      </c>
      <c r="AB257" s="108">
        <v>0</v>
      </c>
      <c r="AC257" s="108">
        <v>48455833</v>
      </c>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18">
        <f>G257</f>
        <v>0</v>
      </c>
      <c r="BA257" s="108"/>
      <c r="BB257" s="108"/>
      <c r="BC257" s="108"/>
      <c r="BD257" s="108"/>
      <c r="BE257" s="108"/>
      <c r="BF257" s="108"/>
      <c r="BG257" s="108"/>
      <c r="BH257" s="108"/>
      <c r="BI257" s="108"/>
      <c r="CA257" s="108">
        <v>3</v>
      </c>
      <c r="CB257" s="108">
        <v>0</v>
      </c>
      <c r="CZ257" s="75">
        <v>3</v>
      </c>
    </row>
    <row r="258" spans="1:104" ht="33.75" x14ac:dyDescent="0.2">
      <c r="A258" s="119"/>
      <c r="B258" s="120"/>
      <c r="C258" s="178" t="s">
        <v>1095</v>
      </c>
      <c r="D258" s="179"/>
      <c r="E258" s="179"/>
      <c r="F258" s="179"/>
      <c r="G258" s="180"/>
      <c r="I258" s="121"/>
      <c r="K258" s="121"/>
      <c r="L258" s="122" t="s">
        <v>1095</v>
      </c>
      <c r="O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row>
    <row r="259" spans="1:104" x14ac:dyDescent="0.2">
      <c r="A259" s="128" t="s">
        <v>51</v>
      </c>
      <c r="B259" s="129" t="s">
        <v>426</v>
      </c>
      <c r="C259" s="130" t="s">
        <v>427</v>
      </c>
      <c r="D259" s="131"/>
      <c r="E259" s="132"/>
      <c r="F259" s="132"/>
      <c r="G259" s="133">
        <f>SUM(G7:G258)</f>
        <v>0</v>
      </c>
      <c r="H259" s="134"/>
      <c r="I259" s="133">
        <f>SUM(I7:I258)</f>
        <v>0</v>
      </c>
      <c r="J259" s="135"/>
      <c r="K259" s="133">
        <f>SUM(K7:K258)</f>
        <v>0</v>
      </c>
      <c r="O259" s="108"/>
      <c r="X259" s="136">
        <f>K259</f>
        <v>0</v>
      </c>
      <c r="Y259" s="136">
        <f>I259</f>
        <v>0</v>
      </c>
      <c r="Z259" s="118">
        <f>G259</f>
        <v>0</v>
      </c>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37"/>
      <c r="BB259" s="137"/>
      <c r="BC259" s="137"/>
      <c r="BD259" s="137"/>
      <c r="BE259" s="137"/>
      <c r="BF259" s="137"/>
      <c r="BG259" s="108"/>
      <c r="BH259" s="108"/>
      <c r="BI259" s="108"/>
    </row>
    <row r="260" spans="1:104" x14ac:dyDescent="0.2">
      <c r="A260" s="138" t="s">
        <v>29</v>
      </c>
      <c r="B260" s="139" t="s">
        <v>52</v>
      </c>
      <c r="C260" s="140"/>
      <c r="D260" s="141"/>
      <c r="E260" s="142"/>
      <c r="F260" s="142"/>
      <c r="G260" s="143">
        <f>SUM(Z7:Z260)</f>
        <v>0</v>
      </c>
      <c r="H260" s="144"/>
      <c r="I260" s="143">
        <f>SUM(Y7:Y260)</f>
        <v>0</v>
      </c>
      <c r="J260" s="144"/>
      <c r="K260" s="143">
        <f>SUM(X7:X260)</f>
        <v>0</v>
      </c>
      <c r="O260" s="108"/>
      <c r="BA260" s="145"/>
      <c r="BB260" s="145"/>
      <c r="BC260" s="145"/>
      <c r="BD260" s="145"/>
      <c r="BE260" s="145"/>
      <c r="BF260" s="145"/>
    </row>
    <row r="261" spans="1:104" x14ac:dyDescent="0.2">
      <c r="E261" s="75"/>
    </row>
    <row r="262" spans="1:104" x14ac:dyDescent="0.2">
      <c r="A262" s="146" t="s">
        <v>31</v>
      </c>
      <c r="E262" s="75"/>
    </row>
    <row r="263" spans="1:104" ht="117.75" customHeight="1" x14ac:dyDescent="0.2">
      <c r="A263" s="182"/>
      <c r="B263" s="183"/>
      <c r="C263" s="183"/>
      <c r="D263" s="183"/>
      <c r="E263" s="183"/>
      <c r="F263" s="183"/>
      <c r="G263" s="184"/>
    </row>
    <row r="264" spans="1:104" x14ac:dyDescent="0.2">
      <c r="E264" s="75"/>
    </row>
    <row r="265" spans="1:104" x14ac:dyDescent="0.2">
      <c r="E265" s="75"/>
    </row>
    <row r="266" spans="1:104" x14ac:dyDescent="0.2">
      <c r="E266" s="75"/>
    </row>
    <row r="267" spans="1:104" x14ac:dyDescent="0.2">
      <c r="E267" s="75"/>
    </row>
    <row r="268" spans="1:104" x14ac:dyDescent="0.2">
      <c r="E268" s="75"/>
    </row>
    <row r="269" spans="1:104" x14ac:dyDescent="0.2">
      <c r="E269" s="75"/>
    </row>
    <row r="270" spans="1:104" x14ac:dyDescent="0.2">
      <c r="E270" s="75"/>
    </row>
    <row r="271" spans="1:104" x14ac:dyDescent="0.2">
      <c r="E271" s="75"/>
    </row>
    <row r="272" spans="1:104" x14ac:dyDescent="0.2">
      <c r="E272" s="75"/>
    </row>
    <row r="273" spans="5:5" x14ac:dyDescent="0.2">
      <c r="E273" s="75"/>
    </row>
    <row r="274" spans="5:5" x14ac:dyDescent="0.2">
      <c r="E274" s="75"/>
    </row>
    <row r="275" spans="5:5" x14ac:dyDescent="0.2">
      <c r="E275" s="75"/>
    </row>
    <row r="276" spans="5:5" x14ac:dyDescent="0.2">
      <c r="E276" s="75"/>
    </row>
    <row r="277" spans="5:5" x14ac:dyDescent="0.2">
      <c r="E277" s="75"/>
    </row>
    <row r="278" spans="5:5" x14ac:dyDescent="0.2">
      <c r="E278" s="75"/>
    </row>
    <row r="279" spans="5:5" x14ac:dyDescent="0.2">
      <c r="E279" s="75"/>
    </row>
    <row r="280" spans="5:5" x14ac:dyDescent="0.2">
      <c r="E280" s="75"/>
    </row>
    <row r="281" spans="5:5" x14ac:dyDescent="0.2">
      <c r="E281" s="75"/>
    </row>
    <row r="282" spans="5:5" x14ac:dyDescent="0.2">
      <c r="E282" s="75"/>
    </row>
    <row r="283" spans="5:5" x14ac:dyDescent="0.2">
      <c r="E283" s="75"/>
    </row>
    <row r="284" spans="5:5" x14ac:dyDescent="0.2">
      <c r="E284" s="75"/>
    </row>
    <row r="285" spans="5:5" x14ac:dyDescent="0.2">
      <c r="E285" s="75"/>
    </row>
    <row r="286" spans="5:5" x14ac:dyDescent="0.2">
      <c r="E286" s="75"/>
    </row>
    <row r="287" spans="5:5" x14ac:dyDescent="0.2">
      <c r="E287" s="75"/>
    </row>
    <row r="288" spans="5:5" x14ac:dyDescent="0.2">
      <c r="E288" s="75"/>
    </row>
    <row r="289" spans="5:5" x14ac:dyDescent="0.2">
      <c r="E289" s="75"/>
    </row>
    <row r="290" spans="5:5" x14ac:dyDescent="0.2">
      <c r="E290" s="75"/>
    </row>
    <row r="291" spans="5:5" x14ac:dyDescent="0.2">
      <c r="E291" s="75"/>
    </row>
    <row r="292" spans="5:5" x14ac:dyDescent="0.2">
      <c r="E292" s="75"/>
    </row>
    <row r="293" spans="5:5" x14ac:dyDescent="0.2">
      <c r="E293" s="75"/>
    </row>
    <row r="294" spans="5:5" x14ac:dyDescent="0.2">
      <c r="E294" s="75"/>
    </row>
    <row r="295" spans="5:5" x14ac:dyDescent="0.2">
      <c r="E295" s="75"/>
    </row>
    <row r="296" spans="5:5" x14ac:dyDescent="0.2">
      <c r="E296" s="75"/>
    </row>
    <row r="297" spans="5:5" x14ac:dyDescent="0.2">
      <c r="E297" s="75"/>
    </row>
    <row r="298" spans="5:5" x14ac:dyDescent="0.2">
      <c r="E298" s="75"/>
    </row>
    <row r="299" spans="5:5" x14ac:dyDescent="0.2">
      <c r="E299" s="75"/>
    </row>
    <row r="300" spans="5:5" x14ac:dyDescent="0.2">
      <c r="E300" s="75"/>
    </row>
    <row r="301" spans="5:5" x14ac:dyDescent="0.2">
      <c r="E301" s="75"/>
    </row>
    <row r="302" spans="5:5" x14ac:dyDescent="0.2">
      <c r="E302" s="75"/>
    </row>
    <row r="303" spans="5:5" x14ac:dyDescent="0.2">
      <c r="E303" s="75"/>
    </row>
    <row r="304" spans="5:5" x14ac:dyDescent="0.2">
      <c r="E304" s="75"/>
    </row>
    <row r="305" spans="1:7" x14ac:dyDescent="0.2">
      <c r="E305" s="75"/>
    </row>
    <row r="306" spans="1:7" x14ac:dyDescent="0.2">
      <c r="E306" s="75"/>
    </row>
    <row r="307" spans="1:7" x14ac:dyDescent="0.2">
      <c r="E307" s="75"/>
    </row>
    <row r="308" spans="1:7" x14ac:dyDescent="0.2">
      <c r="E308" s="75"/>
    </row>
    <row r="309" spans="1:7" x14ac:dyDescent="0.2">
      <c r="E309" s="75"/>
    </row>
    <row r="310" spans="1:7" x14ac:dyDescent="0.2">
      <c r="E310" s="75"/>
    </row>
    <row r="311" spans="1:7" x14ac:dyDescent="0.2">
      <c r="E311" s="75"/>
    </row>
    <row r="312" spans="1:7" x14ac:dyDescent="0.2">
      <c r="E312" s="75"/>
    </row>
    <row r="313" spans="1:7" x14ac:dyDescent="0.2">
      <c r="E313" s="75"/>
    </row>
    <row r="314" spans="1:7" x14ac:dyDescent="0.2">
      <c r="E314" s="75"/>
    </row>
    <row r="315" spans="1:7" x14ac:dyDescent="0.2">
      <c r="E315" s="75"/>
    </row>
    <row r="316" spans="1:7" x14ac:dyDescent="0.2">
      <c r="E316" s="75"/>
    </row>
    <row r="317" spans="1:7" x14ac:dyDescent="0.2">
      <c r="E317" s="75"/>
    </row>
    <row r="318" spans="1:7" x14ac:dyDescent="0.2">
      <c r="E318" s="75"/>
    </row>
    <row r="319" spans="1:7" x14ac:dyDescent="0.2">
      <c r="A319" s="147"/>
      <c r="B319" s="147"/>
    </row>
    <row r="320" spans="1:7" x14ac:dyDescent="0.2">
      <c r="C320" s="148"/>
      <c r="D320" s="148"/>
      <c r="E320" s="149"/>
      <c r="F320" s="148"/>
      <c r="G320" s="150"/>
    </row>
    <row r="321" spans="1:2" x14ac:dyDescent="0.2">
      <c r="A321" s="147"/>
      <c r="B321" s="147"/>
    </row>
  </sheetData>
  <sheetProtection password="C7B2" sheet="1"/>
  <mergeCells count="140">
    <mergeCell ref="A1:G1"/>
    <mergeCell ref="A263:G263"/>
    <mergeCell ref="C9:G9"/>
    <mergeCell ref="C11:G11"/>
    <mergeCell ref="C13:G13"/>
    <mergeCell ref="C15:G15"/>
    <mergeCell ref="C17:G17"/>
    <mergeCell ref="C18:G18"/>
    <mergeCell ref="C28:G28"/>
    <mergeCell ref="C29:G29"/>
    <mergeCell ref="C31:G31"/>
    <mergeCell ref="C33:G33"/>
    <mergeCell ref="C34:G34"/>
    <mergeCell ref="C35:G35"/>
    <mergeCell ref="C19:G19"/>
    <mergeCell ref="C20:G20"/>
    <mergeCell ref="C21:G21"/>
    <mergeCell ref="C23:G23"/>
    <mergeCell ref="C25:G25"/>
    <mergeCell ref="C27:G27"/>
    <mergeCell ref="C44:G44"/>
    <mergeCell ref="C46:G46"/>
    <mergeCell ref="C48:G48"/>
    <mergeCell ref="C50:G50"/>
    <mergeCell ref="C51:G51"/>
    <mergeCell ref="C52:G52"/>
    <mergeCell ref="C36:G36"/>
    <mergeCell ref="C37:G37"/>
    <mergeCell ref="C38:G38"/>
    <mergeCell ref="C40:G40"/>
    <mergeCell ref="C41:G41"/>
    <mergeCell ref="C42:G42"/>
    <mergeCell ref="C66:G66"/>
    <mergeCell ref="C68:G68"/>
    <mergeCell ref="C70:G70"/>
    <mergeCell ref="C72:G72"/>
    <mergeCell ref="C74:G74"/>
    <mergeCell ref="C76:G76"/>
    <mergeCell ref="C53:G53"/>
    <mergeCell ref="C55:G55"/>
    <mergeCell ref="C57:G57"/>
    <mergeCell ref="C59:G59"/>
    <mergeCell ref="C61:G61"/>
    <mergeCell ref="C63:G63"/>
    <mergeCell ref="C90:G90"/>
    <mergeCell ref="C92:G92"/>
    <mergeCell ref="C94:G94"/>
    <mergeCell ref="C96:G96"/>
    <mergeCell ref="C98:G98"/>
    <mergeCell ref="C100:G100"/>
    <mergeCell ref="C78:G78"/>
    <mergeCell ref="C80:G80"/>
    <mergeCell ref="C82:G82"/>
    <mergeCell ref="C84:G84"/>
    <mergeCell ref="C86:G86"/>
    <mergeCell ref="C88:G88"/>
    <mergeCell ref="C114:G114"/>
    <mergeCell ref="C115:G115"/>
    <mergeCell ref="C116:G116"/>
    <mergeCell ref="C118:G118"/>
    <mergeCell ref="C119:G119"/>
    <mergeCell ref="C120:G120"/>
    <mergeCell ref="C102:G102"/>
    <mergeCell ref="C104:G104"/>
    <mergeCell ref="C106:G106"/>
    <mergeCell ref="C108:G108"/>
    <mergeCell ref="C110:G110"/>
    <mergeCell ref="C112:G112"/>
    <mergeCell ref="C134:G134"/>
    <mergeCell ref="C136:G136"/>
    <mergeCell ref="C138:G138"/>
    <mergeCell ref="C140:G140"/>
    <mergeCell ref="C142:G142"/>
    <mergeCell ref="C144:G144"/>
    <mergeCell ref="C122:G122"/>
    <mergeCell ref="C124:G124"/>
    <mergeCell ref="C126:G126"/>
    <mergeCell ref="C128:G128"/>
    <mergeCell ref="C130:G130"/>
    <mergeCell ref="C132:G132"/>
    <mergeCell ref="C158:G158"/>
    <mergeCell ref="C160:G160"/>
    <mergeCell ref="C162:G162"/>
    <mergeCell ref="C164:G164"/>
    <mergeCell ref="C165:G165"/>
    <mergeCell ref="C166:G166"/>
    <mergeCell ref="C146:G146"/>
    <mergeCell ref="C148:G148"/>
    <mergeCell ref="C150:G150"/>
    <mergeCell ref="C152:G152"/>
    <mergeCell ref="C154:G154"/>
    <mergeCell ref="C156:G156"/>
    <mergeCell ref="C180:G180"/>
    <mergeCell ref="C182:G182"/>
    <mergeCell ref="C184:G184"/>
    <mergeCell ref="C186:G186"/>
    <mergeCell ref="C188:G188"/>
    <mergeCell ref="C190:G190"/>
    <mergeCell ref="C168:G168"/>
    <mergeCell ref="C170:G170"/>
    <mergeCell ref="C172:G172"/>
    <mergeCell ref="C174:G174"/>
    <mergeCell ref="C176:G176"/>
    <mergeCell ref="C178:G178"/>
    <mergeCell ref="C203:G203"/>
    <mergeCell ref="C205:G205"/>
    <mergeCell ref="C207:G207"/>
    <mergeCell ref="C209:G209"/>
    <mergeCell ref="C211:G211"/>
    <mergeCell ref="C213:G213"/>
    <mergeCell ref="C192:G192"/>
    <mergeCell ref="C194:G194"/>
    <mergeCell ref="C195:G195"/>
    <mergeCell ref="C196:G196"/>
    <mergeCell ref="C199:G199"/>
    <mergeCell ref="C201:G201"/>
    <mergeCell ref="C227:G227"/>
    <mergeCell ref="C228:G228"/>
    <mergeCell ref="C229:G229"/>
    <mergeCell ref="C230:G230"/>
    <mergeCell ref="C232:G232"/>
    <mergeCell ref="C234:G234"/>
    <mergeCell ref="C216:G216"/>
    <mergeCell ref="C218:G218"/>
    <mergeCell ref="C220:G220"/>
    <mergeCell ref="C222:G222"/>
    <mergeCell ref="C224:G224"/>
    <mergeCell ref="C226:G226"/>
    <mergeCell ref="C248:G248"/>
    <mergeCell ref="C250:G250"/>
    <mergeCell ref="C252:G252"/>
    <mergeCell ref="C254:G254"/>
    <mergeCell ref="C256:G256"/>
    <mergeCell ref="C258:G258"/>
    <mergeCell ref="C236:G236"/>
    <mergeCell ref="C238:G238"/>
    <mergeCell ref="C240:G240"/>
    <mergeCell ref="C242:G242"/>
    <mergeCell ref="C244:G244"/>
    <mergeCell ref="C246:G246"/>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CZ132"/>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433</v>
      </c>
      <c r="E3" s="83"/>
      <c r="F3" s="84"/>
      <c r="G3" s="85"/>
    </row>
    <row r="4" spans="1:104" ht="13.5" customHeight="1" thickBot="1" x14ac:dyDescent="0.25">
      <c r="A4" s="86" t="s">
        <v>34</v>
      </c>
      <c r="B4" s="87"/>
      <c r="C4" s="88"/>
      <c r="D4" s="89" t="s">
        <v>1162</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1097</v>
      </c>
      <c r="C7" s="102" t="s">
        <v>48</v>
      </c>
      <c r="D7" s="103"/>
      <c r="E7" s="104"/>
      <c r="F7" s="104"/>
      <c r="G7" s="105"/>
      <c r="H7" s="106"/>
      <c r="I7" s="107"/>
      <c r="J7" s="106"/>
      <c r="K7" s="107"/>
      <c r="O7" s="108"/>
    </row>
    <row r="8" spans="1:104" ht="22.5" x14ac:dyDescent="0.2">
      <c r="A8" s="109">
        <v>1</v>
      </c>
      <c r="B8" s="110" t="s">
        <v>1098</v>
      </c>
      <c r="C8" s="111" t="s">
        <v>1099</v>
      </c>
      <c r="D8" s="112" t="s">
        <v>133</v>
      </c>
      <c r="E8" s="113">
        <v>24</v>
      </c>
      <c r="F8" s="114">
        <v>0</v>
      </c>
      <c r="G8" s="115">
        <f>E8*F8</f>
        <v>0</v>
      </c>
      <c r="H8" s="116">
        <v>0</v>
      </c>
      <c r="I8" s="117">
        <f>E8*H8</f>
        <v>0</v>
      </c>
      <c r="J8" s="116">
        <v>0</v>
      </c>
      <c r="K8" s="117">
        <f>E8*J8</f>
        <v>0</v>
      </c>
      <c r="O8" s="108"/>
      <c r="Z8" s="108"/>
      <c r="AA8" s="108">
        <v>1</v>
      </c>
      <c r="AB8" s="108">
        <v>7</v>
      </c>
      <c r="AC8" s="108">
        <v>7</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7</v>
      </c>
      <c r="CZ8" s="75">
        <v>2</v>
      </c>
    </row>
    <row r="9" spans="1:104" x14ac:dyDescent="0.2">
      <c r="A9" s="119"/>
      <c r="B9" s="120"/>
      <c r="C9" s="178"/>
      <c r="D9" s="179"/>
      <c r="E9" s="179"/>
      <c r="F9" s="179"/>
      <c r="G9" s="180"/>
      <c r="I9" s="121"/>
      <c r="K9" s="121"/>
      <c r="L9" s="122"/>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x14ac:dyDescent="0.2">
      <c r="A10" s="109">
        <v>2</v>
      </c>
      <c r="B10" s="110" t="s">
        <v>1100</v>
      </c>
      <c r="C10" s="111" t="s">
        <v>1101</v>
      </c>
      <c r="D10" s="112" t="s">
        <v>1102</v>
      </c>
      <c r="E10" s="113">
        <v>43.4</v>
      </c>
      <c r="F10" s="114">
        <v>0</v>
      </c>
      <c r="G10" s="115">
        <f>E10*F10</f>
        <v>0</v>
      </c>
      <c r="H10" s="116">
        <v>0</v>
      </c>
      <c r="I10" s="117">
        <f>E10*H10</f>
        <v>0</v>
      </c>
      <c r="J10" s="116"/>
      <c r="K10" s="117">
        <f>E10*J10</f>
        <v>0</v>
      </c>
      <c r="O10" s="108"/>
      <c r="Z10" s="108"/>
      <c r="AA10" s="108">
        <v>3</v>
      </c>
      <c r="AB10" s="108">
        <v>1</v>
      </c>
      <c r="AC10" s="108">
        <v>35441073</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G10</f>
        <v>0</v>
      </c>
      <c r="BA10" s="108"/>
      <c r="BB10" s="108"/>
      <c r="BC10" s="108"/>
      <c r="BD10" s="108"/>
      <c r="BE10" s="108"/>
      <c r="BF10" s="108"/>
      <c r="BG10" s="108"/>
      <c r="BH10" s="108"/>
      <c r="BI10" s="108"/>
      <c r="CA10" s="108">
        <v>3</v>
      </c>
      <c r="CB10" s="108">
        <v>1</v>
      </c>
      <c r="CZ10" s="75">
        <v>2</v>
      </c>
    </row>
    <row r="11" spans="1:104" x14ac:dyDescent="0.2">
      <c r="A11" s="109">
        <v>3</v>
      </c>
      <c r="B11" s="110" t="s">
        <v>1103</v>
      </c>
      <c r="C11" s="111" t="s">
        <v>1104</v>
      </c>
      <c r="D11" s="112" t="s">
        <v>1102</v>
      </c>
      <c r="E11" s="113">
        <v>11.88</v>
      </c>
      <c r="F11" s="114">
        <v>0</v>
      </c>
      <c r="G11" s="115">
        <f>E11*F11</f>
        <v>0</v>
      </c>
      <c r="H11" s="116">
        <v>0</v>
      </c>
      <c r="I11" s="117">
        <f>E11*H11</f>
        <v>0</v>
      </c>
      <c r="J11" s="116"/>
      <c r="K11" s="117">
        <f>E11*J11</f>
        <v>0</v>
      </c>
      <c r="O11" s="108"/>
      <c r="Z11" s="108"/>
      <c r="AA11" s="108">
        <v>3</v>
      </c>
      <c r="AB11" s="108">
        <v>1</v>
      </c>
      <c r="AC11" s="108">
        <v>35441077</v>
      </c>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18">
        <f>G11</f>
        <v>0</v>
      </c>
      <c r="BA11" s="108"/>
      <c r="BB11" s="108"/>
      <c r="BC11" s="108"/>
      <c r="BD11" s="108"/>
      <c r="BE11" s="108"/>
      <c r="BF11" s="108"/>
      <c r="BG11" s="108"/>
      <c r="BH11" s="108"/>
      <c r="BI11" s="108"/>
      <c r="CA11" s="108">
        <v>3</v>
      </c>
      <c r="CB11" s="108">
        <v>1</v>
      </c>
      <c r="CZ11" s="75">
        <v>2</v>
      </c>
    </row>
    <row r="12" spans="1:104" x14ac:dyDescent="0.2">
      <c r="A12" s="109">
        <v>4</v>
      </c>
      <c r="B12" s="110" t="s">
        <v>1105</v>
      </c>
      <c r="C12" s="111" t="s">
        <v>1106</v>
      </c>
      <c r="D12" s="112" t="s">
        <v>152</v>
      </c>
      <c r="E12" s="113">
        <v>60</v>
      </c>
      <c r="F12" s="114">
        <v>0</v>
      </c>
      <c r="G12" s="115">
        <f>E12*F12</f>
        <v>0</v>
      </c>
      <c r="H12" s="116">
        <v>0</v>
      </c>
      <c r="I12" s="117">
        <f>E12*H12</f>
        <v>0</v>
      </c>
      <c r="J12" s="116"/>
      <c r="K12" s="117">
        <f>E12*J12</f>
        <v>0</v>
      </c>
      <c r="O12" s="108"/>
      <c r="Z12" s="108"/>
      <c r="AA12" s="108">
        <v>3</v>
      </c>
      <c r="AB12" s="108">
        <v>1</v>
      </c>
      <c r="AC12" s="108">
        <v>35441550</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3</v>
      </c>
      <c r="CB12" s="108">
        <v>1</v>
      </c>
      <c r="CZ12" s="75">
        <v>2</v>
      </c>
    </row>
    <row r="13" spans="1:104" x14ac:dyDescent="0.2">
      <c r="A13" s="119"/>
      <c r="B13" s="120"/>
      <c r="C13" s="178" t="s">
        <v>1107</v>
      </c>
      <c r="D13" s="179"/>
      <c r="E13" s="179"/>
      <c r="F13" s="179"/>
      <c r="G13" s="180"/>
      <c r="I13" s="121"/>
      <c r="K13" s="121"/>
      <c r="L13" s="122" t="s">
        <v>1107</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x14ac:dyDescent="0.2">
      <c r="A14" s="109">
        <v>5</v>
      </c>
      <c r="B14" s="110" t="s">
        <v>1108</v>
      </c>
      <c r="C14" s="111" t="s">
        <v>1106</v>
      </c>
      <c r="D14" s="112" t="s">
        <v>152</v>
      </c>
      <c r="E14" s="113">
        <v>30</v>
      </c>
      <c r="F14" s="114">
        <v>0</v>
      </c>
      <c r="G14" s="115">
        <f>E14*F14</f>
        <v>0</v>
      </c>
      <c r="H14" s="116">
        <v>0</v>
      </c>
      <c r="I14" s="117">
        <f>E14*H14</f>
        <v>0</v>
      </c>
      <c r="J14" s="116"/>
      <c r="K14" s="117">
        <f>E14*J14</f>
        <v>0</v>
      </c>
      <c r="O14" s="108"/>
      <c r="Z14" s="108"/>
      <c r="AA14" s="108">
        <v>3</v>
      </c>
      <c r="AB14" s="108">
        <v>1</v>
      </c>
      <c r="AC14" s="108">
        <v>35441551</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G14</f>
        <v>0</v>
      </c>
      <c r="BA14" s="108"/>
      <c r="BB14" s="108"/>
      <c r="BC14" s="108"/>
      <c r="BD14" s="108"/>
      <c r="BE14" s="108"/>
      <c r="BF14" s="108"/>
      <c r="BG14" s="108"/>
      <c r="BH14" s="108"/>
      <c r="BI14" s="108"/>
      <c r="CA14" s="108">
        <v>3</v>
      </c>
      <c r="CB14" s="108">
        <v>1</v>
      </c>
      <c r="CZ14" s="75">
        <v>2</v>
      </c>
    </row>
    <row r="15" spans="1:104" x14ac:dyDescent="0.2">
      <c r="A15" s="119"/>
      <c r="B15" s="120"/>
      <c r="C15" s="178" t="s">
        <v>1109</v>
      </c>
      <c r="D15" s="179"/>
      <c r="E15" s="179"/>
      <c r="F15" s="179"/>
      <c r="G15" s="180"/>
      <c r="I15" s="121"/>
      <c r="K15" s="121"/>
      <c r="L15" s="122" t="s">
        <v>1109</v>
      </c>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row>
    <row r="16" spans="1:104" x14ac:dyDescent="0.2">
      <c r="A16" s="109">
        <v>6</v>
      </c>
      <c r="B16" s="110" t="s">
        <v>1110</v>
      </c>
      <c r="C16" s="111" t="s">
        <v>1111</v>
      </c>
      <c r="D16" s="112" t="s">
        <v>152</v>
      </c>
      <c r="E16" s="113">
        <v>30</v>
      </c>
      <c r="F16" s="114">
        <v>0</v>
      </c>
      <c r="G16" s="115">
        <f>E16*F16</f>
        <v>0</v>
      </c>
      <c r="H16" s="116">
        <v>0</v>
      </c>
      <c r="I16" s="117">
        <f>E16*H16</f>
        <v>0</v>
      </c>
      <c r="J16" s="116"/>
      <c r="K16" s="117">
        <f>E16*J16</f>
        <v>0</v>
      </c>
      <c r="O16" s="108"/>
      <c r="Z16" s="108"/>
      <c r="AA16" s="108">
        <v>3</v>
      </c>
      <c r="AB16" s="108">
        <v>1</v>
      </c>
      <c r="AC16" s="108">
        <v>35441885</v>
      </c>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18">
        <f>G16</f>
        <v>0</v>
      </c>
      <c r="BA16" s="108"/>
      <c r="BB16" s="108"/>
      <c r="BC16" s="108"/>
      <c r="BD16" s="108"/>
      <c r="BE16" s="108"/>
      <c r="BF16" s="108"/>
      <c r="BG16" s="108"/>
      <c r="BH16" s="108"/>
      <c r="BI16" s="108"/>
      <c r="CA16" s="108">
        <v>3</v>
      </c>
      <c r="CB16" s="108">
        <v>1</v>
      </c>
      <c r="CZ16" s="75">
        <v>2</v>
      </c>
    </row>
    <row r="17" spans="1:104" x14ac:dyDescent="0.2">
      <c r="A17" s="119"/>
      <c r="B17" s="120"/>
      <c r="C17" s="178" t="s">
        <v>1111</v>
      </c>
      <c r="D17" s="179"/>
      <c r="E17" s="179"/>
      <c r="F17" s="179"/>
      <c r="G17" s="180"/>
      <c r="I17" s="121"/>
      <c r="K17" s="121"/>
      <c r="L17" s="122" t="s">
        <v>1111</v>
      </c>
      <c r="O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row>
    <row r="18" spans="1:104" x14ac:dyDescent="0.2">
      <c r="A18" s="109">
        <v>7</v>
      </c>
      <c r="B18" s="110" t="s">
        <v>1112</v>
      </c>
      <c r="C18" s="111" t="s">
        <v>1113</v>
      </c>
      <c r="D18" s="112" t="s">
        <v>152</v>
      </c>
      <c r="E18" s="113">
        <v>12</v>
      </c>
      <c r="F18" s="114">
        <v>0</v>
      </c>
      <c r="G18" s="115">
        <f>E18*F18</f>
        <v>0</v>
      </c>
      <c r="H18" s="116">
        <v>0</v>
      </c>
      <c r="I18" s="117">
        <f>E18*H18</f>
        <v>0</v>
      </c>
      <c r="J18" s="116"/>
      <c r="K18" s="117">
        <f>E18*J18</f>
        <v>0</v>
      </c>
      <c r="O18" s="108"/>
      <c r="Z18" s="108"/>
      <c r="AA18" s="108">
        <v>3</v>
      </c>
      <c r="AB18" s="108">
        <v>1</v>
      </c>
      <c r="AC18" s="108">
        <v>35441905</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3</v>
      </c>
      <c r="CB18" s="108">
        <v>1</v>
      </c>
      <c r="CZ18" s="75">
        <v>2</v>
      </c>
    </row>
    <row r="19" spans="1:104" x14ac:dyDescent="0.2">
      <c r="A19" s="119"/>
      <c r="B19" s="120"/>
      <c r="C19" s="178" t="s">
        <v>1113</v>
      </c>
      <c r="D19" s="179"/>
      <c r="E19" s="179"/>
      <c r="F19" s="179"/>
      <c r="G19" s="180"/>
      <c r="I19" s="121"/>
      <c r="K19" s="121"/>
      <c r="L19" s="122" t="s">
        <v>1113</v>
      </c>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row>
    <row r="20" spans="1:104" ht="22.5" x14ac:dyDescent="0.2">
      <c r="A20" s="109">
        <v>8</v>
      </c>
      <c r="B20" s="110" t="s">
        <v>1114</v>
      </c>
      <c r="C20" s="111" t="s">
        <v>1115</v>
      </c>
      <c r="D20" s="112" t="s">
        <v>133</v>
      </c>
      <c r="E20" s="113">
        <v>110</v>
      </c>
      <c r="F20" s="114">
        <v>0</v>
      </c>
      <c r="G20" s="115">
        <f>E20*F20</f>
        <v>0</v>
      </c>
      <c r="H20" s="116">
        <v>0</v>
      </c>
      <c r="I20" s="117">
        <f>E20*H20</f>
        <v>0</v>
      </c>
      <c r="J20" s="116">
        <v>0</v>
      </c>
      <c r="K20" s="117">
        <f>E20*J20</f>
        <v>0</v>
      </c>
      <c r="O20" s="108"/>
      <c r="Z20" s="108"/>
      <c r="AA20" s="108">
        <v>1</v>
      </c>
      <c r="AB20" s="108">
        <v>7</v>
      </c>
      <c r="AC20" s="108">
        <v>7</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G20</f>
        <v>0</v>
      </c>
      <c r="BA20" s="108"/>
      <c r="BB20" s="108"/>
      <c r="BC20" s="108"/>
      <c r="BD20" s="108"/>
      <c r="BE20" s="108"/>
      <c r="BF20" s="108"/>
      <c r="BG20" s="108"/>
      <c r="BH20" s="108"/>
      <c r="BI20" s="108"/>
      <c r="CA20" s="108">
        <v>1</v>
      </c>
      <c r="CB20" s="108">
        <v>7</v>
      </c>
      <c r="CZ20" s="75">
        <v>2</v>
      </c>
    </row>
    <row r="21" spans="1:104" ht="22.5" x14ac:dyDescent="0.2">
      <c r="A21" s="119"/>
      <c r="B21" s="120"/>
      <c r="C21" s="178" t="s">
        <v>1116</v>
      </c>
      <c r="D21" s="179"/>
      <c r="E21" s="179"/>
      <c r="F21" s="179"/>
      <c r="G21" s="180"/>
      <c r="I21" s="121"/>
      <c r="K21" s="121"/>
      <c r="L21" s="122" t="s">
        <v>1116</v>
      </c>
      <c r="O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row>
    <row r="22" spans="1:104" x14ac:dyDescent="0.2">
      <c r="A22" s="109">
        <v>9</v>
      </c>
      <c r="B22" s="110" t="s">
        <v>1117</v>
      </c>
      <c r="C22" s="111" t="s">
        <v>1118</v>
      </c>
      <c r="D22" s="112" t="s">
        <v>1102</v>
      </c>
      <c r="E22" s="113">
        <v>138.6</v>
      </c>
      <c r="F22" s="114">
        <v>0</v>
      </c>
      <c r="G22" s="115">
        <f>E22*F22</f>
        <v>0</v>
      </c>
      <c r="H22" s="116">
        <v>0</v>
      </c>
      <c r="I22" s="117">
        <f>E22*H22</f>
        <v>0</v>
      </c>
      <c r="J22" s="116"/>
      <c r="K22" s="117">
        <f>E22*J22</f>
        <v>0</v>
      </c>
      <c r="O22" s="108"/>
      <c r="Z22" s="108"/>
      <c r="AA22" s="108">
        <v>3</v>
      </c>
      <c r="AB22" s="108">
        <v>1</v>
      </c>
      <c r="AC22" s="108">
        <v>35442062</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G22</f>
        <v>0</v>
      </c>
      <c r="BA22" s="108"/>
      <c r="BB22" s="108"/>
      <c r="BC22" s="108"/>
      <c r="BD22" s="108"/>
      <c r="BE22" s="108"/>
      <c r="BF22" s="108"/>
      <c r="BG22" s="108"/>
      <c r="BH22" s="108"/>
      <c r="BI22" s="108"/>
      <c r="CA22" s="108">
        <v>3</v>
      </c>
      <c r="CB22" s="108">
        <v>1</v>
      </c>
      <c r="CZ22" s="75">
        <v>2</v>
      </c>
    </row>
    <row r="23" spans="1:104" x14ac:dyDescent="0.2">
      <c r="A23" s="119"/>
      <c r="B23" s="120"/>
      <c r="C23" s="178" t="s">
        <v>1118</v>
      </c>
      <c r="D23" s="179"/>
      <c r="E23" s="179"/>
      <c r="F23" s="179"/>
      <c r="G23" s="180"/>
      <c r="I23" s="121"/>
      <c r="K23" s="121"/>
      <c r="L23" s="122" t="s">
        <v>1118</v>
      </c>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row>
    <row r="24" spans="1:104" ht="22.5" x14ac:dyDescent="0.2">
      <c r="A24" s="109">
        <v>10</v>
      </c>
      <c r="B24" s="110" t="s">
        <v>1119</v>
      </c>
      <c r="C24" s="111" t="s">
        <v>1120</v>
      </c>
      <c r="D24" s="112" t="s">
        <v>152</v>
      </c>
      <c r="E24" s="113">
        <v>50</v>
      </c>
      <c r="F24" s="114">
        <v>0</v>
      </c>
      <c r="G24" s="115">
        <f>E24*F24</f>
        <v>0</v>
      </c>
      <c r="H24" s="116">
        <v>0</v>
      </c>
      <c r="I24" s="117">
        <f>E24*H24</f>
        <v>0</v>
      </c>
      <c r="J24" s="116"/>
      <c r="K24" s="117">
        <f>E24*J24</f>
        <v>0</v>
      </c>
      <c r="O24" s="108"/>
      <c r="Z24" s="108"/>
      <c r="AA24" s="108">
        <v>3</v>
      </c>
      <c r="AB24" s="108">
        <v>1</v>
      </c>
      <c r="AC24" s="108">
        <v>35441986</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3</v>
      </c>
      <c r="CB24" s="108">
        <v>1</v>
      </c>
      <c r="CZ24" s="75">
        <v>2</v>
      </c>
    </row>
    <row r="25" spans="1:104" x14ac:dyDescent="0.2">
      <c r="A25" s="119"/>
      <c r="B25" s="120"/>
      <c r="C25" s="178" t="s">
        <v>1121</v>
      </c>
      <c r="D25" s="179"/>
      <c r="E25" s="179"/>
      <c r="F25" s="179"/>
      <c r="G25" s="180"/>
      <c r="I25" s="121"/>
      <c r="K25" s="121"/>
      <c r="L25" s="122" t="s">
        <v>1121</v>
      </c>
      <c r="O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104" x14ac:dyDescent="0.2">
      <c r="A26" s="109">
        <v>11</v>
      </c>
      <c r="B26" s="110" t="s">
        <v>1122</v>
      </c>
      <c r="C26" s="111" t="s">
        <v>1123</v>
      </c>
      <c r="D26" s="112" t="s">
        <v>152</v>
      </c>
      <c r="E26" s="113">
        <v>20</v>
      </c>
      <c r="F26" s="114">
        <v>0</v>
      </c>
      <c r="G26" s="115">
        <f>E26*F26</f>
        <v>0</v>
      </c>
      <c r="H26" s="116">
        <v>0</v>
      </c>
      <c r="I26" s="117">
        <f>E26*H26</f>
        <v>0</v>
      </c>
      <c r="J26" s="116"/>
      <c r="K26" s="117">
        <f>E26*J26</f>
        <v>0</v>
      </c>
      <c r="O26" s="108"/>
      <c r="Z26" s="108"/>
      <c r="AA26" s="108">
        <v>3</v>
      </c>
      <c r="AB26" s="108">
        <v>1</v>
      </c>
      <c r="AC26" s="108">
        <v>35441996</v>
      </c>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18">
        <f>G26</f>
        <v>0</v>
      </c>
      <c r="BA26" s="108"/>
      <c r="BB26" s="108"/>
      <c r="BC26" s="108"/>
      <c r="BD26" s="108"/>
      <c r="BE26" s="108"/>
      <c r="BF26" s="108"/>
      <c r="BG26" s="108"/>
      <c r="BH26" s="108"/>
      <c r="BI26" s="108"/>
      <c r="CA26" s="108">
        <v>3</v>
      </c>
      <c r="CB26" s="108">
        <v>1</v>
      </c>
      <c r="CZ26" s="75">
        <v>2</v>
      </c>
    </row>
    <row r="27" spans="1:104" x14ac:dyDescent="0.2">
      <c r="A27" s="119"/>
      <c r="B27" s="120"/>
      <c r="C27" s="178" t="s">
        <v>1124</v>
      </c>
      <c r="D27" s="179"/>
      <c r="E27" s="179"/>
      <c r="F27" s="179"/>
      <c r="G27" s="180"/>
      <c r="I27" s="121"/>
      <c r="K27" s="121"/>
      <c r="L27" s="122" t="s">
        <v>1124</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104" ht="22.5" x14ac:dyDescent="0.2">
      <c r="A28" s="109">
        <v>12</v>
      </c>
      <c r="B28" s="110" t="s">
        <v>1125</v>
      </c>
      <c r="C28" s="111" t="s">
        <v>1126</v>
      </c>
      <c r="D28" s="112" t="s">
        <v>152</v>
      </c>
      <c r="E28" s="113">
        <v>6</v>
      </c>
      <c r="F28" s="114">
        <v>0</v>
      </c>
      <c r="G28" s="115">
        <f>E28*F28</f>
        <v>0</v>
      </c>
      <c r="H28" s="116">
        <v>0</v>
      </c>
      <c r="I28" s="117">
        <f>E28*H28</f>
        <v>0</v>
      </c>
      <c r="J28" s="116">
        <v>0</v>
      </c>
      <c r="K28" s="117">
        <f>E28*J28</f>
        <v>0</v>
      </c>
      <c r="O28" s="108"/>
      <c r="Z28" s="108"/>
      <c r="AA28" s="108">
        <v>1</v>
      </c>
      <c r="AB28" s="108">
        <v>7</v>
      </c>
      <c r="AC28" s="108">
        <v>7</v>
      </c>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18">
        <f>G28</f>
        <v>0</v>
      </c>
      <c r="BA28" s="108"/>
      <c r="BB28" s="108"/>
      <c r="BC28" s="108"/>
      <c r="BD28" s="108"/>
      <c r="BE28" s="108"/>
      <c r="BF28" s="108"/>
      <c r="BG28" s="108"/>
      <c r="BH28" s="108"/>
      <c r="BI28" s="108"/>
      <c r="CA28" s="108">
        <v>1</v>
      </c>
      <c r="CB28" s="108">
        <v>7</v>
      </c>
      <c r="CZ28" s="75">
        <v>2</v>
      </c>
    </row>
    <row r="29" spans="1:104" ht="22.5" x14ac:dyDescent="0.2">
      <c r="A29" s="119"/>
      <c r="B29" s="120"/>
      <c r="C29" s="178" t="s">
        <v>1127</v>
      </c>
      <c r="D29" s="179"/>
      <c r="E29" s="179"/>
      <c r="F29" s="179"/>
      <c r="G29" s="180"/>
      <c r="I29" s="121"/>
      <c r="K29" s="121"/>
      <c r="L29" s="122" t="s">
        <v>1127</v>
      </c>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x14ac:dyDescent="0.2">
      <c r="A30" s="119"/>
      <c r="B30" s="120"/>
      <c r="C30" s="178"/>
      <c r="D30" s="179"/>
      <c r="E30" s="179"/>
      <c r="F30" s="179"/>
      <c r="G30" s="180"/>
      <c r="I30" s="121"/>
      <c r="K30" s="121"/>
      <c r="L30" s="122"/>
      <c r="O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row>
    <row r="31" spans="1:104" x14ac:dyDescent="0.2">
      <c r="A31" s="119"/>
      <c r="B31" s="120"/>
      <c r="C31" s="178" t="s">
        <v>1128</v>
      </c>
      <c r="D31" s="179"/>
      <c r="E31" s="179"/>
      <c r="F31" s="179"/>
      <c r="G31" s="180"/>
      <c r="I31" s="121"/>
      <c r="K31" s="121"/>
      <c r="L31" s="122" t="s">
        <v>1128</v>
      </c>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ht="22.5" x14ac:dyDescent="0.2">
      <c r="A32" s="109">
        <v>13</v>
      </c>
      <c r="B32" s="110" t="s">
        <v>1129</v>
      </c>
      <c r="C32" s="111" t="s">
        <v>1130</v>
      </c>
      <c r="D32" s="112" t="s">
        <v>152</v>
      </c>
      <c r="E32" s="113">
        <v>6</v>
      </c>
      <c r="F32" s="114">
        <v>0</v>
      </c>
      <c r="G32" s="115">
        <f>E32*F32</f>
        <v>0</v>
      </c>
      <c r="H32" s="116">
        <v>0</v>
      </c>
      <c r="I32" s="117">
        <f>E32*H32</f>
        <v>0</v>
      </c>
      <c r="J32" s="116"/>
      <c r="K32" s="117">
        <f>E32*J32</f>
        <v>0</v>
      </c>
      <c r="O32" s="108"/>
      <c r="Z32" s="108"/>
      <c r="AA32" s="108">
        <v>3</v>
      </c>
      <c r="AB32" s="108">
        <v>1</v>
      </c>
      <c r="AC32" s="108">
        <v>35441832</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G32</f>
        <v>0</v>
      </c>
      <c r="BA32" s="108"/>
      <c r="BB32" s="108"/>
      <c r="BC32" s="108"/>
      <c r="BD32" s="108"/>
      <c r="BE32" s="108"/>
      <c r="BF32" s="108"/>
      <c r="BG32" s="108"/>
      <c r="BH32" s="108"/>
      <c r="BI32" s="108"/>
      <c r="CA32" s="108">
        <v>3</v>
      </c>
      <c r="CB32" s="108">
        <v>1</v>
      </c>
      <c r="CZ32" s="75">
        <v>2</v>
      </c>
    </row>
    <row r="33" spans="1:104" x14ac:dyDescent="0.2">
      <c r="A33" s="119"/>
      <c r="B33" s="120"/>
      <c r="C33" s="178" t="s">
        <v>1130</v>
      </c>
      <c r="D33" s="179"/>
      <c r="E33" s="179"/>
      <c r="F33" s="179"/>
      <c r="G33" s="180"/>
      <c r="I33" s="121"/>
      <c r="K33" s="121"/>
      <c r="L33" s="122" t="s">
        <v>1130</v>
      </c>
      <c r="O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row>
    <row r="34" spans="1:104" x14ac:dyDescent="0.2">
      <c r="A34" s="109">
        <v>14</v>
      </c>
      <c r="B34" s="110" t="s">
        <v>1131</v>
      </c>
      <c r="C34" s="111" t="s">
        <v>1132</v>
      </c>
      <c r="D34" s="112" t="s">
        <v>152</v>
      </c>
      <c r="E34" s="113">
        <v>6</v>
      </c>
      <c r="F34" s="114">
        <v>0</v>
      </c>
      <c r="G34" s="115">
        <f>E34*F34</f>
        <v>0</v>
      </c>
      <c r="H34" s="116">
        <v>0</v>
      </c>
      <c r="I34" s="117">
        <f>E34*H34</f>
        <v>0</v>
      </c>
      <c r="J34" s="116"/>
      <c r="K34" s="117">
        <f>E34*J34</f>
        <v>0</v>
      </c>
      <c r="O34" s="108"/>
      <c r="Z34" s="108"/>
      <c r="AA34" s="108">
        <v>3</v>
      </c>
      <c r="AB34" s="108">
        <v>1</v>
      </c>
      <c r="AC34" s="108">
        <v>35441925</v>
      </c>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18">
        <f>G34</f>
        <v>0</v>
      </c>
      <c r="BA34" s="108"/>
      <c r="BB34" s="108"/>
      <c r="BC34" s="108"/>
      <c r="BD34" s="108"/>
      <c r="BE34" s="108"/>
      <c r="BF34" s="108"/>
      <c r="BG34" s="108"/>
      <c r="BH34" s="108"/>
      <c r="BI34" s="108"/>
      <c r="CA34" s="108">
        <v>3</v>
      </c>
      <c r="CB34" s="108">
        <v>1</v>
      </c>
      <c r="CZ34" s="75">
        <v>2</v>
      </c>
    </row>
    <row r="35" spans="1:104" x14ac:dyDescent="0.2">
      <c r="A35" s="119"/>
      <c r="B35" s="120"/>
      <c r="C35" s="178" t="s">
        <v>1132</v>
      </c>
      <c r="D35" s="179"/>
      <c r="E35" s="179"/>
      <c r="F35" s="179"/>
      <c r="G35" s="180"/>
      <c r="I35" s="121"/>
      <c r="K35" s="121"/>
      <c r="L35" s="122" t="s">
        <v>1132</v>
      </c>
      <c r="O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row>
    <row r="36" spans="1:104" ht="22.5" x14ac:dyDescent="0.2">
      <c r="A36" s="109">
        <v>15</v>
      </c>
      <c r="B36" s="110" t="s">
        <v>1133</v>
      </c>
      <c r="C36" s="111" t="s">
        <v>1134</v>
      </c>
      <c r="D36" s="112" t="s">
        <v>152</v>
      </c>
      <c r="E36" s="113">
        <v>18</v>
      </c>
      <c r="F36" s="114">
        <v>0</v>
      </c>
      <c r="G36" s="115">
        <f>E36*F36</f>
        <v>0</v>
      </c>
      <c r="H36" s="116">
        <v>0</v>
      </c>
      <c r="I36" s="117">
        <f>E36*H36</f>
        <v>0</v>
      </c>
      <c r="J36" s="116"/>
      <c r="K36" s="117">
        <f>E36*J36</f>
        <v>0</v>
      </c>
      <c r="O36" s="108"/>
      <c r="Z36" s="108"/>
      <c r="AA36" s="108">
        <v>3</v>
      </c>
      <c r="AB36" s="108">
        <v>1</v>
      </c>
      <c r="AC36" s="108">
        <v>35441836</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G36</f>
        <v>0</v>
      </c>
      <c r="BA36" s="108"/>
      <c r="BB36" s="108"/>
      <c r="BC36" s="108"/>
      <c r="BD36" s="108"/>
      <c r="BE36" s="108"/>
      <c r="BF36" s="108"/>
      <c r="BG36" s="108"/>
      <c r="BH36" s="108"/>
      <c r="BI36" s="108"/>
      <c r="CA36" s="108">
        <v>3</v>
      </c>
      <c r="CB36" s="108">
        <v>1</v>
      </c>
      <c r="CZ36" s="75">
        <v>2</v>
      </c>
    </row>
    <row r="37" spans="1:104" x14ac:dyDescent="0.2">
      <c r="A37" s="119"/>
      <c r="B37" s="120"/>
      <c r="C37" s="178" t="s">
        <v>1135</v>
      </c>
      <c r="D37" s="179"/>
      <c r="E37" s="179"/>
      <c r="F37" s="179"/>
      <c r="G37" s="180"/>
      <c r="I37" s="121"/>
      <c r="K37" s="121"/>
      <c r="L37" s="122" t="s">
        <v>1135</v>
      </c>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ht="22.5" x14ac:dyDescent="0.2">
      <c r="A38" s="109">
        <v>16</v>
      </c>
      <c r="B38" s="110" t="s">
        <v>1136</v>
      </c>
      <c r="C38" s="111" t="s">
        <v>1137</v>
      </c>
      <c r="D38" s="112" t="s">
        <v>152</v>
      </c>
      <c r="E38" s="113">
        <v>6</v>
      </c>
      <c r="F38" s="114">
        <v>0</v>
      </c>
      <c r="G38" s="115">
        <f>E38*F38</f>
        <v>0</v>
      </c>
      <c r="H38" s="116">
        <v>0</v>
      </c>
      <c r="I38" s="117">
        <f>E38*H38</f>
        <v>0</v>
      </c>
      <c r="J38" s="116">
        <v>0</v>
      </c>
      <c r="K38" s="117">
        <f>E38*J38</f>
        <v>0</v>
      </c>
      <c r="O38" s="108"/>
      <c r="Z38" s="108"/>
      <c r="AA38" s="108">
        <v>1</v>
      </c>
      <c r="AB38" s="108">
        <v>7</v>
      </c>
      <c r="AC38" s="108">
        <v>7</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G38</f>
        <v>0</v>
      </c>
      <c r="BA38" s="108"/>
      <c r="BB38" s="108"/>
      <c r="BC38" s="108"/>
      <c r="BD38" s="108"/>
      <c r="BE38" s="108"/>
      <c r="BF38" s="108"/>
      <c r="BG38" s="108"/>
      <c r="BH38" s="108"/>
      <c r="BI38" s="108"/>
      <c r="CA38" s="108">
        <v>1</v>
      </c>
      <c r="CB38" s="108">
        <v>7</v>
      </c>
      <c r="CZ38" s="75">
        <v>2</v>
      </c>
    </row>
    <row r="39" spans="1:104" x14ac:dyDescent="0.2">
      <c r="A39" s="119"/>
      <c r="B39" s="120"/>
      <c r="C39" s="178" t="s">
        <v>1138</v>
      </c>
      <c r="D39" s="179"/>
      <c r="E39" s="179"/>
      <c r="F39" s="179"/>
      <c r="G39" s="180"/>
      <c r="I39" s="121"/>
      <c r="K39" s="121"/>
      <c r="L39" s="122" t="s">
        <v>1138</v>
      </c>
      <c r="O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row>
    <row r="40" spans="1:104" x14ac:dyDescent="0.2">
      <c r="A40" s="119"/>
      <c r="B40" s="120"/>
      <c r="C40" s="178"/>
      <c r="D40" s="179"/>
      <c r="E40" s="179"/>
      <c r="F40" s="179"/>
      <c r="G40" s="180"/>
      <c r="I40" s="121"/>
      <c r="K40" s="121"/>
      <c r="L40" s="122"/>
      <c r="O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row>
    <row r="41" spans="1:104" x14ac:dyDescent="0.2">
      <c r="A41" s="119"/>
      <c r="B41" s="120"/>
      <c r="C41" s="178" t="s">
        <v>1128</v>
      </c>
      <c r="D41" s="179"/>
      <c r="E41" s="179"/>
      <c r="F41" s="179"/>
      <c r="G41" s="180"/>
      <c r="I41" s="121"/>
      <c r="K41" s="121"/>
      <c r="L41" s="122" t="s">
        <v>1128</v>
      </c>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row>
    <row r="42" spans="1:104" x14ac:dyDescent="0.2">
      <c r="A42" s="119"/>
      <c r="B42" s="120"/>
      <c r="C42" s="178"/>
      <c r="D42" s="179"/>
      <c r="E42" s="179"/>
      <c r="F42" s="179"/>
      <c r="G42" s="180"/>
      <c r="I42" s="121"/>
      <c r="K42" s="121"/>
      <c r="L42" s="122"/>
      <c r="O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row>
    <row r="43" spans="1:104" x14ac:dyDescent="0.2">
      <c r="A43" s="109">
        <v>17</v>
      </c>
      <c r="B43" s="110" t="s">
        <v>1139</v>
      </c>
      <c r="C43" s="111" t="s">
        <v>1140</v>
      </c>
      <c r="D43" s="112" t="s">
        <v>152</v>
      </c>
      <c r="E43" s="113">
        <v>6</v>
      </c>
      <c r="F43" s="114">
        <v>0</v>
      </c>
      <c r="G43" s="115">
        <f>E43*F43</f>
        <v>0</v>
      </c>
      <c r="H43" s="116">
        <v>0</v>
      </c>
      <c r="I43" s="117">
        <f>E43*H43</f>
        <v>0</v>
      </c>
      <c r="J43" s="116"/>
      <c r="K43" s="117">
        <f>E43*J43</f>
        <v>0</v>
      </c>
      <c r="O43" s="108"/>
      <c r="Z43" s="108"/>
      <c r="AA43" s="108">
        <v>3</v>
      </c>
      <c r="AB43" s="108">
        <v>1</v>
      </c>
      <c r="AC43" s="108">
        <v>35442110</v>
      </c>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18">
        <f>G43</f>
        <v>0</v>
      </c>
      <c r="BA43" s="108"/>
      <c r="BB43" s="108"/>
      <c r="BC43" s="108"/>
      <c r="BD43" s="108"/>
      <c r="BE43" s="108"/>
      <c r="BF43" s="108"/>
      <c r="BG43" s="108"/>
      <c r="BH43" s="108"/>
      <c r="BI43" s="108"/>
      <c r="CA43" s="108">
        <v>3</v>
      </c>
      <c r="CB43" s="108">
        <v>1</v>
      </c>
      <c r="CZ43" s="75">
        <v>2</v>
      </c>
    </row>
    <row r="44" spans="1:104" x14ac:dyDescent="0.2">
      <c r="A44" s="119"/>
      <c r="B44" s="120"/>
      <c r="C44" s="178" t="s">
        <v>1140</v>
      </c>
      <c r="D44" s="179"/>
      <c r="E44" s="179"/>
      <c r="F44" s="179"/>
      <c r="G44" s="180"/>
      <c r="I44" s="121"/>
      <c r="K44" s="121"/>
      <c r="L44" s="122" t="s">
        <v>1140</v>
      </c>
      <c r="O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row>
    <row r="45" spans="1:104" ht="22.5" x14ac:dyDescent="0.2">
      <c r="A45" s="109">
        <v>18</v>
      </c>
      <c r="B45" s="110" t="s">
        <v>1141</v>
      </c>
      <c r="C45" s="111" t="s">
        <v>1142</v>
      </c>
      <c r="D45" s="112" t="s">
        <v>133</v>
      </c>
      <c r="E45" s="113">
        <v>25</v>
      </c>
      <c r="F45" s="114">
        <v>0</v>
      </c>
      <c r="G45" s="115">
        <f>E45*F45</f>
        <v>0</v>
      </c>
      <c r="H45" s="116">
        <v>0</v>
      </c>
      <c r="I45" s="117">
        <f>E45*H45</f>
        <v>0</v>
      </c>
      <c r="J45" s="116">
        <v>0</v>
      </c>
      <c r="K45" s="117">
        <f>E45*J45</f>
        <v>0</v>
      </c>
      <c r="O45" s="108"/>
      <c r="Z45" s="108"/>
      <c r="AA45" s="108">
        <v>1</v>
      </c>
      <c r="AB45" s="108">
        <v>7</v>
      </c>
      <c r="AC45" s="108">
        <v>7</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G45</f>
        <v>0</v>
      </c>
      <c r="BA45" s="108"/>
      <c r="BB45" s="108"/>
      <c r="BC45" s="108"/>
      <c r="BD45" s="108"/>
      <c r="BE45" s="108"/>
      <c r="BF45" s="108"/>
      <c r="BG45" s="108"/>
      <c r="BH45" s="108"/>
      <c r="BI45" s="108"/>
      <c r="CA45" s="108">
        <v>1</v>
      </c>
      <c r="CB45" s="108">
        <v>7</v>
      </c>
      <c r="CZ45" s="75">
        <v>2</v>
      </c>
    </row>
    <row r="46" spans="1:104" ht="22.5" x14ac:dyDescent="0.2">
      <c r="A46" s="119"/>
      <c r="B46" s="120"/>
      <c r="C46" s="178" t="s">
        <v>1143</v>
      </c>
      <c r="D46" s="179"/>
      <c r="E46" s="179"/>
      <c r="F46" s="179"/>
      <c r="G46" s="180"/>
      <c r="I46" s="121"/>
      <c r="K46" s="121"/>
      <c r="L46" s="122" t="s">
        <v>1143</v>
      </c>
      <c r="O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row>
    <row r="47" spans="1:104" x14ac:dyDescent="0.2">
      <c r="A47" s="109">
        <v>19</v>
      </c>
      <c r="B47" s="110" t="s">
        <v>1144</v>
      </c>
      <c r="C47" s="111" t="s">
        <v>1145</v>
      </c>
      <c r="D47" s="112" t="s">
        <v>133</v>
      </c>
      <c r="E47" s="113">
        <v>25</v>
      </c>
      <c r="F47" s="114">
        <v>0</v>
      </c>
      <c r="G47" s="115">
        <f>E47*F47</f>
        <v>0</v>
      </c>
      <c r="H47" s="116">
        <v>0</v>
      </c>
      <c r="I47" s="117">
        <f>E47*H47</f>
        <v>0</v>
      </c>
      <c r="J47" s="116"/>
      <c r="K47" s="117">
        <f>E47*J47</f>
        <v>0</v>
      </c>
      <c r="O47" s="108"/>
      <c r="Z47" s="108"/>
      <c r="AA47" s="108">
        <v>3</v>
      </c>
      <c r="AB47" s="108">
        <v>1</v>
      </c>
      <c r="AC47" s="108">
        <v>34572407</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G47</f>
        <v>0</v>
      </c>
      <c r="BA47" s="108"/>
      <c r="BB47" s="108"/>
      <c r="BC47" s="108"/>
      <c r="BD47" s="108"/>
      <c r="BE47" s="108"/>
      <c r="BF47" s="108"/>
      <c r="BG47" s="108"/>
      <c r="BH47" s="108"/>
      <c r="BI47" s="108"/>
      <c r="CA47" s="108">
        <v>3</v>
      </c>
      <c r="CB47" s="108">
        <v>1</v>
      </c>
      <c r="CZ47" s="75">
        <v>2</v>
      </c>
    </row>
    <row r="48" spans="1:104" x14ac:dyDescent="0.2">
      <c r="A48" s="119"/>
      <c r="B48" s="120"/>
      <c r="C48" s="178" t="s">
        <v>1145</v>
      </c>
      <c r="D48" s="179"/>
      <c r="E48" s="179"/>
      <c r="F48" s="179"/>
      <c r="G48" s="180"/>
      <c r="I48" s="121"/>
      <c r="K48" s="121"/>
      <c r="L48" s="122" t="s">
        <v>1145</v>
      </c>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row>
    <row r="49" spans="1:104" ht="22.5" x14ac:dyDescent="0.2">
      <c r="A49" s="109">
        <v>20</v>
      </c>
      <c r="B49" s="110" t="s">
        <v>916</v>
      </c>
      <c r="C49" s="111" t="s">
        <v>917</v>
      </c>
      <c r="D49" s="112" t="s">
        <v>152</v>
      </c>
      <c r="E49" s="113">
        <v>1</v>
      </c>
      <c r="F49" s="114">
        <v>0</v>
      </c>
      <c r="G49" s="115">
        <f>E49*F49</f>
        <v>0</v>
      </c>
      <c r="H49" s="116">
        <v>0</v>
      </c>
      <c r="I49" s="117">
        <f>E49*H49</f>
        <v>0</v>
      </c>
      <c r="J49" s="116">
        <v>0</v>
      </c>
      <c r="K49" s="117">
        <f>E49*J49</f>
        <v>0</v>
      </c>
      <c r="O49" s="108"/>
      <c r="Z49" s="108"/>
      <c r="AA49" s="108">
        <v>1</v>
      </c>
      <c r="AB49" s="108">
        <v>7</v>
      </c>
      <c r="AC49" s="108">
        <v>7</v>
      </c>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18">
        <f>G49</f>
        <v>0</v>
      </c>
      <c r="BA49" s="108"/>
      <c r="BB49" s="108"/>
      <c r="BC49" s="108"/>
      <c r="BD49" s="108"/>
      <c r="BE49" s="108"/>
      <c r="BF49" s="108"/>
      <c r="BG49" s="108"/>
      <c r="BH49" s="108"/>
      <c r="BI49" s="108"/>
      <c r="CA49" s="108">
        <v>1</v>
      </c>
      <c r="CB49" s="108">
        <v>7</v>
      </c>
      <c r="CZ49" s="75">
        <v>2</v>
      </c>
    </row>
    <row r="50" spans="1:104" ht="22.5" x14ac:dyDescent="0.2">
      <c r="A50" s="119"/>
      <c r="B50" s="120"/>
      <c r="C50" s="178" t="s">
        <v>1146</v>
      </c>
      <c r="D50" s="179"/>
      <c r="E50" s="179"/>
      <c r="F50" s="179"/>
      <c r="G50" s="180"/>
      <c r="I50" s="121"/>
      <c r="K50" s="121"/>
      <c r="L50" s="122" t="s">
        <v>1146</v>
      </c>
      <c r="O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row>
    <row r="51" spans="1:104" x14ac:dyDescent="0.2">
      <c r="A51" s="119"/>
      <c r="B51" s="120"/>
      <c r="C51" s="178"/>
      <c r="D51" s="179"/>
      <c r="E51" s="179"/>
      <c r="F51" s="179"/>
      <c r="G51" s="180"/>
      <c r="I51" s="121"/>
      <c r="K51" s="121"/>
      <c r="L51" s="122"/>
      <c r="O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row>
    <row r="52" spans="1:104" x14ac:dyDescent="0.2">
      <c r="A52" s="119"/>
      <c r="B52" s="120"/>
      <c r="C52" s="178" t="s">
        <v>1147</v>
      </c>
      <c r="D52" s="179"/>
      <c r="E52" s="179"/>
      <c r="F52" s="179"/>
      <c r="G52" s="180"/>
      <c r="I52" s="121"/>
      <c r="K52" s="121"/>
      <c r="L52" s="122" t="s">
        <v>1147</v>
      </c>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104" x14ac:dyDescent="0.2">
      <c r="A53" s="109">
        <v>21</v>
      </c>
      <c r="B53" s="110" t="s">
        <v>1148</v>
      </c>
      <c r="C53" s="111" t="s">
        <v>1149</v>
      </c>
      <c r="D53" s="112" t="s">
        <v>152</v>
      </c>
      <c r="E53" s="113">
        <v>1</v>
      </c>
      <c r="F53" s="114">
        <v>0</v>
      </c>
      <c r="G53" s="115">
        <f>E53*F53</f>
        <v>0</v>
      </c>
      <c r="H53" s="116">
        <v>0</v>
      </c>
      <c r="I53" s="117">
        <f>E53*H53</f>
        <v>0</v>
      </c>
      <c r="J53" s="116">
        <v>0</v>
      </c>
      <c r="K53" s="117">
        <f>E53*J53</f>
        <v>0</v>
      </c>
      <c r="O53" s="108"/>
      <c r="Z53" s="108"/>
      <c r="AA53" s="108">
        <v>1</v>
      </c>
      <c r="AB53" s="108">
        <v>7</v>
      </c>
      <c r="AC53" s="108">
        <v>7</v>
      </c>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18">
        <f>G53</f>
        <v>0</v>
      </c>
      <c r="BA53" s="108"/>
      <c r="BB53" s="108"/>
      <c r="BC53" s="108"/>
      <c r="BD53" s="108"/>
      <c r="BE53" s="108"/>
      <c r="BF53" s="108"/>
      <c r="BG53" s="108"/>
      <c r="BH53" s="108"/>
      <c r="BI53" s="108"/>
      <c r="CA53" s="108">
        <v>1</v>
      </c>
      <c r="CB53" s="108">
        <v>7</v>
      </c>
      <c r="CZ53" s="75">
        <v>2</v>
      </c>
    </row>
    <row r="54" spans="1:104" x14ac:dyDescent="0.2">
      <c r="A54" s="119"/>
      <c r="B54" s="120"/>
      <c r="C54" s="178" t="s">
        <v>1150</v>
      </c>
      <c r="D54" s="179"/>
      <c r="E54" s="179"/>
      <c r="F54" s="179"/>
      <c r="G54" s="180"/>
      <c r="I54" s="121"/>
      <c r="K54" s="121"/>
      <c r="L54" s="122" t="s">
        <v>1150</v>
      </c>
      <c r="O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row>
    <row r="55" spans="1:104" x14ac:dyDescent="0.2">
      <c r="A55" s="109">
        <v>22</v>
      </c>
      <c r="B55" s="110" t="s">
        <v>1005</v>
      </c>
      <c r="C55" s="111" t="s">
        <v>1006</v>
      </c>
      <c r="D55" s="112" t="s">
        <v>22</v>
      </c>
      <c r="E55" s="113">
        <v>2</v>
      </c>
      <c r="F55" s="114">
        <v>0</v>
      </c>
      <c r="G55" s="115">
        <f>E55*F55</f>
        <v>0</v>
      </c>
      <c r="H55" s="116">
        <v>0</v>
      </c>
      <c r="I55" s="117">
        <f>E55*H55</f>
        <v>0</v>
      </c>
      <c r="J55" s="116">
        <v>0</v>
      </c>
      <c r="K55" s="117">
        <f>E55*J55</f>
        <v>0</v>
      </c>
      <c r="O55" s="108"/>
      <c r="Z55" s="108"/>
      <c r="AA55" s="108">
        <v>1</v>
      </c>
      <c r="AB55" s="108">
        <v>7</v>
      </c>
      <c r="AC55" s="108">
        <v>7</v>
      </c>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18">
        <f>G55</f>
        <v>0</v>
      </c>
      <c r="BA55" s="108"/>
      <c r="BB55" s="108"/>
      <c r="BC55" s="108"/>
      <c r="BD55" s="108"/>
      <c r="BE55" s="108"/>
      <c r="BF55" s="108"/>
      <c r="BG55" s="108"/>
      <c r="BH55" s="108"/>
      <c r="BI55" s="108"/>
      <c r="CA55" s="108">
        <v>1</v>
      </c>
      <c r="CB55" s="108">
        <v>7</v>
      </c>
      <c r="CZ55" s="75">
        <v>2</v>
      </c>
    </row>
    <row r="56" spans="1:104" x14ac:dyDescent="0.2">
      <c r="A56" s="109">
        <v>23</v>
      </c>
      <c r="B56" s="110" t="s">
        <v>1008</v>
      </c>
      <c r="C56" s="111" t="s">
        <v>1009</v>
      </c>
      <c r="D56" s="112" t="s">
        <v>22</v>
      </c>
      <c r="E56" s="113">
        <v>2</v>
      </c>
      <c r="F56" s="114">
        <v>0</v>
      </c>
      <c r="G56" s="115">
        <f>E56*F56</f>
        <v>0</v>
      </c>
      <c r="H56" s="116">
        <v>0</v>
      </c>
      <c r="I56" s="117">
        <f>E56*H56</f>
        <v>0</v>
      </c>
      <c r="J56" s="116">
        <v>0</v>
      </c>
      <c r="K56" s="117">
        <f>E56*J56</f>
        <v>0</v>
      </c>
      <c r="O56" s="108"/>
      <c r="Z56" s="108"/>
      <c r="AA56" s="108">
        <v>1</v>
      </c>
      <c r="AB56" s="108">
        <v>7</v>
      </c>
      <c r="AC56" s="108">
        <v>7</v>
      </c>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18">
        <f>G56</f>
        <v>0</v>
      </c>
      <c r="BA56" s="108"/>
      <c r="BB56" s="108"/>
      <c r="BC56" s="108"/>
      <c r="BD56" s="108"/>
      <c r="BE56" s="108"/>
      <c r="BF56" s="108"/>
      <c r="BG56" s="108"/>
      <c r="BH56" s="108"/>
      <c r="BI56" s="108"/>
      <c r="CA56" s="108">
        <v>1</v>
      </c>
      <c r="CB56" s="108">
        <v>7</v>
      </c>
      <c r="CZ56" s="75">
        <v>2</v>
      </c>
    </row>
    <row r="57" spans="1:104" x14ac:dyDescent="0.2">
      <c r="A57" s="109">
        <v>24</v>
      </c>
      <c r="B57" s="110" t="s">
        <v>1012</v>
      </c>
      <c r="C57" s="111" t="s">
        <v>1013</v>
      </c>
      <c r="D57" s="112" t="s">
        <v>22</v>
      </c>
      <c r="E57" s="113">
        <v>2</v>
      </c>
      <c r="F57" s="114">
        <v>0</v>
      </c>
      <c r="G57" s="115">
        <f>E57*F57</f>
        <v>0</v>
      </c>
      <c r="H57" s="116">
        <v>0</v>
      </c>
      <c r="I57" s="117">
        <f>E57*H57</f>
        <v>0</v>
      </c>
      <c r="J57" s="116">
        <v>0</v>
      </c>
      <c r="K57" s="117">
        <f>E57*J57</f>
        <v>0</v>
      </c>
      <c r="O57" s="108"/>
      <c r="Z57" s="108"/>
      <c r="AA57" s="108">
        <v>1</v>
      </c>
      <c r="AB57" s="108">
        <v>7</v>
      </c>
      <c r="AC57" s="108">
        <v>7</v>
      </c>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18">
        <f>G57</f>
        <v>0</v>
      </c>
      <c r="BA57" s="108"/>
      <c r="BB57" s="108"/>
      <c r="BC57" s="108"/>
      <c r="BD57" s="108"/>
      <c r="BE57" s="108"/>
      <c r="BF57" s="108"/>
      <c r="BG57" s="108"/>
      <c r="BH57" s="108"/>
      <c r="BI57" s="108"/>
      <c r="CA57" s="108">
        <v>1</v>
      </c>
      <c r="CB57" s="108">
        <v>7</v>
      </c>
      <c r="CZ57" s="75">
        <v>2</v>
      </c>
    </row>
    <row r="58" spans="1:104" x14ac:dyDescent="0.2">
      <c r="A58" s="128" t="s">
        <v>51</v>
      </c>
      <c r="B58" s="129" t="s">
        <v>1097</v>
      </c>
      <c r="C58" s="130" t="s">
        <v>48</v>
      </c>
      <c r="D58" s="131"/>
      <c r="E58" s="132"/>
      <c r="F58" s="132"/>
      <c r="G58" s="133">
        <f>SUM(G7:G57)</f>
        <v>0</v>
      </c>
      <c r="H58" s="134"/>
      <c r="I58" s="133">
        <f>SUM(I7:I57)</f>
        <v>0</v>
      </c>
      <c r="J58" s="135"/>
      <c r="K58" s="133">
        <f>SUM(K7:K57)</f>
        <v>0</v>
      </c>
      <c r="O58" s="108"/>
      <c r="X58" s="136">
        <f>K58</f>
        <v>0</v>
      </c>
      <c r="Y58" s="136">
        <f>I58</f>
        <v>0</v>
      </c>
      <c r="Z58" s="118">
        <f>G58</f>
        <v>0</v>
      </c>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37"/>
      <c r="BB58" s="137"/>
      <c r="BC58" s="137"/>
      <c r="BD58" s="137"/>
      <c r="BE58" s="137"/>
      <c r="BF58" s="137"/>
      <c r="BG58" s="108"/>
      <c r="BH58" s="108"/>
      <c r="BI58" s="108"/>
    </row>
    <row r="59" spans="1:104" ht="14.25" customHeight="1" x14ac:dyDescent="0.2">
      <c r="A59" s="100" t="s">
        <v>46</v>
      </c>
      <c r="B59" s="101" t="s">
        <v>1151</v>
      </c>
      <c r="C59" s="102" t="s">
        <v>48</v>
      </c>
      <c r="D59" s="103"/>
      <c r="E59" s="104"/>
      <c r="F59" s="104"/>
      <c r="G59" s="105"/>
      <c r="H59" s="106"/>
      <c r="I59" s="107"/>
      <c r="J59" s="106"/>
      <c r="K59" s="107"/>
      <c r="O59" s="108"/>
    </row>
    <row r="60" spans="1:104" ht="22.5" x14ac:dyDescent="0.2">
      <c r="A60" s="109">
        <v>25</v>
      </c>
      <c r="B60" s="110" t="s">
        <v>799</v>
      </c>
      <c r="C60" s="111" t="s">
        <v>800</v>
      </c>
      <c r="D60" s="112" t="s">
        <v>133</v>
      </c>
      <c r="E60" s="113">
        <v>20</v>
      </c>
      <c r="F60" s="114">
        <v>0</v>
      </c>
      <c r="G60" s="115">
        <f>E60*F60</f>
        <v>0</v>
      </c>
      <c r="H60" s="116">
        <v>0</v>
      </c>
      <c r="I60" s="117">
        <f>E60*H60</f>
        <v>0</v>
      </c>
      <c r="J60" s="116">
        <v>0</v>
      </c>
      <c r="K60" s="117">
        <f>E60*J60</f>
        <v>0</v>
      </c>
      <c r="O60" s="108"/>
      <c r="Z60" s="108"/>
      <c r="AA60" s="108">
        <v>1</v>
      </c>
      <c r="AB60" s="108">
        <v>1</v>
      </c>
      <c r="AC60" s="108">
        <v>1</v>
      </c>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18">
        <f>G60</f>
        <v>0</v>
      </c>
      <c r="BA60" s="108"/>
      <c r="BB60" s="108"/>
      <c r="BC60" s="108"/>
      <c r="BD60" s="108"/>
      <c r="BE60" s="108"/>
      <c r="BF60" s="108"/>
      <c r="BG60" s="108"/>
      <c r="BH60" s="108"/>
      <c r="BI60" s="108"/>
      <c r="CA60" s="108">
        <v>1</v>
      </c>
      <c r="CB60" s="108">
        <v>1</v>
      </c>
      <c r="CZ60" s="75">
        <v>1</v>
      </c>
    </row>
    <row r="61" spans="1:104" x14ac:dyDescent="0.2">
      <c r="A61" s="119"/>
      <c r="B61" s="120"/>
      <c r="C61" s="178" t="s">
        <v>1152</v>
      </c>
      <c r="D61" s="179"/>
      <c r="E61" s="179"/>
      <c r="F61" s="179"/>
      <c r="G61" s="180"/>
      <c r="I61" s="121"/>
      <c r="K61" s="121"/>
      <c r="L61" s="122" t="s">
        <v>1152</v>
      </c>
      <c r="O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row>
    <row r="62" spans="1:104" x14ac:dyDescent="0.2">
      <c r="A62" s="119"/>
      <c r="B62" s="120"/>
      <c r="C62" s="178"/>
      <c r="D62" s="179"/>
      <c r="E62" s="179"/>
      <c r="F62" s="179"/>
      <c r="G62" s="180"/>
      <c r="I62" s="121"/>
      <c r="K62" s="121"/>
      <c r="L62" s="122"/>
      <c r="O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row>
    <row r="63" spans="1:104" ht="22.5" x14ac:dyDescent="0.2">
      <c r="A63" s="119"/>
      <c r="B63" s="120"/>
      <c r="C63" s="178" t="s">
        <v>1153</v>
      </c>
      <c r="D63" s="179"/>
      <c r="E63" s="179"/>
      <c r="F63" s="179"/>
      <c r="G63" s="180"/>
      <c r="I63" s="121"/>
      <c r="K63" s="121"/>
      <c r="L63" s="122" t="s">
        <v>1153</v>
      </c>
      <c r="O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row>
    <row r="64" spans="1:104" ht="22.5" x14ac:dyDescent="0.2">
      <c r="A64" s="109">
        <v>26</v>
      </c>
      <c r="B64" s="110" t="s">
        <v>802</v>
      </c>
      <c r="C64" s="111" t="s">
        <v>803</v>
      </c>
      <c r="D64" s="112" t="s">
        <v>133</v>
      </c>
      <c r="E64" s="113">
        <v>20</v>
      </c>
      <c r="F64" s="114">
        <v>0</v>
      </c>
      <c r="G64" s="115">
        <f>E64*F64</f>
        <v>0</v>
      </c>
      <c r="H64" s="116">
        <v>0</v>
      </c>
      <c r="I64" s="117">
        <f>E64*H64</f>
        <v>0</v>
      </c>
      <c r="J64" s="116">
        <v>0</v>
      </c>
      <c r="K64" s="117">
        <f>E64*J64</f>
        <v>0</v>
      </c>
      <c r="O64" s="108"/>
      <c r="Z64" s="108"/>
      <c r="AA64" s="108">
        <v>1</v>
      </c>
      <c r="AB64" s="108">
        <v>1</v>
      </c>
      <c r="AC64" s="108">
        <v>1</v>
      </c>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18">
        <f>G64</f>
        <v>0</v>
      </c>
      <c r="BA64" s="108"/>
      <c r="BB64" s="108"/>
      <c r="BC64" s="108"/>
      <c r="BD64" s="108"/>
      <c r="BE64" s="108"/>
      <c r="BF64" s="108"/>
      <c r="BG64" s="108"/>
      <c r="BH64" s="108"/>
      <c r="BI64" s="108"/>
      <c r="CA64" s="108">
        <v>1</v>
      </c>
      <c r="CB64" s="108">
        <v>1</v>
      </c>
      <c r="CZ64" s="75">
        <v>1</v>
      </c>
    </row>
    <row r="65" spans="1:104" x14ac:dyDescent="0.2">
      <c r="A65" s="119"/>
      <c r="B65" s="120"/>
      <c r="C65" s="178" t="s">
        <v>1154</v>
      </c>
      <c r="D65" s="179"/>
      <c r="E65" s="179"/>
      <c r="F65" s="179"/>
      <c r="G65" s="180"/>
      <c r="I65" s="121"/>
      <c r="K65" s="121"/>
      <c r="L65" s="122" t="s">
        <v>1154</v>
      </c>
      <c r="O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row>
    <row r="66" spans="1:104" x14ac:dyDescent="0.2">
      <c r="A66" s="128" t="s">
        <v>51</v>
      </c>
      <c r="B66" s="129" t="s">
        <v>1151</v>
      </c>
      <c r="C66" s="130" t="s">
        <v>48</v>
      </c>
      <c r="D66" s="131"/>
      <c r="E66" s="132"/>
      <c r="F66" s="132"/>
      <c r="G66" s="133">
        <f>SUM(G59:G65)</f>
        <v>0</v>
      </c>
      <c r="H66" s="134"/>
      <c r="I66" s="133">
        <f>SUM(I59:I65)</f>
        <v>0</v>
      </c>
      <c r="J66" s="135"/>
      <c r="K66" s="133">
        <f>SUM(K59:K65)</f>
        <v>0</v>
      </c>
      <c r="O66" s="108"/>
      <c r="X66" s="136">
        <f>K66</f>
        <v>0</v>
      </c>
      <c r="Y66" s="136">
        <f>I66</f>
        <v>0</v>
      </c>
      <c r="Z66" s="118">
        <f>G66</f>
        <v>0</v>
      </c>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37"/>
      <c r="BB66" s="137"/>
      <c r="BC66" s="137"/>
      <c r="BD66" s="137"/>
      <c r="BE66" s="137"/>
      <c r="BF66" s="137"/>
      <c r="BG66" s="108"/>
      <c r="BH66" s="108"/>
      <c r="BI66" s="108"/>
    </row>
    <row r="67" spans="1:104" ht="14.25" customHeight="1" x14ac:dyDescent="0.2">
      <c r="A67" s="100" t="s">
        <v>46</v>
      </c>
      <c r="B67" s="101" t="s">
        <v>1155</v>
      </c>
      <c r="C67" s="102" t="s">
        <v>48</v>
      </c>
      <c r="D67" s="103"/>
      <c r="E67" s="104"/>
      <c r="F67" s="104"/>
      <c r="G67" s="105"/>
      <c r="H67" s="106"/>
      <c r="I67" s="107"/>
      <c r="J67" s="106"/>
      <c r="K67" s="107"/>
      <c r="O67" s="108"/>
    </row>
    <row r="68" spans="1:104" x14ac:dyDescent="0.2">
      <c r="A68" s="109">
        <v>27</v>
      </c>
      <c r="B68" s="110" t="s">
        <v>1156</v>
      </c>
      <c r="C68" s="111" t="s">
        <v>1157</v>
      </c>
      <c r="D68" s="112" t="s">
        <v>1158</v>
      </c>
      <c r="E68" s="113">
        <v>7</v>
      </c>
      <c r="F68" s="114">
        <v>0</v>
      </c>
      <c r="G68" s="115">
        <f>E68*F68</f>
        <v>0</v>
      </c>
      <c r="H68" s="116">
        <v>0</v>
      </c>
      <c r="I68" s="117">
        <f>E68*H68</f>
        <v>0</v>
      </c>
      <c r="J68" s="116">
        <v>0</v>
      </c>
      <c r="K68" s="117">
        <f>E68*J68</f>
        <v>0</v>
      </c>
      <c r="O68" s="108"/>
      <c r="Z68" s="108"/>
      <c r="AA68" s="108">
        <v>1</v>
      </c>
      <c r="AB68" s="108">
        <v>1</v>
      </c>
      <c r="AC68" s="108">
        <v>1</v>
      </c>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18">
        <f>G68</f>
        <v>0</v>
      </c>
      <c r="BA68" s="108"/>
      <c r="BB68" s="108"/>
      <c r="BC68" s="108"/>
      <c r="BD68" s="108"/>
      <c r="BE68" s="108"/>
      <c r="BF68" s="108"/>
      <c r="BG68" s="108"/>
      <c r="BH68" s="108"/>
      <c r="BI68" s="108"/>
      <c r="CA68" s="108">
        <v>1</v>
      </c>
      <c r="CB68" s="108">
        <v>1</v>
      </c>
      <c r="CZ68" s="75">
        <v>1</v>
      </c>
    </row>
    <row r="69" spans="1:104" ht="22.5" x14ac:dyDescent="0.2">
      <c r="A69" s="109">
        <v>28</v>
      </c>
      <c r="B69" s="110" t="s">
        <v>1159</v>
      </c>
      <c r="C69" s="111" t="s">
        <v>1160</v>
      </c>
      <c r="D69" s="112" t="s">
        <v>1161</v>
      </c>
      <c r="E69" s="113">
        <v>6</v>
      </c>
      <c r="F69" s="114">
        <v>0</v>
      </c>
      <c r="G69" s="115">
        <f>E69*F69</f>
        <v>0</v>
      </c>
      <c r="H69" s="116">
        <v>0</v>
      </c>
      <c r="I69" s="117">
        <f>E69*H69</f>
        <v>0</v>
      </c>
      <c r="J69" s="116">
        <v>0</v>
      </c>
      <c r="K69" s="117">
        <f>E69*J69</f>
        <v>0</v>
      </c>
      <c r="O69" s="108"/>
      <c r="Z69" s="108"/>
      <c r="AA69" s="108">
        <v>1</v>
      </c>
      <c r="AB69" s="108">
        <v>1</v>
      </c>
      <c r="AC69" s="108">
        <v>1</v>
      </c>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18">
        <f>G69</f>
        <v>0</v>
      </c>
      <c r="BA69" s="108"/>
      <c r="BB69" s="108"/>
      <c r="BC69" s="108"/>
      <c r="BD69" s="108"/>
      <c r="BE69" s="108"/>
      <c r="BF69" s="108"/>
      <c r="BG69" s="108"/>
      <c r="BH69" s="108"/>
      <c r="BI69" s="108"/>
      <c r="CA69" s="108">
        <v>1</v>
      </c>
      <c r="CB69" s="108">
        <v>1</v>
      </c>
      <c r="CZ69" s="75">
        <v>1</v>
      </c>
    </row>
    <row r="70" spans="1:104" x14ac:dyDescent="0.2">
      <c r="A70" s="128" t="s">
        <v>51</v>
      </c>
      <c r="B70" s="129" t="s">
        <v>1155</v>
      </c>
      <c r="C70" s="130" t="s">
        <v>48</v>
      </c>
      <c r="D70" s="131"/>
      <c r="E70" s="132"/>
      <c r="F70" s="132"/>
      <c r="G70" s="133">
        <f>SUM(G67:G69)</f>
        <v>0</v>
      </c>
      <c r="H70" s="134"/>
      <c r="I70" s="133">
        <f>SUM(I67:I69)</f>
        <v>0</v>
      </c>
      <c r="J70" s="135"/>
      <c r="K70" s="133">
        <f>SUM(K67:K69)</f>
        <v>0</v>
      </c>
      <c r="O70" s="108"/>
      <c r="X70" s="136">
        <f>K70</f>
        <v>0</v>
      </c>
      <c r="Y70" s="136">
        <f>I70</f>
        <v>0</v>
      </c>
      <c r="Z70" s="118">
        <f>G70</f>
        <v>0</v>
      </c>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37"/>
      <c r="BB70" s="137"/>
      <c r="BC70" s="137"/>
      <c r="BD70" s="137"/>
      <c r="BE70" s="137"/>
      <c r="BF70" s="137"/>
      <c r="BG70" s="108"/>
      <c r="BH70" s="108"/>
      <c r="BI70" s="108"/>
    </row>
    <row r="71" spans="1:104" x14ac:dyDescent="0.2">
      <c r="A71" s="138" t="s">
        <v>29</v>
      </c>
      <c r="B71" s="139" t="s">
        <v>52</v>
      </c>
      <c r="C71" s="140"/>
      <c r="D71" s="141"/>
      <c r="E71" s="142"/>
      <c r="F71" s="142"/>
      <c r="G71" s="143">
        <f>SUM(Z7:Z71)</f>
        <v>0</v>
      </c>
      <c r="H71" s="144"/>
      <c r="I71" s="143">
        <f>SUM(Y7:Y71)</f>
        <v>0</v>
      </c>
      <c r="J71" s="144"/>
      <c r="K71" s="143">
        <f>SUM(X7:X71)</f>
        <v>0</v>
      </c>
      <c r="O71" s="108"/>
      <c r="BA71" s="145"/>
      <c r="BB71" s="145"/>
      <c r="BC71" s="145"/>
      <c r="BD71" s="145"/>
      <c r="BE71" s="145"/>
      <c r="BF71" s="145"/>
    </row>
    <row r="72" spans="1:104" x14ac:dyDescent="0.2">
      <c r="E72" s="75"/>
    </row>
    <row r="73" spans="1:104" x14ac:dyDescent="0.2">
      <c r="A73" s="146" t="s">
        <v>31</v>
      </c>
      <c r="E73" s="75"/>
    </row>
    <row r="74" spans="1:104" ht="117.75" customHeight="1" x14ac:dyDescent="0.2">
      <c r="A74" s="182"/>
      <c r="B74" s="183"/>
      <c r="C74" s="183"/>
      <c r="D74" s="183"/>
      <c r="E74" s="183"/>
      <c r="F74" s="183"/>
      <c r="G74" s="184"/>
    </row>
    <row r="75" spans="1:104" x14ac:dyDescent="0.2">
      <c r="E75" s="75"/>
    </row>
    <row r="76" spans="1:104" x14ac:dyDescent="0.2">
      <c r="E76" s="75"/>
    </row>
    <row r="77" spans="1:104" x14ac:dyDescent="0.2">
      <c r="E77" s="75"/>
    </row>
    <row r="78" spans="1:104" x14ac:dyDescent="0.2">
      <c r="E78" s="75"/>
    </row>
    <row r="79" spans="1:104" x14ac:dyDescent="0.2">
      <c r="E79" s="75"/>
    </row>
    <row r="80" spans="1:104" x14ac:dyDescent="0.2">
      <c r="E80" s="75"/>
    </row>
    <row r="81" spans="5:5" x14ac:dyDescent="0.2">
      <c r="E81" s="75"/>
    </row>
    <row r="82" spans="5:5" x14ac:dyDescent="0.2">
      <c r="E82" s="75"/>
    </row>
    <row r="83" spans="5:5" x14ac:dyDescent="0.2">
      <c r="E83" s="75"/>
    </row>
    <row r="84" spans="5:5" x14ac:dyDescent="0.2">
      <c r="E84" s="75"/>
    </row>
    <row r="85" spans="5:5" x14ac:dyDescent="0.2">
      <c r="E85" s="75"/>
    </row>
    <row r="86" spans="5:5" x14ac:dyDescent="0.2">
      <c r="E86" s="75"/>
    </row>
    <row r="87" spans="5:5" x14ac:dyDescent="0.2">
      <c r="E87" s="75"/>
    </row>
    <row r="88" spans="5:5" x14ac:dyDescent="0.2">
      <c r="E88" s="75"/>
    </row>
    <row r="89" spans="5:5" x14ac:dyDescent="0.2">
      <c r="E89" s="75"/>
    </row>
    <row r="90" spans="5:5" x14ac:dyDescent="0.2">
      <c r="E90" s="75"/>
    </row>
    <row r="91" spans="5:5" x14ac:dyDescent="0.2">
      <c r="E91" s="75"/>
    </row>
    <row r="92" spans="5:5" x14ac:dyDescent="0.2">
      <c r="E92" s="75"/>
    </row>
    <row r="93" spans="5:5" x14ac:dyDescent="0.2">
      <c r="E93" s="75"/>
    </row>
    <row r="94" spans="5:5" x14ac:dyDescent="0.2">
      <c r="E94" s="75"/>
    </row>
    <row r="95" spans="5:5" x14ac:dyDescent="0.2">
      <c r="E95" s="75"/>
    </row>
    <row r="96" spans="5:5"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5:5" x14ac:dyDescent="0.2">
      <c r="E113" s="75"/>
    </row>
    <row r="114" spans="5:5" x14ac:dyDescent="0.2">
      <c r="E114" s="75"/>
    </row>
    <row r="115" spans="5:5" x14ac:dyDescent="0.2">
      <c r="E115" s="75"/>
    </row>
    <row r="116" spans="5:5" x14ac:dyDescent="0.2">
      <c r="E116" s="75"/>
    </row>
    <row r="117" spans="5:5" x14ac:dyDescent="0.2">
      <c r="E117" s="75"/>
    </row>
    <row r="118" spans="5:5" x14ac:dyDescent="0.2">
      <c r="E118" s="75"/>
    </row>
    <row r="119" spans="5:5" x14ac:dyDescent="0.2">
      <c r="E119" s="75"/>
    </row>
    <row r="120" spans="5:5" x14ac:dyDescent="0.2">
      <c r="E120" s="75"/>
    </row>
    <row r="121" spans="5:5" x14ac:dyDescent="0.2">
      <c r="E121" s="75"/>
    </row>
    <row r="122" spans="5:5" x14ac:dyDescent="0.2">
      <c r="E122" s="75"/>
    </row>
    <row r="123" spans="5:5" x14ac:dyDescent="0.2">
      <c r="E123" s="75"/>
    </row>
    <row r="124" spans="5:5" x14ac:dyDescent="0.2">
      <c r="E124" s="75"/>
    </row>
    <row r="125" spans="5:5" x14ac:dyDescent="0.2">
      <c r="E125" s="75"/>
    </row>
    <row r="126" spans="5:5" x14ac:dyDescent="0.2">
      <c r="E126" s="75"/>
    </row>
    <row r="127" spans="5:5" x14ac:dyDescent="0.2">
      <c r="E127" s="75"/>
    </row>
    <row r="128" spans="5:5" x14ac:dyDescent="0.2">
      <c r="E128" s="75"/>
    </row>
    <row r="129" spans="1:7" x14ac:dyDescent="0.2">
      <c r="E129" s="75"/>
    </row>
    <row r="130" spans="1:7" x14ac:dyDescent="0.2">
      <c r="A130" s="147"/>
      <c r="B130" s="147"/>
    </row>
    <row r="131" spans="1:7" x14ac:dyDescent="0.2">
      <c r="C131" s="148"/>
      <c r="D131" s="148"/>
      <c r="E131" s="149"/>
      <c r="F131" s="148"/>
      <c r="G131" s="150"/>
    </row>
    <row r="132" spans="1:7" x14ac:dyDescent="0.2">
      <c r="A132" s="147"/>
      <c r="B132" s="147"/>
    </row>
  </sheetData>
  <sheetProtection password="C7B2" sheet="1"/>
  <mergeCells count="32">
    <mergeCell ref="A1:G1"/>
    <mergeCell ref="A74:G74"/>
    <mergeCell ref="C9:G9"/>
    <mergeCell ref="C13:G13"/>
    <mergeCell ref="C15:G15"/>
    <mergeCell ref="C17:G17"/>
    <mergeCell ref="C19:G19"/>
    <mergeCell ref="C21:G21"/>
    <mergeCell ref="C41:G41"/>
    <mergeCell ref="C23:G23"/>
    <mergeCell ref="C25:G25"/>
    <mergeCell ref="C27:G27"/>
    <mergeCell ref="C29:G29"/>
    <mergeCell ref="C30:G30"/>
    <mergeCell ref="C31:G31"/>
    <mergeCell ref="C33:G33"/>
    <mergeCell ref="C35:G35"/>
    <mergeCell ref="C37:G37"/>
    <mergeCell ref="C39:G39"/>
    <mergeCell ref="C40:G40"/>
    <mergeCell ref="C65:G65"/>
    <mergeCell ref="C42:G42"/>
    <mergeCell ref="C44:G44"/>
    <mergeCell ref="C46:G46"/>
    <mergeCell ref="C48:G48"/>
    <mergeCell ref="C50:G50"/>
    <mergeCell ref="C51:G51"/>
    <mergeCell ref="C52:G52"/>
    <mergeCell ref="C54:G54"/>
    <mergeCell ref="C61:G61"/>
    <mergeCell ref="C62:G62"/>
    <mergeCell ref="C63:G63"/>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CZ255"/>
  <sheetViews>
    <sheetView showGridLines="0" showZeros="0" topLeftCell="A67"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433</v>
      </c>
      <c r="E3" s="83"/>
      <c r="F3" s="84"/>
      <c r="G3" s="85"/>
    </row>
    <row r="4" spans="1:104" ht="13.5" customHeight="1" thickBot="1" x14ac:dyDescent="0.25">
      <c r="A4" s="86" t="s">
        <v>34</v>
      </c>
      <c r="B4" s="87"/>
      <c r="C4" s="88"/>
      <c r="D4" s="89" t="s">
        <v>1375</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1097</v>
      </c>
      <c r="C7" s="102" t="s">
        <v>48</v>
      </c>
      <c r="D7" s="103"/>
      <c r="E7" s="104"/>
      <c r="F7" s="104"/>
      <c r="G7" s="105"/>
      <c r="H7" s="106"/>
      <c r="I7" s="107"/>
      <c r="J7" s="106"/>
      <c r="K7" s="107"/>
      <c r="O7" s="108"/>
    </row>
    <row r="8" spans="1:104" ht="22.5" x14ac:dyDescent="0.2">
      <c r="A8" s="109">
        <v>1</v>
      </c>
      <c r="B8" s="110" t="s">
        <v>1163</v>
      </c>
      <c r="C8" s="111" t="s">
        <v>1164</v>
      </c>
      <c r="D8" s="112" t="s">
        <v>152</v>
      </c>
      <c r="E8" s="113">
        <v>1</v>
      </c>
      <c r="F8" s="114">
        <v>0</v>
      </c>
      <c r="G8" s="115">
        <f>E8*F8</f>
        <v>0</v>
      </c>
      <c r="H8" s="116">
        <v>0</v>
      </c>
      <c r="I8" s="117">
        <f>E8*H8</f>
        <v>0</v>
      </c>
      <c r="J8" s="116">
        <v>0</v>
      </c>
      <c r="K8" s="117">
        <f>E8*J8</f>
        <v>0</v>
      </c>
      <c r="O8" s="108"/>
      <c r="Z8" s="108"/>
      <c r="AA8" s="108">
        <v>1</v>
      </c>
      <c r="AB8" s="108">
        <v>7</v>
      </c>
      <c r="AC8" s="108">
        <v>7</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7</v>
      </c>
      <c r="CZ8" s="75">
        <v>2</v>
      </c>
    </row>
    <row r="9" spans="1:104" x14ac:dyDescent="0.2">
      <c r="A9" s="119"/>
      <c r="B9" s="120"/>
      <c r="C9" s="178" t="s">
        <v>1165</v>
      </c>
      <c r="D9" s="179"/>
      <c r="E9" s="179"/>
      <c r="F9" s="179"/>
      <c r="G9" s="180"/>
      <c r="I9" s="121"/>
      <c r="K9" s="121"/>
      <c r="L9" s="122" t="s">
        <v>1165</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x14ac:dyDescent="0.2">
      <c r="A10" s="109">
        <v>2</v>
      </c>
      <c r="B10" s="110" t="s">
        <v>1166</v>
      </c>
      <c r="C10" s="111" t="s">
        <v>1167</v>
      </c>
      <c r="D10" s="112" t="s">
        <v>152</v>
      </c>
      <c r="E10" s="113">
        <v>1</v>
      </c>
      <c r="F10" s="114">
        <v>0</v>
      </c>
      <c r="G10" s="115">
        <f>E10*F10</f>
        <v>0</v>
      </c>
      <c r="H10" s="116">
        <v>0</v>
      </c>
      <c r="I10" s="117">
        <f>E10*H10</f>
        <v>0</v>
      </c>
      <c r="J10" s="116"/>
      <c r="K10" s="117">
        <f>E10*J10</f>
        <v>0</v>
      </c>
      <c r="O10" s="108"/>
      <c r="Z10" s="108"/>
      <c r="AA10" s="108">
        <v>3</v>
      </c>
      <c r="AB10" s="108">
        <v>1</v>
      </c>
      <c r="AC10" s="108" t="s">
        <v>1166</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G10</f>
        <v>0</v>
      </c>
      <c r="BA10" s="108"/>
      <c r="BB10" s="108"/>
      <c r="BC10" s="108"/>
      <c r="BD10" s="108"/>
      <c r="BE10" s="108"/>
      <c r="BF10" s="108"/>
      <c r="BG10" s="108"/>
      <c r="BH10" s="108"/>
      <c r="BI10" s="108"/>
      <c r="CA10" s="108">
        <v>3</v>
      </c>
      <c r="CB10" s="108">
        <v>1</v>
      </c>
      <c r="CZ10" s="75">
        <v>2</v>
      </c>
    </row>
    <row r="11" spans="1:104" x14ac:dyDescent="0.2">
      <c r="A11" s="119"/>
      <c r="B11" s="120"/>
      <c r="C11" s="178" t="s">
        <v>1168</v>
      </c>
      <c r="D11" s="179"/>
      <c r="E11" s="179"/>
      <c r="F11" s="179"/>
      <c r="G11" s="180"/>
      <c r="I11" s="121"/>
      <c r="K11" s="121"/>
      <c r="L11" s="122" t="s">
        <v>1168</v>
      </c>
      <c r="O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row>
    <row r="12" spans="1:104" x14ac:dyDescent="0.2">
      <c r="A12" s="109">
        <v>3</v>
      </c>
      <c r="B12" s="110" t="s">
        <v>1169</v>
      </c>
      <c r="C12" s="111" t="s">
        <v>1170</v>
      </c>
      <c r="D12" s="112" t="s">
        <v>152</v>
      </c>
      <c r="E12" s="113">
        <v>7</v>
      </c>
      <c r="F12" s="114">
        <v>0</v>
      </c>
      <c r="G12" s="115">
        <f>E12*F12</f>
        <v>0</v>
      </c>
      <c r="H12" s="116">
        <v>0</v>
      </c>
      <c r="I12" s="117">
        <f>E12*H12</f>
        <v>0</v>
      </c>
      <c r="J12" s="116">
        <v>0</v>
      </c>
      <c r="K12" s="117">
        <f>E12*J12</f>
        <v>0</v>
      </c>
      <c r="O12" s="108"/>
      <c r="Z12" s="108"/>
      <c r="AA12" s="108">
        <v>1</v>
      </c>
      <c r="AB12" s="108">
        <v>7</v>
      </c>
      <c r="AC12" s="108">
        <v>7</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v>
      </c>
      <c r="CB12" s="108">
        <v>7</v>
      </c>
      <c r="CZ12" s="75">
        <v>2</v>
      </c>
    </row>
    <row r="13" spans="1:104" x14ac:dyDescent="0.2">
      <c r="A13" s="119"/>
      <c r="B13" s="120"/>
      <c r="C13" s="178" t="s">
        <v>1171</v>
      </c>
      <c r="D13" s="179"/>
      <c r="E13" s="179"/>
      <c r="F13" s="179"/>
      <c r="G13" s="180"/>
      <c r="I13" s="121"/>
      <c r="K13" s="121"/>
      <c r="L13" s="122" t="s">
        <v>1171</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ht="22.5" x14ac:dyDescent="0.2">
      <c r="A14" s="109">
        <v>4</v>
      </c>
      <c r="B14" s="110" t="s">
        <v>1172</v>
      </c>
      <c r="C14" s="111" t="s">
        <v>1173</v>
      </c>
      <c r="D14" s="112" t="s">
        <v>152</v>
      </c>
      <c r="E14" s="113">
        <v>3</v>
      </c>
      <c r="F14" s="114">
        <v>0</v>
      </c>
      <c r="G14" s="115">
        <f>E14*F14</f>
        <v>0</v>
      </c>
      <c r="H14" s="116">
        <v>0</v>
      </c>
      <c r="I14" s="117">
        <f>E14*H14</f>
        <v>0</v>
      </c>
      <c r="J14" s="116"/>
      <c r="K14" s="117">
        <f>E14*J14</f>
        <v>0</v>
      </c>
      <c r="O14" s="108"/>
      <c r="Z14" s="108"/>
      <c r="AA14" s="108">
        <v>3</v>
      </c>
      <c r="AB14" s="108">
        <v>1</v>
      </c>
      <c r="AC14" s="108" t="s">
        <v>1172</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G14</f>
        <v>0</v>
      </c>
      <c r="BA14" s="108"/>
      <c r="BB14" s="108"/>
      <c r="BC14" s="108"/>
      <c r="BD14" s="108"/>
      <c r="BE14" s="108"/>
      <c r="BF14" s="108"/>
      <c r="BG14" s="108"/>
      <c r="BH14" s="108"/>
      <c r="BI14" s="108"/>
      <c r="CA14" s="108">
        <v>3</v>
      </c>
      <c r="CB14" s="108">
        <v>1</v>
      </c>
      <c r="CZ14" s="75">
        <v>2</v>
      </c>
    </row>
    <row r="15" spans="1:104" x14ac:dyDescent="0.2">
      <c r="A15" s="119"/>
      <c r="B15" s="120"/>
      <c r="C15" s="178" t="s">
        <v>1174</v>
      </c>
      <c r="D15" s="179"/>
      <c r="E15" s="179"/>
      <c r="F15" s="179"/>
      <c r="G15" s="180"/>
      <c r="I15" s="121"/>
      <c r="K15" s="121"/>
      <c r="L15" s="122" t="s">
        <v>1174</v>
      </c>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row>
    <row r="16" spans="1:104" x14ac:dyDescent="0.2">
      <c r="A16" s="109">
        <v>5</v>
      </c>
      <c r="B16" s="110" t="s">
        <v>1175</v>
      </c>
      <c r="C16" s="111" t="s">
        <v>1176</v>
      </c>
      <c r="D16" s="112" t="s">
        <v>152</v>
      </c>
      <c r="E16" s="113">
        <v>1</v>
      </c>
      <c r="F16" s="114">
        <v>0</v>
      </c>
      <c r="G16" s="115">
        <f>E16*F16</f>
        <v>0</v>
      </c>
      <c r="H16" s="116">
        <v>0</v>
      </c>
      <c r="I16" s="117">
        <f>E16*H16</f>
        <v>0</v>
      </c>
      <c r="J16" s="116"/>
      <c r="K16" s="117">
        <f>E16*J16</f>
        <v>0</v>
      </c>
      <c r="O16" s="108"/>
      <c r="Z16" s="108"/>
      <c r="AA16" s="108">
        <v>3</v>
      </c>
      <c r="AB16" s="108">
        <v>1</v>
      </c>
      <c r="AC16" s="108">
        <v>35822401</v>
      </c>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18">
        <f>G16</f>
        <v>0</v>
      </c>
      <c r="BA16" s="108"/>
      <c r="BB16" s="108"/>
      <c r="BC16" s="108"/>
      <c r="BD16" s="108"/>
      <c r="BE16" s="108"/>
      <c r="BF16" s="108"/>
      <c r="BG16" s="108"/>
      <c r="BH16" s="108"/>
      <c r="BI16" s="108"/>
      <c r="CA16" s="108">
        <v>3</v>
      </c>
      <c r="CB16" s="108">
        <v>1</v>
      </c>
      <c r="CZ16" s="75">
        <v>2</v>
      </c>
    </row>
    <row r="17" spans="1:104" x14ac:dyDescent="0.2">
      <c r="A17" s="119"/>
      <c r="B17" s="120"/>
      <c r="C17" s="178" t="s">
        <v>1176</v>
      </c>
      <c r="D17" s="179"/>
      <c r="E17" s="179"/>
      <c r="F17" s="179"/>
      <c r="G17" s="180"/>
      <c r="I17" s="121"/>
      <c r="K17" s="121"/>
      <c r="L17" s="122" t="s">
        <v>1176</v>
      </c>
      <c r="O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row>
    <row r="18" spans="1:104" x14ac:dyDescent="0.2">
      <c r="A18" s="109">
        <v>6</v>
      </c>
      <c r="B18" s="110" t="s">
        <v>1177</v>
      </c>
      <c r="C18" s="111" t="s">
        <v>1178</v>
      </c>
      <c r="D18" s="112" t="s">
        <v>152</v>
      </c>
      <c r="E18" s="113">
        <v>2</v>
      </c>
      <c r="F18" s="114">
        <v>0</v>
      </c>
      <c r="G18" s="115">
        <f>E18*F18</f>
        <v>0</v>
      </c>
      <c r="H18" s="116">
        <v>0</v>
      </c>
      <c r="I18" s="117">
        <f>E18*H18</f>
        <v>0</v>
      </c>
      <c r="J18" s="116"/>
      <c r="K18" s="117">
        <f>E18*J18</f>
        <v>0</v>
      </c>
      <c r="O18" s="108"/>
      <c r="Z18" s="108"/>
      <c r="AA18" s="108">
        <v>3</v>
      </c>
      <c r="AB18" s="108">
        <v>1</v>
      </c>
      <c r="AC18" s="108">
        <v>35822403</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3</v>
      </c>
      <c r="CB18" s="108">
        <v>1</v>
      </c>
      <c r="CZ18" s="75">
        <v>2</v>
      </c>
    </row>
    <row r="19" spans="1:104" x14ac:dyDescent="0.2">
      <c r="A19" s="119"/>
      <c r="B19" s="120"/>
      <c r="C19" s="178" t="s">
        <v>1178</v>
      </c>
      <c r="D19" s="179"/>
      <c r="E19" s="179"/>
      <c r="F19" s="179"/>
      <c r="G19" s="180"/>
      <c r="I19" s="121"/>
      <c r="K19" s="121"/>
      <c r="L19" s="122" t="s">
        <v>1178</v>
      </c>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row>
    <row r="20" spans="1:104" ht="22.5" x14ac:dyDescent="0.2">
      <c r="A20" s="109">
        <v>7</v>
      </c>
      <c r="B20" s="110" t="s">
        <v>1179</v>
      </c>
      <c r="C20" s="111" t="s">
        <v>1180</v>
      </c>
      <c r="D20" s="112" t="s">
        <v>152</v>
      </c>
      <c r="E20" s="113">
        <v>3</v>
      </c>
      <c r="F20" s="114">
        <v>0</v>
      </c>
      <c r="G20" s="115">
        <f>E20*F20</f>
        <v>0</v>
      </c>
      <c r="H20" s="116">
        <v>0</v>
      </c>
      <c r="I20" s="117">
        <f>E20*H20</f>
        <v>0</v>
      </c>
      <c r="J20" s="116"/>
      <c r="K20" s="117">
        <f>E20*J20</f>
        <v>0</v>
      </c>
      <c r="O20" s="108"/>
      <c r="Z20" s="108"/>
      <c r="AA20" s="108">
        <v>3</v>
      </c>
      <c r="AB20" s="108">
        <v>1</v>
      </c>
      <c r="AC20" s="108" t="s">
        <v>1179</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G20</f>
        <v>0</v>
      </c>
      <c r="BA20" s="108"/>
      <c r="BB20" s="108"/>
      <c r="BC20" s="108"/>
      <c r="BD20" s="108"/>
      <c r="BE20" s="108"/>
      <c r="BF20" s="108"/>
      <c r="BG20" s="108"/>
      <c r="BH20" s="108"/>
      <c r="BI20" s="108"/>
      <c r="CA20" s="108">
        <v>3</v>
      </c>
      <c r="CB20" s="108">
        <v>1</v>
      </c>
      <c r="CZ20" s="75">
        <v>2</v>
      </c>
    </row>
    <row r="21" spans="1:104" x14ac:dyDescent="0.2">
      <c r="A21" s="119"/>
      <c r="B21" s="120"/>
      <c r="C21" s="178" t="s">
        <v>1181</v>
      </c>
      <c r="D21" s="179"/>
      <c r="E21" s="179"/>
      <c r="F21" s="179"/>
      <c r="G21" s="180"/>
      <c r="I21" s="121"/>
      <c r="K21" s="121"/>
      <c r="L21" s="122" t="s">
        <v>1181</v>
      </c>
      <c r="O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row>
    <row r="22" spans="1:104" ht="22.5" x14ac:dyDescent="0.2">
      <c r="A22" s="109">
        <v>8</v>
      </c>
      <c r="B22" s="110" t="s">
        <v>1182</v>
      </c>
      <c r="C22" s="111" t="s">
        <v>1183</v>
      </c>
      <c r="D22" s="112" t="s">
        <v>152</v>
      </c>
      <c r="E22" s="113">
        <v>1</v>
      </c>
      <c r="F22" s="114">
        <v>0</v>
      </c>
      <c r="G22" s="115">
        <f>E22*F22</f>
        <v>0</v>
      </c>
      <c r="H22" s="116">
        <v>0</v>
      </c>
      <c r="I22" s="117">
        <f>E22*H22</f>
        <v>0</v>
      </c>
      <c r="J22" s="116">
        <v>0</v>
      </c>
      <c r="K22" s="117">
        <f>E22*J22</f>
        <v>0</v>
      </c>
      <c r="O22" s="108"/>
      <c r="Z22" s="108"/>
      <c r="AA22" s="108">
        <v>1</v>
      </c>
      <c r="AB22" s="108">
        <v>7</v>
      </c>
      <c r="AC22" s="108">
        <v>7</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G22</f>
        <v>0</v>
      </c>
      <c r="BA22" s="108"/>
      <c r="BB22" s="108"/>
      <c r="BC22" s="108"/>
      <c r="BD22" s="108"/>
      <c r="BE22" s="108"/>
      <c r="BF22" s="108"/>
      <c r="BG22" s="108"/>
      <c r="BH22" s="108"/>
      <c r="BI22" s="108"/>
      <c r="CA22" s="108">
        <v>1</v>
      </c>
      <c r="CB22" s="108">
        <v>7</v>
      </c>
      <c r="CZ22" s="75">
        <v>2</v>
      </c>
    </row>
    <row r="23" spans="1:104" x14ac:dyDescent="0.2">
      <c r="A23" s="119"/>
      <c r="B23" s="120"/>
      <c r="C23" s="178" t="s">
        <v>1183</v>
      </c>
      <c r="D23" s="179"/>
      <c r="E23" s="179"/>
      <c r="F23" s="179"/>
      <c r="G23" s="180"/>
      <c r="I23" s="121"/>
      <c r="K23" s="121"/>
      <c r="L23" s="122" t="s">
        <v>1183</v>
      </c>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row>
    <row r="24" spans="1:104" x14ac:dyDescent="0.2">
      <c r="A24" s="109">
        <v>9</v>
      </c>
      <c r="B24" s="110" t="s">
        <v>1184</v>
      </c>
      <c r="C24" s="111" t="s">
        <v>1185</v>
      </c>
      <c r="D24" s="112" t="s">
        <v>152</v>
      </c>
      <c r="E24" s="113">
        <v>1</v>
      </c>
      <c r="F24" s="114">
        <v>0</v>
      </c>
      <c r="G24" s="115">
        <f>E24*F24</f>
        <v>0</v>
      </c>
      <c r="H24" s="116">
        <v>0</v>
      </c>
      <c r="I24" s="117">
        <f>E24*H24</f>
        <v>0</v>
      </c>
      <c r="J24" s="116"/>
      <c r="K24" s="117">
        <f>E24*J24</f>
        <v>0</v>
      </c>
      <c r="O24" s="108"/>
      <c r="Z24" s="108"/>
      <c r="AA24" s="108">
        <v>3</v>
      </c>
      <c r="AB24" s="108">
        <v>1</v>
      </c>
      <c r="AC24" s="108">
        <v>35889505</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3</v>
      </c>
      <c r="CB24" s="108">
        <v>1</v>
      </c>
      <c r="CZ24" s="75">
        <v>2</v>
      </c>
    </row>
    <row r="25" spans="1:104" x14ac:dyDescent="0.2">
      <c r="A25" s="119"/>
      <c r="B25" s="120"/>
      <c r="C25" s="178" t="s">
        <v>1186</v>
      </c>
      <c r="D25" s="179"/>
      <c r="E25" s="179"/>
      <c r="F25" s="179"/>
      <c r="G25" s="180"/>
      <c r="I25" s="121"/>
      <c r="K25" s="121"/>
      <c r="L25" s="122" t="s">
        <v>1186</v>
      </c>
      <c r="O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104" ht="22.5" x14ac:dyDescent="0.2">
      <c r="A26" s="109">
        <v>10</v>
      </c>
      <c r="B26" s="110" t="s">
        <v>939</v>
      </c>
      <c r="C26" s="111" t="s">
        <v>1187</v>
      </c>
      <c r="D26" s="112" t="s">
        <v>152</v>
      </c>
      <c r="E26" s="113">
        <v>42</v>
      </c>
      <c r="F26" s="114">
        <v>0</v>
      </c>
      <c r="G26" s="115">
        <f>E26*F26</f>
        <v>0</v>
      </c>
      <c r="H26" s="116">
        <v>0</v>
      </c>
      <c r="I26" s="117">
        <f>E26*H26</f>
        <v>0</v>
      </c>
      <c r="J26" s="116">
        <v>0</v>
      </c>
      <c r="K26" s="117">
        <f>E26*J26</f>
        <v>0</v>
      </c>
      <c r="O26" s="108"/>
      <c r="Z26" s="108"/>
      <c r="AA26" s="108">
        <v>1</v>
      </c>
      <c r="AB26" s="108">
        <v>7</v>
      </c>
      <c r="AC26" s="108">
        <v>7</v>
      </c>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18">
        <f>G26</f>
        <v>0</v>
      </c>
      <c r="BA26" s="108"/>
      <c r="BB26" s="108"/>
      <c r="BC26" s="108"/>
      <c r="BD26" s="108"/>
      <c r="BE26" s="108"/>
      <c r="BF26" s="108"/>
      <c r="BG26" s="108"/>
      <c r="BH26" s="108"/>
      <c r="BI26" s="108"/>
      <c r="CA26" s="108">
        <v>1</v>
      </c>
      <c r="CB26" s="108">
        <v>7</v>
      </c>
      <c r="CZ26" s="75">
        <v>2</v>
      </c>
    </row>
    <row r="27" spans="1:104" x14ac:dyDescent="0.2">
      <c r="A27" s="119"/>
      <c r="B27" s="120"/>
      <c r="C27" s="178" t="s">
        <v>941</v>
      </c>
      <c r="D27" s="179"/>
      <c r="E27" s="179"/>
      <c r="F27" s="179"/>
      <c r="G27" s="180"/>
      <c r="I27" s="121"/>
      <c r="K27" s="121"/>
      <c r="L27" s="122" t="s">
        <v>941</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104" x14ac:dyDescent="0.2">
      <c r="A28" s="109">
        <v>11</v>
      </c>
      <c r="B28" s="110" t="s">
        <v>1188</v>
      </c>
      <c r="C28" s="111" t="s">
        <v>1189</v>
      </c>
      <c r="D28" s="112" t="s">
        <v>133</v>
      </c>
      <c r="E28" s="113">
        <v>42</v>
      </c>
      <c r="F28" s="114">
        <v>0</v>
      </c>
      <c r="G28" s="115">
        <f>E28*F28</f>
        <v>0</v>
      </c>
      <c r="H28" s="116">
        <v>0</v>
      </c>
      <c r="I28" s="117">
        <f>E28*H28</f>
        <v>0</v>
      </c>
      <c r="J28" s="116"/>
      <c r="K28" s="117">
        <f>E28*J28</f>
        <v>0</v>
      </c>
      <c r="O28" s="108"/>
      <c r="Z28" s="108"/>
      <c r="AA28" s="108">
        <v>3</v>
      </c>
      <c r="AB28" s="108">
        <v>1</v>
      </c>
      <c r="AC28" s="108">
        <v>345215010</v>
      </c>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18">
        <f>G28</f>
        <v>0</v>
      </c>
      <c r="BA28" s="108"/>
      <c r="BB28" s="108"/>
      <c r="BC28" s="108"/>
      <c r="BD28" s="108"/>
      <c r="BE28" s="108"/>
      <c r="BF28" s="108"/>
      <c r="BG28" s="108"/>
      <c r="BH28" s="108"/>
      <c r="BI28" s="108"/>
      <c r="CA28" s="108">
        <v>3</v>
      </c>
      <c r="CB28" s="108">
        <v>1</v>
      </c>
      <c r="CZ28" s="75">
        <v>2</v>
      </c>
    </row>
    <row r="29" spans="1:104" x14ac:dyDescent="0.2">
      <c r="A29" s="119"/>
      <c r="B29" s="120"/>
      <c r="C29" s="178" t="s">
        <v>1190</v>
      </c>
      <c r="D29" s="179"/>
      <c r="E29" s="179"/>
      <c r="F29" s="179"/>
      <c r="G29" s="180"/>
      <c r="I29" s="121"/>
      <c r="K29" s="121"/>
      <c r="L29" s="122" t="s">
        <v>1190</v>
      </c>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x14ac:dyDescent="0.2">
      <c r="A30" s="109">
        <v>12</v>
      </c>
      <c r="B30" s="110" t="s">
        <v>1191</v>
      </c>
      <c r="C30" s="111" t="s">
        <v>1192</v>
      </c>
      <c r="D30" s="112" t="s">
        <v>133</v>
      </c>
      <c r="E30" s="113">
        <v>10</v>
      </c>
      <c r="F30" s="114">
        <v>0</v>
      </c>
      <c r="G30" s="115">
        <f>E30*F30</f>
        <v>0</v>
      </c>
      <c r="H30" s="116">
        <v>0</v>
      </c>
      <c r="I30" s="117">
        <f>E30*H30</f>
        <v>0</v>
      </c>
      <c r="J30" s="116">
        <v>0</v>
      </c>
      <c r="K30" s="117">
        <f>E30*J30</f>
        <v>0</v>
      </c>
      <c r="O30" s="108"/>
      <c r="Z30" s="108"/>
      <c r="AA30" s="108">
        <v>1</v>
      </c>
      <c r="AB30" s="108">
        <v>7</v>
      </c>
      <c r="AC30" s="108">
        <v>7</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G30</f>
        <v>0</v>
      </c>
      <c r="BA30" s="108"/>
      <c r="BB30" s="108"/>
      <c r="BC30" s="108"/>
      <c r="BD30" s="108"/>
      <c r="BE30" s="108"/>
      <c r="BF30" s="108"/>
      <c r="BG30" s="108"/>
      <c r="BH30" s="108"/>
      <c r="BI30" s="108"/>
      <c r="CA30" s="108">
        <v>1</v>
      </c>
      <c r="CB30" s="108">
        <v>7</v>
      </c>
      <c r="CZ30" s="75">
        <v>2</v>
      </c>
    </row>
    <row r="31" spans="1:104" ht="22.5" x14ac:dyDescent="0.2">
      <c r="A31" s="119"/>
      <c r="B31" s="120"/>
      <c r="C31" s="178" t="s">
        <v>1193</v>
      </c>
      <c r="D31" s="179"/>
      <c r="E31" s="179"/>
      <c r="F31" s="179"/>
      <c r="G31" s="180"/>
      <c r="I31" s="121"/>
      <c r="K31" s="121"/>
      <c r="L31" s="122" t="s">
        <v>1193</v>
      </c>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x14ac:dyDescent="0.2">
      <c r="A32" s="109">
        <v>13</v>
      </c>
      <c r="B32" s="110" t="s">
        <v>1194</v>
      </c>
      <c r="C32" s="111" t="s">
        <v>1195</v>
      </c>
      <c r="D32" s="112" t="s">
        <v>133</v>
      </c>
      <c r="E32" s="113">
        <v>15</v>
      </c>
      <c r="F32" s="114">
        <v>0</v>
      </c>
      <c r="G32" s="115">
        <f>E32*F32</f>
        <v>0</v>
      </c>
      <c r="H32" s="116">
        <v>0</v>
      </c>
      <c r="I32" s="117">
        <f>E32*H32</f>
        <v>0</v>
      </c>
      <c r="J32" s="116"/>
      <c r="K32" s="117">
        <f>E32*J32</f>
        <v>0</v>
      </c>
      <c r="O32" s="108"/>
      <c r="Z32" s="108"/>
      <c r="AA32" s="108">
        <v>3</v>
      </c>
      <c r="AB32" s="108">
        <v>1</v>
      </c>
      <c r="AC32" s="108">
        <v>34121015</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G32</f>
        <v>0</v>
      </c>
      <c r="BA32" s="108"/>
      <c r="BB32" s="108"/>
      <c r="BC32" s="108"/>
      <c r="BD32" s="108"/>
      <c r="BE32" s="108"/>
      <c r="BF32" s="108"/>
      <c r="BG32" s="108"/>
      <c r="BH32" s="108"/>
      <c r="BI32" s="108"/>
      <c r="CA32" s="108">
        <v>3</v>
      </c>
      <c r="CB32" s="108">
        <v>1</v>
      </c>
      <c r="CZ32" s="75">
        <v>2</v>
      </c>
    </row>
    <row r="33" spans="1:104" x14ac:dyDescent="0.2">
      <c r="A33" s="119"/>
      <c r="B33" s="120"/>
      <c r="C33" s="178" t="s">
        <v>1196</v>
      </c>
      <c r="D33" s="179"/>
      <c r="E33" s="179"/>
      <c r="F33" s="179"/>
      <c r="G33" s="180"/>
      <c r="I33" s="121"/>
      <c r="K33" s="121"/>
      <c r="L33" s="122" t="s">
        <v>1196</v>
      </c>
      <c r="O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row>
    <row r="34" spans="1:104" x14ac:dyDescent="0.2">
      <c r="A34" s="109">
        <v>14</v>
      </c>
      <c r="B34" s="110" t="s">
        <v>1197</v>
      </c>
      <c r="C34" s="111" t="s">
        <v>1198</v>
      </c>
      <c r="D34" s="112" t="s">
        <v>152</v>
      </c>
      <c r="E34" s="113">
        <v>1</v>
      </c>
      <c r="F34" s="114">
        <v>0</v>
      </c>
      <c r="G34" s="115">
        <f>E34*F34</f>
        <v>0</v>
      </c>
      <c r="H34" s="116">
        <v>0</v>
      </c>
      <c r="I34" s="117">
        <f>E34*H34</f>
        <v>0</v>
      </c>
      <c r="J34" s="116">
        <v>0</v>
      </c>
      <c r="K34" s="117">
        <f>E34*J34</f>
        <v>0</v>
      </c>
      <c r="O34" s="108"/>
      <c r="Z34" s="108"/>
      <c r="AA34" s="108">
        <v>1</v>
      </c>
      <c r="AB34" s="108">
        <v>7</v>
      </c>
      <c r="AC34" s="108">
        <v>7</v>
      </c>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18">
        <f>G34</f>
        <v>0</v>
      </c>
      <c r="BA34" s="108"/>
      <c r="BB34" s="108"/>
      <c r="BC34" s="108"/>
      <c r="BD34" s="108"/>
      <c r="BE34" s="108"/>
      <c r="BF34" s="108"/>
      <c r="BG34" s="108"/>
      <c r="BH34" s="108"/>
      <c r="BI34" s="108"/>
      <c r="CA34" s="108">
        <v>1</v>
      </c>
      <c r="CB34" s="108">
        <v>7</v>
      </c>
      <c r="CZ34" s="75">
        <v>2</v>
      </c>
    </row>
    <row r="35" spans="1:104" x14ac:dyDescent="0.2">
      <c r="A35" s="119"/>
      <c r="B35" s="120"/>
      <c r="C35" s="178" t="s">
        <v>1199</v>
      </c>
      <c r="D35" s="179"/>
      <c r="E35" s="179"/>
      <c r="F35" s="179"/>
      <c r="G35" s="180"/>
      <c r="I35" s="121"/>
      <c r="K35" s="121"/>
      <c r="L35" s="122" t="s">
        <v>1199</v>
      </c>
      <c r="O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row>
    <row r="36" spans="1:104" x14ac:dyDescent="0.2">
      <c r="A36" s="109">
        <v>15</v>
      </c>
      <c r="B36" s="110" t="s">
        <v>1200</v>
      </c>
      <c r="C36" s="111" t="s">
        <v>1201</v>
      </c>
      <c r="D36" s="112" t="s">
        <v>152</v>
      </c>
      <c r="E36" s="113">
        <v>1</v>
      </c>
      <c r="F36" s="114">
        <v>0</v>
      </c>
      <c r="G36" s="115">
        <f>E36*F36</f>
        <v>0</v>
      </c>
      <c r="H36" s="116">
        <v>0</v>
      </c>
      <c r="I36" s="117">
        <f>E36*H36</f>
        <v>0</v>
      </c>
      <c r="J36" s="116"/>
      <c r="K36" s="117">
        <f>E36*J36</f>
        <v>0</v>
      </c>
      <c r="O36" s="108"/>
      <c r="Z36" s="108"/>
      <c r="AA36" s="108">
        <v>3</v>
      </c>
      <c r="AB36" s="108">
        <v>1</v>
      </c>
      <c r="AC36" s="108" t="s">
        <v>1200</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G36</f>
        <v>0</v>
      </c>
      <c r="BA36" s="108"/>
      <c r="BB36" s="108"/>
      <c r="BC36" s="108"/>
      <c r="BD36" s="108"/>
      <c r="BE36" s="108"/>
      <c r="BF36" s="108"/>
      <c r="BG36" s="108"/>
      <c r="BH36" s="108"/>
      <c r="BI36" s="108"/>
      <c r="CA36" s="108">
        <v>3</v>
      </c>
      <c r="CB36" s="108">
        <v>1</v>
      </c>
      <c r="CZ36" s="75">
        <v>2</v>
      </c>
    </row>
    <row r="37" spans="1:104" x14ac:dyDescent="0.2">
      <c r="A37" s="119"/>
      <c r="B37" s="120"/>
      <c r="C37" s="178" t="s">
        <v>1202</v>
      </c>
      <c r="D37" s="179"/>
      <c r="E37" s="179"/>
      <c r="F37" s="179"/>
      <c r="G37" s="180"/>
      <c r="I37" s="121"/>
      <c r="K37" s="121"/>
      <c r="L37" s="122" t="s">
        <v>1202</v>
      </c>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ht="22.5" x14ac:dyDescent="0.2">
      <c r="A38" s="109">
        <v>16</v>
      </c>
      <c r="B38" s="110" t="s">
        <v>1203</v>
      </c>
      <c r="C38" s="111" t="s">
        <v>1204</v>
      </c>
      <c r="D38" s="112" t="s">
        <v>152</v>
      </c>
      <c r="E38" s="113">
        <v>1</v>
      </c>
      <c r="F38" s="114">
        <v>0</v>
      </c>
      <c r="G38" s="115">
        <f>E38*F38</f>
        <v>0</v>
      </c>
      <c r="H38" s="116">
        <v>0</v>
      </c>
      <c r="I38" s="117">
        <f>E38*H38</f>
        <v>0</v>
      </c>
      <c r="J38" s="116">
        <v>0</v>
      </c>
      <c r="K38" s="117">
        <f>E38*J38</f>
        <v>0</v>
      </c>
      <c r="O38" s="108"/>
      <c r="Z38" s="108"/>
      <c r="AA38" s="108">
        <v>1</v>
      </c>
      <c r="AB38" s="108">
        <v>7</v>
      </c>
      <c r="AC38" s="108">
        <v>7</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G38</f>
        <v>0</v>
      </c>
      <c r="BA38" s="108"/>
      <c r="BB38" s="108"/>
      <c r="BC38" s="108"/>
      <c r="BD38" s="108"/>
      <c r="BE38" s="108"/>
      <c r="BF38" s="108"/>
      <c r="BG38" s="108"/>
      <c r="BH38" s="108"/>
      <c r="BI38" s="108"/>
      <c r="CA38" s="108">
        <v>1</v>
      </c>
      <c r="CB38" s="108">
        <v>7</v>
      </c>
      <c r="CZ38" s="75">
        <v>2</v>
      </c>
    </row>
    <row r="39" spans="1:104" x14ac:dyDescent="0.2">
      <c r="A39" s="119"/>
      <c r="B39" s="120"/>
      <c r="C39" s="178" t="s">
        <v>1205</v>
      </c>
      <c r="D39" s="179"/>
      <c r="E39" s="179"/>
      <c r="F39" s="179"/>
      <c r="G39" s="180"/>
      <c r="I39" s="121"/>
      <c r="K39" s="121"/>
      <c r="L39" s="122" t="s">
        <v>1205</v>
      </c>
      <c r="O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row>
    <row r="40" spans="1:104" x14ac:dyDescent="0.2">
      <c r="A40" s="109">
        <v>17</v>
      </c>
      <c r="B40" s="110" t="s">
        <v>1206</v>
      </c>
      <c r="C40" s="111" t="s">
        <v>1207</v>
      </c>
      <c r="D40" s="112" t="s">
        <v>152</v>
      </c>
      <c r="E40" s="113">
        <v>1</v>
      </c>
      <c r="F40" s="114">
        <v>0</v>
      </c>
      <c r="G40" s="115">
        <f>E40*F40</f>
        <v>0</v>
      </c>
      <c r="H40" s="116">
        <v>0</v>
      </c>
      <c r="I40" s="117">
        <f>E40*H40</f>
        <v>0</v>
      </c>
      <c r="J40" s="116"/>
      <c r="K40" s="117">
        <f>E40*J40</f>
        <v>0</v>
      </c>
      <c r="O40" s="108"/>
      <c r="Z40" s="108"/>
      <c r="AA40" s="108">
        <v>3</v>
      </c>
      <c r="AB40" s="108">
        <v>1</v>
      </c>
      <c r="AC40" s="108" t="s">
        <v>1206</v>
      </c>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18">
        <f>G40</f>
        <v>0</v>
      </c>
      <c r="BA40" s="108"/>
      <c r="BB40" s="108"/>
      <c r="BC40" s="108"/>
      <c r="BD40" s="108"/>
      <c r="BE40" s="108"/>
      <c r="BF40" s="108"/>
      <c r="BG40" s="108"/>
      <c r="BH40" s="108"/>
      <c r="BI40" s="108"/>
      <c r="CA40" s="108">
        <v>3</v>
      </c>
      <c r="CB40" s="108">
        <v>1</v>
      </c>
      <c r="CZ40" s="75">
        <v>2</v>
      </c>
    </row>
    <row r="41" spans="1:104" x14ac:dyDescent="0.2">
      <c r="A41" s="119"/>
      <c r="B41" s="120"/>
      <c r="C41" s="178" t="s">
        <v>1208</v>
      </c>
      <c r="D41" s="179"/>
      <c r="E41" s="179"/>
      <c r="F41" s="179"/>
      <c r="G41" s="180"/>
      <c r="I41" s="121"/>
      <c r="K41" s="121"/>
      <c r="L41" s="122" t="s">
        <v>1208</v>
      </c>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row>
    <row r="42" spans="1:104" x14ac:dyDescent="0.2">
      <c r="A42" s="128" t="s">
        <v>51</v>
      </c>
      <c r="B42" s="129" t="s">
        <v>1097</v>
      </c>
      <c r="C42" s="130" t="s">
        <v>48</v>
      </c>
      <c r="D42" s="131"/>
      <c r="E42" s="132"/>
      <c r="F42" s="132"/>
      <c r="G42" s="133">
        <f>SUM(G7:G41)</f>
        <v>0</v>
      </c>
      <c r="H42" s="134"/>
      <c r="I42" s="133">
        <f>SUM(I7:I41)</f>
        <v>0</v>
      </c>
      <c r="J42" s="135"/>
      <c r="K42" s="133">
        <f>SUM(K7:K41)</f>
        <v>0</v>
      </c>
      <c r="O42" s="108"/>
      <c r="X42" s="136">
        <f>K42</f>
        <v>0</v>
      </c>
      <c r="Y42" s="136">
        <f>I42</f>
        <v>0</v>
      </c>
      <c r="Z42" s="118">
        <f>G42</f>
        <v>0</v>
      </c>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37"/>
      <c r="BB42" s="137"/>
      <c r="BC42" s="137"/>
      <c r="BD42" s="137"/>
      <c r="BE42" s="137"/>
      <c r="BF42" s="137"/>
      <c r="BG42" s="108"/>
      <c r="BH42" s="108"/>
      <c r="BI42" s="108"/>
    </row>
    <row r="43" spans="1:104" ht="14.25" customHeight="1" x14ac:dyDescent="0.2">
      <c r="A43" s="100" t="s">
        <v>46</v>
      </c>
      <c r="B43" s="101" t="s">
        <v>1209</v>
      </c>
      <c r="C43" s="102" t="s">
        <v>48</v>
      </c>
      <c r="D43" s="103"/>
      <c r="E43" s="104"/>
      <c r="F43" s="104"/>
      <c r="G43" s="105"/>
      <c r="H43" s="106"/>
      <c r="I43" s="107"/>
      <c r="J43" s="106"/>
      <c r="K43" s="107"/>
      <c r="O43" s="108"/>
    </row>
    <row r="44" spans="1:104" ht="22.5" x14ac:dyDescent="0.2">
      <c r="A44" s="109">
        <v>18</v>
      </c>
      <c r="B44" s="110" t="s">
        <v>1210</v>
      </c>
      <c r="C44" s="111" t="s">
        <v>1211</v>
      </c>
      <c r="D44" s="112" t="s">
        <v>133</v>
      </c>
      <c r="E44" s="113">
        <v>820</v>
      </c>
      <c r="F44" s="114">
        <v>0</v>
      </c>
      <c r="G44" s="115">
        <f>E44*F44</f>
        <v>0</v>
      </c>
      <c r="H44" s="116">
        <v>0</v>
      </c>
      <c r="I44" s="117">
        <f>E44*H44</f>
        <v>0</v>
      </c>
      <c r="J44" s="116">
        <v>0</v>
      </c>
      <c r="K44" s="117">
        <f>E44*J44</f>
        <v>0</v>
      </c>
      <c r="O44" s="108"/>
      <c r="Z44" s="108"/>
      <c r="AA44" s="108">
        <v>1</v>
      </c>
      <c r="AB44" s="108">
        <v>1</v>
      </c>
      <c r="AC44" s="108">
        <v>1</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G44</f>
        <v>0</v>
      </c>
      <c r="BA44" s="108"/>
      <c r="BB44" s="108"/>
      <c r="BC44" s="108"/>
      <c r="BD44" s="108"/>
      <c r="BE44" s="108"/>
      <c r="BF44" s="108"/>
      <c r="BG44" s="108"/>
      <c r="BH44" s="108"/>
      <c r="BI44" s="108"/>
      <c r="CA44" s="108">
        <v>1</v>
      </c>
      <c r="CB44" s="108">
        <v>1</v>
      </c>
      <c r="CZ44" s="75">
        <v>1</v>
      </c>
    </row>
    <row r="45" spans="1:104" x14ac:dyDescent="0.2">
      <c r="A45" s="109">
        <v>19</v>
      </c>
      <c r="B45" s="110" t="s">
        <v>1212</v>
      </c>
      <c r="C45" s="111" t="s">
        <v>1213</v>
      </c>
      <c r="D45" s="112" t="s">
        <v>133</v>
      </c>
      <c r="E45" s="113">
        <v>820</v>
      </c>
      <c r="F45" s="114">
        <v>0</v>
      </c>
      <c r="G45" s="115">
        <f>E45*F45</f>
        <v>0</v>
      </c>
      <c r="H45" s="116">
        <v>0</v>
      </c>
      <c r="I45" s="117">
        <f>E45*H45</f>
        <v>0</v>
      </c>
      <c r="J45" s="116"/>
      <c r="K45" s="117">
        <f>E45*J45</f>
        <v>0</v>
      </c>
      <c r="O45" s="108"/>
      <c r="Z45" s="108"/>
      <c r="AA45" s="108">
        <v>3</v>
      </c>
      <c r="AB45" s="108">
        <v>1</v>
      </c>
      <c r="AC45" s="108">
        <v>34571355</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G45</f>
        <v>0</v>
      </c>
      <c r="BA45" s="108"/>
      <c r="BB45" s="108"/>
      <c r="BC45" s="108"/>
      <c r="BD45" s="108"/>
      <c r="BE45" s="108"/>
      <c r="BF45" s="108"/>
      <c r="BG45" s="108"/>
      <c r="BH45" s="108"/>
      <c r="BI45" s="108"/>
      <c r="CA45" s="108">
        <v>3</v>
      </c>
      <c r="CB45" s="108">
        <v>1</v>
      </c>
      <c r="CZ45" s="75">
        <v>1</v>
      </c>
    </row>
    <row r="46" spans="1:104" x14ac:dyDescent="0.2">
      <c r="A46" s="119"/>
      <c r="B46" s="120"/>
      <c r="C46" s="178" t="s">
        <v>1214</v>
      </c>
      <c r="D46" s="179"/>
      <c r="E46" s="179"/>
      <c r="F46" s="179"/>
      <c r="G46" s="180"/>
      <c r="I46" s="121"/>
      <c r="K46" s="121"/>
      <c r="L46" s="122" t="s">
        <v>1214</v>
      </c>
      <c r="O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row>
    <row r="47" spans="1:104" x14ac:dyDescent="0.2">
      <c r="A47" s="109">
        <v>20</v>
      </c>
      <c r="B47" s="110" t="s">
        <v>1215</v>
      </c>
      <c r="C47" s="111" t="s">
        <v>1213</v>
      </c>
      <c r="D47" s="112" t="s">
        <v>133</v>
      </c>
      <c r="E47" s="113">
        <v>65</v>
      </c>
      <c r="F47" s="114">
        <v>0</v>
      </c>
      <c r="G47" s="115">
        <f>E47*F47</f>
        <v>0</v>
      </c>
      <c r="H47" s="116">
        <v>0</v>
      </c>
      <c r="I47" s="117">
        <f>E47*H47</f>
        <v>0</v>
      </c>
      <c r="J47" s="116"/>
      <c r="K47" s="117">
        <f>E47*J47</f>
        <v>0</v>
      </c>
      <c r="O47" s="108"/>
      <c r="Z47" s="108"/>
      <c r="AA47" s="108">
        <v>3</v>
      </c>
      <c r="AB47" s="108">
        <v>1</v>
      </c>
      <c r="AC47" s="108">
        <v>34571353</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G47</f>
        <v>0</v>
      </c>
      <c r="BA47" s="108"/>
      <c r="BB47" s="108"/>
      <c r="BC47" s="108"/>
      <c r="BD47" s="108"/>
      <c r="BE47" s="108"/>
      <c r="BF47" s="108"/>
      <c r="BG47" s="108"/>
      <c r="BH47" s="108"/>
      <c r="BI47" s="108"/>
      <c r="CA47" s="108">
        <v>3</v>
      </c>
      <c r="CB47" s="108">
        <v>1</v>
      </c>
      <c r="CZ47" s="75">
        <v>1</v>
      </c>
    </row>
    <row r="48" spans="1:104" x14ac:dyDescent="0.2">
      <c r="A48" s="119"/>
      <c r="B48" s="120"/>
      <c r="C48" s="178" t="s">
        <v>1216</v>
      </c>
      <c r="D48" s="179"/>
      <c r="E48" s="179"/>
      <c r="F48" s="179"/>
      <c r="G48" s="180"/>
      <c r="I48" s="121"/>
      <c r="K48" s="121"/>
      <c r="L48" s="122" t="s">
        <v>1216</v>
      </c>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row>
    <row r="49" spans="1:104" x14ac:dyDescent="0.2">
      <c r="A49" s="119"/>
      <c r="B49" s="120"/>
      <c r="C49" s="178" t="s">
        <v>1217</v>
      </c>
      <c r="D49" s="179"/>
      <c r="E49" s="179"/>
      <c r="F49" s="179"/>
      <c r="G49" s="180"/>
      <c r="I49" s="121"/>
      <c r="K49" s="121"/>
      <c r="L49" s="122" t="s">
        <v>1217</v>
      </c>
      <c r="O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row>
    <row r="50" spans="1:104" x14ac:dyDescent="0.2">
      <c r="A50" s="109">
        <v>21</v>
      </c>
      <c r="B50" s="110" t="s">
        <v>760</v>
      </c>
      <c r="C50" s="111" t="s">
        <v>761</v>
      </c>
      <c r="D50" s="112" t="s">
        <v>152</v>
      </c>
      <c r="E50" s="113">
        <v>50</v>
      </c>
      <c r="F50" s="114">
        <v>0</v>
      </c>
      <c r="G50" s="115">
        <f>E50*F50</f>
        <v>0</v>
      </c>
      <c r="H50" s="116">
        <v>0</v>
      </c>
      <c r="I50" s="117">
        <f>E50*H50</f>
        <v>0</v>
      </c>
      <c r="J50" s="116">
        <v>0</v>
      </c>
      <c r="K50" s="117">
        <f>E50*J50</f>
        <v>0</v>
      </c>
      <c r="O50" s="108"/>
      <c r="Z50" s="108"/>
      <c r="AA50" s="108">
        <v>1</v>
      </c>
      <c r="AB50" s="108">
        <v>1</v>
      </c>
      <c r="AC50" s="108">
        <v>1</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G50</f>
        <v>0</v>
      </c>
      <c r="BA50" s="108"/>
      <c r="BB50" s="108"/>
      <c r="BC50" s="108"/>
      <c r="BD50" s="108"/>
      <c r="BE50" s="108"/>
      <c r="BF50" s="108"/>
      <c r="BG50" s="108"/>
      <c r="BH50" s="108"/>
      <c r="BI50" s="108"/>
      <c r="CA50" s="108">
        <v>1</v>
      </c>
      <c r="CB50" s="108">
        <v>1</v>
      </c>
      <c r="CZ50" s="75">
        <v>1</v>
      </c>
    </row>
    <row r="51" spans="1:104" x14ac:dyDescent="0.2">
      <c r="A51" s="109">
        <v>22</v>
      </c>
      <c r="B51" s="110" t="s">
        <v>980</v>
      </c>
      <c r="C51" s="111" t="s">
        <v>1218</v>
      </c>
      <c r="D51" s="112" t="s">
        <v>152</v>
      </c>
      <c r="E51" s="113">
        <v>50</v>
      </c>
      <c r="F51" s="114">
        <v>0</v>
      </c>
      <c r="G51" s="115">
        <f>E51*F51</f>
        <v>0</v>
      </c>
      <c r="H51" s="116">
        <v>0</v>
      </c>
      <c r="I51" s="117">
        <f>E51*H51</f>
        <v>0</v>
      </c>
      <c r="J51" s="116"/>
      <c r="K51" s="117">
        <f>E51*J51</f>
        <v>0</v>
      </c>
      <c r="O51" s="108"/>
      <c r="Z51" s="108"/>
      <c r="AA51" s="108">
        <v>3</v>
      </c>
      <c r="AB51" s="108">
        <v>1</v>
      </c>
      <c r="AC51" s="108" t="s">
        <v>980</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G51</f>
        <v>0</v>
      </c>
      <c r="BA51" s="108"/>
      <c r="BB51" s="108"/>
      <c r="BC51" s="108"/>
      <c r="BD51" s="108"/>
      <c r="BE51" s="108"/>
      <c r="BF51" s="108"/>
      <c r="BG51" s="108"/>
      <c r="BH51" s="108"/>
      <c r="BI51" s="108"/>
      <c r="CA51" s="108">
        <v>3</v>
      </c>
      <c r="CB51" s="108">
        <v>1</v>
      </c>
      <c r="CZ51" s="75">
        <v>1</v>
      </c>
    </row>
    <row r="52" spans="1:104" ht="33.75" x14ac:dyDescent="0.2">
      <c r="A52" s="109">
        <v>23</v>
      </c>
      <c r="B52" s="110" t="s">
        <v>1219</v>
      </c>
      <c r="C52" s="111" t="s">
        <v>1220</v>
      </c>
      <c r="D52" s="112" t="s">
        <v>133</v>
      </c>
      <c r="E52" s="113">
        <v>15</v>
      </c>
      <c r="F52" s="114">
        <v>0</v>
      </c>
      <c r="G52" s="115">
        <f>E52*F52</f>
        <v>0</v>
      </c>
      <c r="H52" s="116">
        <v>0</v>
      </c>
      <c r="I52" s="117">
        <f>E52*H52</f>
        <v>0</v>
      </c>
      <c r="J52" s="116">
        <v>0</v>
      </c>
      <c r="K52" s="117">
        <f>E52*J52</f>
        <v>0</v>
      </c>
      <c r="O52" s="108"/>
      <c r="Z52" s="108"/>
      <c r="AA52" s="108">
        <v>1</v>
      </c>
      <c r="AB52" s="108">
        <v>1</v>
      </c>
      <c r="AC52" s="108">
        <v>1</v>
      </c>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18">
        <f>G52</f>
        <v>0</v>
      </c>
      <c r="BA52" s="108"/>
      <c r="BB52" s="108"/>
      <c r="BC52" s="108"/>
      <c r="BD52" s="108"/>
      <c r="BE52" s="108"/>
      <c r="BF52" s="108"/>
      <c r="BG52" s="108"/>
      <c r="BH52" s="108"/>
      <c r="BI52" s="108"/>
      <c r="CA52" s="108">
        <v>1</v>
      </c>
      <c r="CB52" s="108">
        <v>1</v>
      </c>
      <c r="CZ52" s="75">
        <v>1</v>
      </c>
    </row>
    <row r="53" spans="1:104" ht="22.5" x14ac:dyDescent="0.2">
      <c r="A53" s="119"/>
      <c r="B53" s="120"/>
      <c r="C53" s="178" t="s">
        <v>1221</v>
      </c>
      <c r="D53" s="179"/>
      <c r="E53" s="179"/>
      <c r="F53" s="179"/>
      <c r="G53" s="180"/>
      <c r="I53" s="121"/>
      <c r="K53" s="121"/>
      <c r="L53" s="122" t="s">
        <v>1221</v>
      </c>
      <c r="O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row>
    <row r="54" spans="1:104" x14ac:dyDescent="0.2">
      <c r="A54" s="119"/>
      <c r="B54" s="120"/>
      <c r="C54" s="178"/>
      <c r="D54" s="179"/>
      <c r="E54" s="179"/>
      <c r="F54" s="179"/>
      <c r="G54" s="180"/>
      <c r="I54" s="121"/>
      <c r="K54" s="121"/>
      <c r="L54" s="122"/>
      <c r="O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row>
    <row r="55" spans="1:104" x14ac:dyDescent="0.2">
      <c r="A55" s="119"/>
      <c r="B55" s="120"/>
      <c r="C55" s="178"/>
      <c r="D55" s="179"/>
      <c r="E55" s="179"/>
      <c r="F55" s="179"/>
      <c r="G55" s="180"/>
      <c r="I55" s="121"/>
      <c r="K55" s="121"/>
      <c r="L55" s="122"/>
      <c r="O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row>
    <row r="56" spans="1:104" ht="45" x14ac:dyDescent="0.2">
      <c r="A56" s="119"/>
      <c r="B56" s="120"/>
      <c r="C56" s="178" t="s">
        <v>1222</v>
      </c>
      <c r="D56" s="179"/>
      <c r="E56" s="179"/>
      <c r="F56" s="179"/>
      <c r="G56" s="180"/>
      <c r="I56" s="121"/>
      <c r="K56" s="121"/>
      <c r="L56" s="122" t="s">
        <v>1222</v>
      </c>
      <c r="O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row>
    <row r="57" spans="1:104" ht="22.5" x14ac:dyDescent="0.2">
      <c r="A57" s="119"/>
      <c r="B57" s="120"/>
      <c r="C57" s="178" t="s">
        <v>1223</v>
      </c>
      <c r="D57" s="179"/>
      <c r="E57" s="179"/>
      <c r="F57" s="179"/>
      <c r="G57" s="180"/>
      <c r="I57" s="121"/>
      <c r="K57" s="121"/>
      <c r="L57" s="122" t="s">
        <v>1223</v>
      </c>
      <c r="O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row>
    <row r="58" spans="1:104" x14ac:dyDescent="0.2">
      <c r="A58" s="119"/>
      <c r="B58" s="120"/>
      <c r="C58" s="178"/>
      <c r="D58" s="179"/>
      <c r="E58" s="179"/>
      <c r="F58" s="179"/>
      <c r="G58" s="180"/>
      <c r="I58" s="121"/>
      <c r="K58" s="121"/>
      <c r="L58" s="122"/>
      <c r="O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row>
    <row r="59" spans="1:104" x14ac:dyDescent="0.2">
      <c r="A59" s="119"/>
      <c r="B59" s="120"/>
      <c r="C59" s="178" t="s">
        <v>1224</v>
      </c>
      <c r="D59" s="179"/>
      <c r="E59" s="179"/>
      <c r="F59" s="179"/>
      <c r="G59" s="180"/>
      <c r="I59" s="121"/>
      <c r="K59" s="121"/>
      <c r="L59" s="122" t="s">
        <v>1224</v>
      </c>
      <c r="O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row>
    <row r="60" spans="1:104" x14ac:dyDescent="0.2">
      <c r="A60" s="119"/>
      <c r="B60" s="120"/>
      <c r="C60" s="178"/>
      <c r="D60" s="179"/>
      <c r="E60" s="179"/>
      <c r="F60" s="179"/>
      <c r="G60" s="180"/>
      <c r="I60" s="121"/>
      <c r="K60" s="121"/>
      <c r="L60" s="122"/>
      <c r="O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row>
    <row r="61" spans="1:104" x14ac:dyDescent="0.2">
      <c r="A61" s="119"/>
      <c r="B61" s="120"/>
      <c r="C61" s="178" t="s">
        <v>1225</v>
      </c>
      <c r="D61" s="179"/>
      <c r="E61" s="179"/>
      <c r="F61" s="179"/>
      <c r="G61" s="180"/>
      <c r="I61" s="121"/>
      <c r="K61" s="121"/>
      <c r="L61" s="122" t="s">
        <v>1225</v>
      </c>
      <c r="O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row>
    <row r="62" spans="1:104" x14ac:dyDescent="0.2">
      <c r="A62" s="119"/>
      <c r="B62" s="120"/>
      <c r="C62" s="178"/>
      <c r="D62" s="179"/>
      <c r="E62" s="179"/>
      <c r="F62" s="179"/>
      <c r="G62" s="180"/>
      <c r="I62" s="121"/>
      <c r="K62" s="121"/>
      <c r="L62" s="122"/>
      <c r="O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row>
    <row r="63" spans="1:104" x14ac:dyDescent="0.2">
      <c r="A63" s="119"/>
      <c r="B63" s="120"/>
      <c r="C63" s="178" t="s">
        <v>1226</v>
      </c>
      <c r="D63" s="179"/>
      <c r="E63" s="179"/>
      <c r="F63" s="179"/>
      <c r="G63" s="180"/>
      <c r="I63" s="121"/>
      <c r="K63" s="121"/>
      <c r="L63" s="122" t="s">
        <v>1226</v>
      </c>
      <c r="O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row>
    <row r="64" spans="1:104" x14ac:dyDescent="0.2">
      <c r="A64" s="119"/>
      <c r="B64" s="120"/>
      <c r="C64" s="178"/>
      <c r="D64" s="179"/>
      <c r="E64" s="179"/>
      <c r="F64" s="179"/>
      <c r="G64" s="180"/>
      <c r="I64" s="121"/>
      <c r="K64" s="121"/>
      <c r="L64" s="122"/>
      <c r="O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row>
    <row r="65" spans="1:104" x14ac:dyDescent="0.2">
      <c r="A65" s="119"/>
      <c r="B65" s="120"/>
      <c r="C65" s="178" t="s">
        <v>1227</v>
      </c>
      <c r="D65" s="179"/>
      <c r="E65" s="179"/>
      <c r="F65" s="179"/>
      <c r="G65" s="180"/>
      <c r="I65" s="121"/>
      <c r="K65" s="121"/>
      <c r="L65" s="122" t="s">
        <v>1227</v>
      </c>
      <c r="O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row>
    <row r="66" spans="1:104" ht="22.5" x14ac:dyDescent="0.2">
      <c r="A66" s="109">
        <v>24</v>
      </c>
      <c r="B66" s="110" t="s">
        <v>1228</v>
      </c>
      <c r="C66" s="111" t="s">
        <v>1229</v>
      </c>
      <c r="D66" s="112" t="s">
        <v>152</v>
      </c>
      <c r="E66" s="113">
        <v>2</v>
      </c>
      <c r="F66" s="114">
        <v>0</v>
      </c>
      <c r="G66" s="115">
        <f>E66*F66</f>
        <v>0</v>
      </c>
      <c r="H66" s="116">
        <v>0</v>
      </c>
      <c r="I66" s="117">
        <f>E66*H66</f>
        <v>0</v>
      </c>
      <c r="J66" s="116">
        <v>0</v>
      </c>
      <c r="K66" s="117">
        <f>E66*J66</f>
        <v>0</v>
      </c>
      <c r="O66" s="108"/>
      <c r="Z66" s="108"/>
      <c r="AA66" s="108">
        <v>1</v>
      </c>
      <c r="AB66" s="108">
        <v>1</v>
      </c>
      <c r="AC66" s="108">
        <v>1</v>
      </c>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18">
        <f>G66</f>
        <v>0</v>
      </c>
      <c r="BA66" s="108"/>
      <c r="BB66" s="108"/>
      <c r="BC66" s="108"/>
      <c r="BD66" s="108"/>
      <c r="BE66" s="108"/>
      <c r="BF66" s="108"/>
      <c r="BG66" s="108"/>
      <c r="BH66" s="108"/>
      <c r="BI66" s="108"/>
      <c r="CA66" s="108">
        <v>1</v>
      </c>
      <c r="CB66" s="108">
        <v>1</v>
      </c>
      <c r="CZ66" s="75">
        <v>1</v>
      </c>
    </row>
    <row r="67" spans="1:104" ht="22.5" x14ac:dyDescent="0.2">
      <c r="A67" s="109">
        <v>25</v>
      </c>
      <c r="B67" s="110" t="s">
        <v>1230</v>
      </c>
      <c r="C67" s="111" t="s">
        <v>1231</v>
      </c>
      <c r="D67" s="112" t="s">
        <v>133</v>
      </c>
      <c r="E67" s="113">
        <v>820</v>
      </c>
      <c r="F67" s="114">
        <v>0</v>
      </c>
      <c r="G67" s="115">
        <f>E67*F67</f>
        <v>0</v>
      </c>
      <c r="H67" s="116">
        <v>0</v>
      </c>
      <c r="I67" s="117">
        <f>E67*H67</f>
        <v>0</v>
      </c>
      <c r="J67" s="116">
        <v>0</v>
      </c>
      <c r="K67" s="117">
        <f>E67*J67</f>
        <v>0</v>
      </c>
      <c r="O67" s="108"/>
      <c r="Z67" s="108"/>
      <c r="AA67" s="108">
        <v>1</v>
      </c>
      <c r="AB67" s="108">
        <v>1</v>
      </c>
      <c r="AC67" s="108">
        <v>1</v>
      </c>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18">
        <f>G67</f>
        <v>0</v>
      </c>
      <c r="BA67" s="108"/>
      <c r="BB67" s="108"/>
      <c r="BC67" s="108"/>
      <c r="BD67" s="108"/>
      <c r="BE67" s="108"/>
      <c r="BF67" s="108"/>
      <c r="BG67" s="108"/>
      <c r="BH67" s="108"/>
      <c r="BI67" s="108"/>
      <c r="CA67" s="108">
        <v>1</v>
      </c>
      <c r="CB67" s="108">
        <v>1</v>
      </c>
      <c r="CZ67" s="75">
        <v>1</v>
      </c>
    </row>
    <row r="68" spans="1:104" x14ac:dyDescent="0.2">
      <c r="A68" s="109">
        <v>26</v>
      </c>
      <c r="B68" s="110" t="s">
        <v>1232</v>
      </c>
      <c r="C68" s="111" t="s">
        <v>1233</v>
      </c>
      <c r="D68" s="112" t="s">
        <v>133</v>
      </c>
      <c r="E68" s="113">
        <v>160</v>
      </c>
      <c r="F68" s="114">
        <v>0</v>
      </c>
      <c r="G68" s="115">
        <f>E68*F68</f>
        <v>0</v>
      </c>
      <c r="H68" s="116">
        <v>0</v>
      </c>
      <c r="I68" s="117">
        <f>E68*H68</f>
        <v>0</v>
      </c>
      <c r="J68" s="116"/>
      <c r="K68" s="117">
        <f>E68*J68</f>
        <v>0</v>
      </c>
      <c r="O68" s="108"/>
      <c r="Z68" s="108"/>
      <c r="AA68" s="108">
        <v>3</v>
      </c>
      <c r="AB68" s="108">
        <v>1</v>
      </c>
      <c r="AC68" s="108" t="s">
        <v>1232</v>
      </c>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18">
        <f>G68</f>
        <v>0</v>
      </c>
      <c r="BA68" s="108"/>
      <c r="BB68" s="108"/>
      <c r="BC68" s="108"/>
      <c r="BD68" s="108"/>
      <c r="BE68" s="108"/>
      <c r="BF68" s="108"/>
      <c r="BG68" s="108"/>
      <c r="BH68" s="108"/>
      <c r="BI68" s="108"/>
      <c r="CA68" s="108">
        <v>3</v>
      </c>
      <c r="CB68" s="108">
        <v>1</v>
      </c>
      <c r="CZ68" s="75">
        <v>1</v>
      </c>
    </row>
    <row r="69" spans="1:104" x14ac:dyDescent="0.2">
      <c r="A69" s="119"/>
      <c r="B69" s="120"/>
      <c r="C69" s="178" t="s">
        <v>1234</v>
      </c>
      <c r="D69" s="179"/>
      <c r="E69" s="179"/>
      <c r="F69" s="179"/>
      <c r="G69" s="180"/>
      <c r="I69" s="121"/>
      <c r="K69" s="121"/>
      <c r="L69" s="122" t="s">
        <v>1234</v>
      </c>
      <c r="O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row>
    <row r="70" spans="1:104" x14ac:dyDescent="0.2">
      <c r="A70" s="119"/>
      <c r="B70" s="120"/>
      <c r="C70" s="178" t="s">
        <v>1235</v>
      </c>
      <c r="D70" s="179"/>
      <c r="E70" s="179"/>
      <c r="F70" s="179"/>
      <c r="G70" s="180"/>
      <c r="I70" s="121"/>
      <c r="K70" s="121"/>
      <c r="L70" s="122" t="s">
        <v>1235</v>
      </c>
      <c r="O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row>
    <row r="71" spans="1:104" x14ac:dyDescent="0.2">
      <c r="A71" s="109">
        <v>27</v>
      </c>
      <c r="B71" s="110" t="s">
        <v>1236</v>
      </c>
      <c r="C71" s="111" t="s">
        <v>1237</v>
      </c>
      <c r="D71" s="112" t="s">
        <v>133</v>
      </c>
      <c r="E71" s="113">
        <v>943</v>
      </c>
      <c r="F71" s="114">
        <v>0</v>
      </c>
      <c r="G71" s="115">
        <f>E71*F71</f>
        <v>0</v>
      </c>
      <c r="H71" s="116">
        <v>0</v>
      </c>
      <c r="I71" s="117">
        <f>E71*H71</f>
        <v>0</v>
      </c>
      <c r="J71" s="116"/>
      <c r="K71" s="117">
        <f>E71*J71</f>
        <v>0</v>
      </c>
      <c r="O71" s="108"/>
      <c r="Z71" s="108"/>
      <c r="AA71" s="108">
        <v>3</v>
      </c>
      <c r="AB71" s="108">
        <v>1</v>
      </c>
      <c r="AC71" s="108">
        <v>345713500</v>
      </c>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18">
        <f>G71</f>
        <v>0</v>
      </c>
      <c r="BA71" s="108"/>
      <c r="BB71" s="108"/>
      <c r="BC71" s="108"/>
      <c r="BD71" s="108"/>
      <c r="BE71" s="108"/>
      <c r="BF71" s="108"/>
      <c r="BG71" s="108"/>
      <c r="BH71" s="108"/>
      <c r="BI71" s="108"/>
      <c r="CA71" s="108">
        <v>3</v>
      </c>
      <c r="CB71" s="108">
        <v>1</v>
      </c>
      <c r="CZ71" s="75">
        <v>1</v>
      </c>
    </row>
    <row r="72" spans="1:104" x14ac:dyDescent="0.2">
      <c r="A72" s="119"/>
      <c r="B72" s="120"/>
      <c r="C72" s="178" t="s">
        <v>1238</v>
      </c>
      <c r="D72" s="179"/>
      <c r="E72" s="179"/>
      <c r="F72" s="179"/>
      <c r="G72" s="180"/>
      <c r="I72" s="121"/>
      <c r="K72" s="121"/>
      <c r="L72" s="122" t="s">
        <v>1238</v>
      </c>
      <c r="O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row>
    <row r="73" spans="1:104" x14ac:dyDescent="0.2">
      <c r="A73" s="119"/>
      <c r="B73" s="120"/>
      <c r="C73" s="178" t="s">
        <v>1239</v>
      </c>
      <c r="D73" s="179"/>
      <c r="E73" s="179"/>
      <c r="F73" s="179"/>
      <c r="G73" s="180"/>
      <c r="I73" s="121"/>
      <c r="K73" s="121"/>
      <c r="L73" s="122" t="s">
        <v>1239</v>
      </c>
      <c r="O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row>
    <row r="74" spans="1:104" x14ac:dyDescent="0.2">
      <c r="A74" s="119"/>
      <c r="B74" s="120"/>
      <c r="C74" s="178" t="s">
        <v>1240</v>
      </c>
      <c r="D74" s="179"/>
      <c r="E74" s="179"/>
      <c r="F74" s="179"/>
      <c r="G74" s="180"/>
      <c r="I74" s="121"/>
      <c r="K74" s="121"/>
      <c r="L74" s="122" t="s">
        <v>1240</v>
      </c>
      <c r="O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row>
    <row r="75" spans="1:104" ht="22.5" x14ac:dyDescent="0.2">
      <c r="A75" s="109">
        <v>28</v>
      </c>
      <c r="B75" s="110" t="s">
        <v>1241</v>
      </c>
      <c r="C75" s="111" t="s">
        <v>1242</v>
      </c>
      <c r="D75" s="112" t="s">
        <v>152</v>
      </c>
      <c r="E75" s="113">
        <v>2</v>
      </c>
      <c r="F75" s="114">
        <v>0</v>
      </c>
      <c r="G75" s="115">
        <f>E75*F75</f>
        <v>0</v>
      </c>
      <c r="H75" s="116">
        <v>0</v>
      </c>
      <c r="I75" s="117">
        <f>E75*H75</f>
        <v>0</v>
      </c>
      <c r="J75" s="116">
        <v>0</v>
      </c>
      <c r="K75" s="117">
        <f>E75*J75</f>
        <v>0</v>
      </c>
      <c r="O75" s="108"/>
      <c r="Z75" s="108"/>
      <c r="AA75" s="108">
        <v>1</v>
      </c>
      <c r="AB75" s="108">
        <v>1</v>
      </c>
      <c r="AC75" s="108">
        <v>1</v>
      </c>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18">
        <f>G75</f>
        <v>0</v>
      </c>
      <c r="BA75" s="108"/>
      <c r="BB75" s="108"/>
      <c r="BC75" s="108"/>
      <c r="BD75" s="108"/>
      <c r="BE75" s="108"/>
      <c r="BF75" s="108"/>
      <c r="BG75" s="108"/>
      <c r="BH75" s="108"/>
      <c r="BI75" s="108"/>
      <c r="CA75" s="108">
        <v>1</v>
      </c>
      <c r="CB75" s="108">
        <v>1</v>
      </c>
      <c r="CZ75" s="75">
        <v>1</v>
      </c>
    </row>
    <row r="76" spans="1:104" x14ac:dyDescent="0.2">
      <c r="A76" s="119"/>
      <c r="B76" s="120"/>
      <c r="C76" s="178" t="s">
        <v>1242</v>
      </c>
      <c r="D76" s="179"/>
      <c r="E76" s="179"/>
      <c r="F76" s="179"/>
      <c r="G76" s="180"/>
      <c r="I76" s="121"/>
      <c r="K76" s="121"/>
      <c r="L76" s="122" t="s">
        <v>1242</v>
      </c>
      <c r="O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row>
    <row r="77" spans="1:104" ht="22.5" x14ac:dyDescent="0.2">
      <c r="A77" s="109">
        <v>29</v>
      </c>
      <c r="B77" s="110" t="s">
        <v>1243</v>
      </c>
      <c r="C77" s="111" t="s">
        <v>1244</v>
      </c>
      <c r="D77" s="112" t="s">
        <v>152</v>
      </c>
      <c r="E77" s="113">
        <v>12</v>
      </c>
      <c r="F77" s="114">
        <v>0</v>
      </c>
      <c r="G77" s="115">
        <f>E77*F77</f>
        <v>0</v>
      </c>
      <c r="H77" s="116">
        <v>0</v>
      </c>
      <c r="I77" s="117">
        <f>E77*H77</f>
        <v>0</v>
      </c>
      <c r="J77" s="116">
        <v>0</v>
      </c>
      <c r="K77" s="117">
        <f>E77*J77</f>
        <v>0</v>
      </c>
      <c r="O77" s="108"/>
      <c r="Z77" s="108"/>
      <c r="AA77" s="108">
        <v>1</v>
      </c>
      <c r="AB77" s="108">
        <v>1</v>
      </c>
      <c r="AC77" s="108">
        <v>1</v>
      </c>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18">
        <f>G77</f>
        <v>0</v>
      </c>
      <c r="BA77" s="108"/>
      <c r="BB77" s="108"/>
      <c r="BC77" s="108"/>
      <c r="BD77" s="108"/>
      <c r="BE77" s="108"/>
      <c r="BF77" s="108"/>
      <c r="BG77" s="108"/>
      <c r="BH77" s="108"/>
      <c r="BI77" s="108"/>
      <c r="CA77" s="108">
        <v>1</v>
      </c>
      <c r="CB77" s="108">
        <v>1</v>
      </c>
      <c r="CZ77" s="75">
        <v>1</v>
      </c>
    </row>
    <row r="78" spans="1:104" x14ac:dyDescent="0.2">
      <c r="A78" s="119"/>
      <c r="B78" s="120"/>
      <c r="C78" s="178" t="s">
        <v>1244</v>
      </c>
      <c r="D78" s="179"/>
      <c r="E78" s="179"/>
      <c r="F78" s="179"/>
      <c r="G78" s="180"/>
      <c r="I78" s="121"/>
      <c r="K78" s="121"/>
      <c r="L78" s="122" t="s">
        <v>1244</v>
      </c>
      <c r="O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row>
    <row r="79" spans="1:104" x14ac:dyDescent="0.2">
      <c r="A79" s="109">
        <v>30</v>
      </c>
      <c r="B79" s="110" t="s">
        <v>1245</v>
      </c>
      <c r="C79" s="111" t="s">
        <v>1246</v>
      </c>
      <c r="D79" s="112" t="s">
        <v>152</v>
      </c>
      <c r="E79" s="113">
        <v>12</v>
      </c>
      <c r="F79" s="114">
        <v>0</v>
      </c>
      <c r="G79" s="115">
        <f>E79*F79</f>
        <v>0</v>
      </c>
      <c r="H79" s="116">
        <v>0</v>
      </c>
      <c r="I79" s="117">
        <f>E79*H79</f>
        <v>0</v>
      </c>
      <c r="J79" s="116"/>
      <c r="K79" s="117">
        <f>E79*J79</f>
        <v>0</v>
      </c>
      <c r="O79" s="108"/>
      <c r="Z79" s="108"/>
      <c r="AA79" s="108">
        <v>3</v>
      </c>
      <c r="AB79" s="108">
        <v>1</v>
      </c>
      <c r="AC79" s="108" t="s">
        <v>1245</v>
      </c>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18">
        <f>G79</f>
        <v>0</v>
      </c>
      <c r="BA79" s="108"/>
      <c r="BB79" s="108"/>
      <c r="BC79" s="108"/>
      <c r="BD79" s="108"/>
      <c r="BE79" s="108"/>
      <c r="BF79" s="108"/>
      <c r="BG79" s="108"/>
      <c r="BH79" s="108"/>
      <c r="BI79" s="108"/>
      <c r="CA79" s="108">
        <v>3</v>
      </c>
      <c r="CB79" s="108">
        <v>1</v>
      </c>
      <c r="CZ79" s="75">
        <v>1</v>
      </c>
    </row>
    <row r="80" spans="1:104" x14ac:dyDescent="0.2">
      <c r="A80" s="109">
        <v>31</v>
      </c>
      <c r="B80" s="110" t="s">
        <v>1247</v>
      </c>
      <c r="C80" s="111" t="s">
        <v>1248</v>
      </c>
      <c r="D80" s="112" t="s">
        <v>1249</v>
      </c>
      <c r="E80" s="113">
        <v>6.7610000000000001</v>
      </c>
      <c r="F80" s="114">
        <v>0</v>
      </c>
      <c r="G80" s="115">
        <f>E80*F80</f>
        <v>0</v>
      </c>
      <c r="H80" s="116">
        <v>0</v>
      </c>
      <c r="I80" s="117">
        <f>E80*H80</f>
        <v>0</v>
      </c>
      <c r="J80" s="116">
        <v>0</v>
      </c>
      <c r="K80" s="117">
        <f>E80*J80</f>
        <v>0</v>
      </c>
      <c r="O80" s="108"/>
      <c r="Z80" s="108"/>
      <c r="AA80" s="108">
        <v>1</v>
      </c>
      <c r="AB80" s="108">
        <v>1</v>
      </c>
      <c r="AC80" s="108">
        <v>1</v>
      </c>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18">
        <f>G80</f>
        <v>0</v>
      </c>
      <c r="BA80" s="108"/>
      <c r="BB80" s="108"/>
      <c r="BC80" s="108"/>
      <c r="BD80" s="108"/>
      <c r="BE80" s="108"/>
      <c r="BF80" s="108"/>
      <c r="BG80" s="108"/>
      <c r="BH80" s="108"/>
      <c r="BI80" s="108"/>
      <c r="CA80" s="108">
        <v>1</v>
      </c>
      <c r="CB80" s="108">
        <v>1</v>
      </c>
      <c r="CZ80" s="75">
        <v>1</v>
      </c>
    </row>
    <row r="81" spans="1:104" x14ac:dyDescent="0.2">
      <c r="A81" s="119"/>
      <c r="B81" s="120"/>
      <c r="C81" s="178" t="s">
        <v>1250</v>
      </c>
      <c r="D81" s="179"/>
      <c r="E81" s="179"/>
      <c r="F81" s="179"/>
      <c r="G81" s="180"/>
      <c r="I81" s="121"/>
      <c r="K81" s="121"/>
      <c r="L81" s="122" t="s">
        <v>1250</v>
      </c>
      <c r="O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row>
    <row r="82" spans="1:104" x14ac:dyDescent="0.2">
      <c r="A82" s="119"/>
      <c r="B82" s="120"/>
      <c r="C82" s="178" t="s">
        <v>1251</v>
      </c>
      <c r="D82" s="179"/>
      <c r="E82" s="179"/>
      <c r="F82" s="179"/>
      <c r="G82" s="180"/>
      <c r="I82" s="121"/>
      <c r="K82" s="121"/>
      <c r="L82" s="122" t="s">
        <v>1251</v>
      </c>
      <c r="O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row>
    <row r="83" spans="1:104" x14ac:dyDescent="0.2">
      <c r="A83" s="109">
        <v>32</v>
      </c>
      <c r="B83" s="110" t="s">
        <v>1252</v>
      </c>
      <c r="C83" s="111" t="s">
        <v>1253</v>
      </c>
      <c r="D83" s="112" t="s">
        <v>152</v>
      </c>
      <c r="E83" s="113">
        <v>28</v>
      </c>
      <c r="F83" s="114">
        <v>0</v>
      </c>
      <c r="G83" s="115">
        <f>E83*F83</f>
        <v>0</v>
      </c>
      <c r="H83" s="116">
        <v>0</v>
      </c>
      <c r="I83" s="117">
        <f>E83*H83</f>
        <v>0</v>
      </c>
      <c r="J83" s="116">
        <v>0</v>
      </c>
      <c r="K83" s="117">
        <f>E83*J83</f>
        <v>0</v>
      </c>
      <c r="O83" s="108"/>
      <c r="Z83" s="108"/>
      <c r="AA83" s="108">
        <v>1</v>
      </c>
      <c r="AB83" s="108">
        <v>1</v>
      </c>
      <c r="AC83" s="108">
        <v>1</v>
      </c>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18">
        <f>G83</f>
        <v>0</v>
      </c>
      <c r="BA83" s="108"/>
      <c r="BB83" s="108"/>
      <c r="BC83" s="108"/>
      <c r="BD83" s="108"/>
      <c r="BE83" s="108"/>
      <c r="BF83" s="108"/>
      <c r="BG83" s="108"/>
      <c r="BH83" s="108"/>
      <c r="BI83" s="108"/>
      <c r="CA83" s="108">
        <v>1</v>
      </c>
      <c r="CB83" s="108">
        <v>1</v>
      </c>
      <c r="CZ83" s="75">
        <v>1</v>
      </c>
    </row>
    <row r="84" spans="1:104" x14ac:dyDescent="0.2">
      <c r="A84" s="109">
        <v>33</v>
      </c>
      <c r="B84" s="110" t="s">
        <v>1254</v>
      </c>
      <c r="C84" s="111" t="s">
        <v>1255</v>
      </c>
      <c r="D84" s="112" t="s">
        <v>152</v>
      </c>
      <c r="E84" s="113">
        <v>28</v>
      </c>
      <c r="F84" s="114">
        <v>0</v>
      </c>
      <c r="G84" s="115">
        <f>E84*F84</f>
        <v>0</v>
      </c>
      <c r="H84" s="116">
        <v>0</v>
      </c>
      <c r="I84" s="117">
        <f>E84*H84</f>
        <v>0</v>
      </c>
      <c r="J84" s="116"/>
      <c r="K84" s="117">
        <f>E84*J84</f>
        <v>0</v>
      </c>
      <c r="O84" s="108"/>
      <c r="Z84" s="108"/>
      <c r="AA84" s="108">
        <v>3</v>
      </c>
      <c r="AB84" s="108">
        <v>1</v>
      </c>
      <c r="AC84" s="108" t="s">
        <v>1254</v>
      </c>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18">
        <f>G84</f>
        <v>0</v>
      </c>
      <c r="BA84" s="108"/>
      <c r="BB84" s="108"/>
      <c r="BC84" s="108"/>
      <c r="BD84" s="108"/>
      <c r="BE84" s="108"/>
      <c r="BF84" s="108"/>
      <c r="BG84" s="108"/>
      <c r="BH84" s="108"/>
      <c r="BI84" s="108"/>
      <c r="CA84" s="108">
        <v>3</v>
      </c>
      <c r="CB84" s="108">
        <v>1</v>
      </c>
      <c r="CZ84" s="75">
        <v>1</v>
      </c>
    </row>
    <row r="85" spans="1:104" x14ac:dyDescent="0.2">
      <c r="A85" s="119"/>
      <c r="B85" s="120"/>
      <c r="C85" s="178" t="s">
        <v>1256</v>
      </c>
      <c r="D85" s="179"/>
      <c r="E85" s="179"/>
      <c r="F85" s="179"/>
      <c r="G85" s="180"/>
      <c r="I85" s="121"/>
      <c r="K85" s="121"/>
      <c r="L85" s="122" t="s">
        <v>1256</v>
      </c>
      <c r="O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row>
    <row r="86" spans="1:104" x14ac:dyDescent="0.2">
      <c r="A86" s="119"/>
      <c r="B86" s="120"/>
      <c r="C86" s="178" t="s">
        <v>1257</v>
      </c>
      <c r="D86" s="179"/>
      <c r="E86" s="179"/>
      <c r="F86" s="179"/>
      <c r="G86" s="180"/>
      <c r="I86" s="121"/>
      <c r="K86" s="121"/>
      <c r="L86" s="122" t="s">
        <v>1257</v>
      </c>
      <c r="O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row>
    <row r="87" spans="1:104" ht="22.5" x14ac:dyDescent="0.2">
      <c r="A87" s="109">
        <v>34</v>
      </c>
      <c r="B87" s="110" t="s">
        <v>1258</v>
      </c>
      <c r="C87" s="111" t="s">
        <v>1259</v>
      </c>
      <c r="D87" s="112" t="s">
        <v>152</v>
      </c>
      <c r="E87" s="113">
        <v>9</v>
      </c>
      <c r="F87" s="114">
        <v>0</v>
      </c>
      <c r="G87" s="115">
        <f>E87*F87</f>
        <v>0</v>
      </c>
      <c r="H87" s="116">
        <v>0</v>
      </c>
      <c r="I87" s="117">
        <f>E87*H87</f>
        <v>0</v>
      </c>
      <c r="J87" s="116">
        <v>0</v>
      </c>
      <c r="K87" s="117">
        <f>E87*J87</f>
        <v>0</v>
      </c>
      <c r="O87" s="108"/>
      <c r="Z87" s="108"/>
      <c r="AA87" s="108">
        <v>1</v>
      </c>
      <c r="AB87" s="108">
        <v>1</v>
      </c>
      <c r="AC87" s="108">
        <v>1</v>
      </c>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18">
        <f>G87</f>
        <v>0</v>
      </c>
      <c r="BA87" s="108"/>
      <c r="BB87" s="108"/>
      <c r="BC87" s="108"/>
      <c r="BD87" s="108"/>
      <c r="BE87" s="108"/>
      <c r="BF87" s="108"/>
      <c r="BG87" s="108"/>
      <c r="BH87" s="108"/>
      <c r="BI87" s="108"/>
      <c r="CA87" s="108">
        <v>1</v>
      </c>
      <c r="CB87" s="108">
        <v>1</v>
      </c>
      <c r="CZ87" s="75">
        <v>1</v>
      </c>
    </row>
    <row r="88" spans="1:104" x14ac:dyDescent="0.2">
      <c r="A88" s="119"/>
      <c r="B88" s="120"/>
      <c r="C88" s="178"/>
      <c r="D88" s="179"/>
      <c r="E88" s="179"/>
      <c r="F88" s="179"/>
      <c r="G88" s="180"/>
      <c r="I88" s="121"/>
      <c r="K88" s="121"/>
      <c r="L88" s="122"/>
      <c r="O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row>
    <row r="89" spans="1:104" ht="22.5" x14ac:dyDescent="0.2">
      <c r="A89" s="109">
        <v>35</v>
      </c>
      <c r="B89" s="110" t="s">
        <v>1260</v>
      </c>
      <c r="C89" s="111" t="s">
        <v>1261</v>
      </c>
      <c r="D89" s="112" t="s">
        <v>152</v>
      </c>
      <c r="E89" s="113">
        <v>9</v>
      </c>
      <c r="F89" s="114">
        <v>0</v>
      </c>
      <c r="G89" s="115">
        <f>E89*F89</f>
        <v>0</v>
      </c>
      <c r="H89" s="116">
        <v>0</v>
      </c>
      <c r="I89" s="117">
        <f>E89*H89</f>
        <v>0</v>
      </c>
      <c r="J89" s="116"/>
      <c r="K89" s="117">
        <f>E89*J89</f>
        <v>0</v>
      </c>
      <c r="O89" s="108"/>
      <c r="Z89" s="108"/>
      <c r="AA89" s="108">
        <v>3</v>
      </c>
      <c r="AB89" s="108">
        <v>1</v>
      </c>
      <c r="AC89" s="108">
        <v>345731050</v>
      </c>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18">
        <f>G89</f>
        <v>0</v>
      </c>
      <c r="BA89" s="108"/>
      <c r="BB89" s="108"/>
      <c r="BC89" s="108"/>
      <c r="BD89" s="108"/>
      <c r="BE89" s="108"/>
      <c r="BF89" s="108"/>
      <c r="BG89" s="108"/>
      <c r="BH89" s="108"/>
      <c r="BI89" s="108"/>
      <c r="CA89" s="108">
        <v>3</v>
      </c>
      <c r="CB89" s="108">
        <v>1</v>
      </c>
      <c r="CZ89" s="75">
        <v>1</v>
      </c>
    </row>
    <row r="90" spans="1:104" x14ac:dyDescent="0.2">
      <c r="A90" s="109">
        <v>36</v>
      </c>
      <c r="B90" s="110" t="s">
        <v>1262</v>
      </c>
      <c r="C90" s="111" t="s">
        <v>1263</v>
      </c>
      <c r="D90" s="112" t="s">
        <v>152</v>
      </c>
      <c r="E90" s="113">
        <v>9</v>
      </c>
      <c r="F90" s="114">
        <v>0</v>
      </c>
      <c r="G90" s="115">
        <f>E90*F90</f>
        <v>0</v>
      </c>
      <c r="H90" s="116">
        <v>0</v>
      </c>
      <c r="I90" s="117">
        <f>E90*H90</f>
        <v>0</v>
      </c>
      <c r="J90" s="116"/>
      <c r="K90" s="117">
        <f>E90*J90</f>
        <v>0</v>
      </c>
      <c r="O90" s="108"/>
      <c r="Z90" s="108"/>
      <c r="AA90" s="108">
        <v>3</v>
      </c>
      <c r="AB90" s="108">
        <v>1</v>
      </c>
      <c r="AC90" s="108">
        <v>345731080</v>
      </c>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18">
        <f>G90</f>
        <v>0</v>
      </c>
      <c r="BA90" s="108"/>
      <c r="BB90" s="108"/>
      <c r="BC90" s="108"/>
      <c r="BD90" s="108"/>
      <c r="BE90" s="108"/>
      <c r="BF90" s="108"/>
      <c r="BG90" s="108"/>
      <c r="BH90" s="108"/>
      <c r="BI90" s="108"/>
      <c r="CA90" s="108">
        <v>3</v>
      </c>
      <c r="CB90" s="108">
        <v>1</v>
      </c>
      <c r="CZ90" s="75">
        <v>1</v>
      </c>
    </row>
    <row r="91" spans="1:104" x14ac:dyDescent="0.2">
      <c r="A91" s="109">
        <v>37</v>
      </c>
      <c r="B91" s="110" t="s">
        <v>1264</v>
      </c>
      <c r="C91" s="111" t="s">
        <v>1265</v>
      </c>
      <c r="D91" s="112" t="s">
        <v>133</v>
      </c>
      <c r="E91" s="113">
        <v>330</v>
      </c>
      <c r="F91" s="114">
        <v>0</v>
      </c>
      <c r="G91" s="115">
        <f>E91*F91</f>
        <v>0</v>
      </c>
      <c r="H91" s="116">
        <v>0</v>
      </c>
      <c r="I91" s="117">
        <f>E91*H91</f>
        <v>0</v>
      </c>
      <c r="J91" s="116">
        <v>0</v>
      </c>
      <c r="K91" s="117">
        <f>E91*J91</f>
        <v>0</v>
      </c>
      <c r="O91" s="108"/>
      <c r="Z91" s="108"/>
      <c r="AA91" s="108">
        <v>1</v>
      </c>
      <c r="AB91" s="108">
        <v>1</v>
      </c>
      <c r="AC91" s="108">
        <v>1</v>
      </c>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18">
        <f>G91</f>
        <v>0</v>
      </c>
      <c r="BA91" s="108"/>
      <c r="BB91" s="108"/>
      <c r="BC91" s="108"/>
      <c r="BD91" s="108"/>
      <c r="BE91" s="108"/>
      <c r="BF91" s="108"/>
      <c r="BG91" s="108"/>
      <c r="BH91" s="108"/>
      <c r="BI91" s="108"/>
      <c r="CA91" s="108">
        <v>1</v>
      </c>
      <c r="CB91" s="108">
        <v>1</v>
      </c>
      <c r="CZ91" s="75">
        <v>1</v>
      </c>
    </row>
    <row r="92" spans="1:104" x14ac:dyDescent="0.2">
      <c r="A92" s="119"/>
      <c r="B92" s="120"/>
      <c r="C92" s="178" t="s">
        <v>1266</v>
      </c>
      <c r="D92" s="179"/>
      <c r="E92" s="179"/>
      <c r="F92" s="179"/>
      <c r="G92" s="180"/>
      <c r="I92" s="121"/>
      <c r="K92" s="121"/>
      <c r="L92" s="122" t="s">
        <v>1266</v>
      </c>
      <c r="O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row>
    <row r="93" spans="1:104" x14ac:dyDescent="0.2">
      <c r="A93" s="119"/>
      <c r="B93" s="120"/>
      <c r="C93" s="178" t="s">
        <v>1267</v>
      </c>
      <c r="D93" s="179"/>
      <c r="E93" s="179"/>
      <c r="F93" s="179"/>
      <c r="G93" s="180"/>
      <c r="I93" s="121"/>
      <c r="K93" s="121"/>
      <c r="L93" s="122" t="s">
        <v>1267</v>
      </c>
      <c r="O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row>
    <row r="94" spans="1:104" x14ac:dyDescent="0.2">
      <c r="A94" s="109">
        <v>38</v>
      </c>
      <c r="B94" s="110" t="s">
        <v>1268</v>
      </c>
      <c r="C94" s="111" t="s">
        <v>1269</v>
      </c>
      <c r="D94" s="112" t="s">
        <v>133</v>
      </c>
      <c r="E94" s="113">
        <v>379.5</v>
      </c>
      <c r="F94" s="114">
        <v>0</v>
      </c>
      <c r="G94" s="115">
        <f>E94*F94</f>
        <v>0</v>
      </c>
      <c r="H94" s="116">
        <v>0</v>
      </c>
      <c r="I94" s="117">
        <f>E94*H94</f>
        <v>0</v>
      </c>
      <c r="J94" s="116"/>
      <c r="K94" s="117">
        <f>E94*J94</f>
        <v>0</v>
      </c>
      <c r="O94" s="108"/>
      <c r="Z94" s="108"/>
      <c r="AA94" s="108">
        <v>3</v>
      </c>
      <c r="AB94" s="108">
        <v>1</v>
      </c>
      <c r="AC94" s="108">
        <v>34120004</v>
      </c>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18">
        <f>G94</f>
        <v>0</v>
      </c>
      <c r="BA94" s="108"/>
      <c r="BB94" s="108"/>
      <c r="BC94" s="108"/>
      <c r="BD94" s="108"/>
      <c r="BE94" s="108"/>
      <c r="BF94" s="108"/>
      <c r="BG94" s="108"/>
      <c r="BH94" s="108"/>
      <c r="BI94" s="108"/>
      <c r="CA94" s="108">
        <v>3</v>
      </c>
      <c r="CB94" s="108">
        <v>1</v>
      </c>
      <c r="CZ94" s="75">
        <v>1</v>
      </c>
    </row>
    <row r="95" spans="1:104" x14ac:dyDescent="0.2">
      <c r="A95" s="119"/>
      <c r="B95" s="120"/>
      <c r="C95" s="178" t="s">
        <v>1269</v>
      </c>
      <c r="D95" s="179"/>
      <c r="E95" s="179"/>
      <c r="F95" s="179"/>
      <c r="G95" s="180"/>
      <c r="I95" s="121"/>
      <c r="K95" s="121"/>
      <c r="L95" s="122" t="s">
        <v>1269</v>
      </c>
      <c r="O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row>
    <row r="96" spans="1:104" x14ac:dyDescent="0.2">
      <c r="A96" s="119"/>
      <c r="B96" s="120"/>
      <c r="C96" s="178" t="s">
        <v>1270</v>
      </c>
      <c r="D96" s="179"/>
      <c r="E96" s="179"/>
      <c r="F96" s="179"/>
      <c r="G96" s="180"/>
      <c r="I96" s="121"/>
      <c r="K96" s="121"/>
      <c r="L96" s="122" t="s">
        <v>1270</v>
      </c>
      <c r="O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row>
    <row r="97" spans="1:104" x14ac:dyDescent="0.2">
      <c r="A97" s="119"/>
      <c r="B97" s="120"/>
      <c r="C97" s="178" t="s">
        <v>1271</v>
      </c>
      <c r="D97" s="179"/>
      <c r="E97" s="179"/>
      <c r="F97" s="179"/>
      <c r="G97" s="180"/>
      <c r="I97" s="121"/>
      <c r="K97" s="121"/>
      <c r="L97" s="122" t="s">
        <v>1271</v>
      </c>
      <c r="O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row>
    <row r="98" spans="1:104" x14ac:dyDescent="0.2">
      <c r="A98" s="119"/>
      <c r="B98" s="120"/>
      <c r="C98" s="178"/>
      <c r="D98" s="179"/>
      <c r="E98" s="179"/>
      <c r="F98" s="179"/>
      <c r="G98" s="180"/>
      <c r="I98" s="121"/>
      <c r="K98" s="121"/>
      <c r="L98" s="122"/>
      <c r="O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row>
    <row r="99" spans="1:104" x14ac:dyDescent="0.2">
      <c r="A99" s="119"/>
      <c r="B99" s="120"/>
      <c r="C99" s="178" t="s">
        <v>1272</v>
      </c>
      <c r="D99" s="179"/>
      <c r="E99" s="179"/>
      <c r="F99" s="179"/>
      <c r="G99" s="180"/>
      <c r="I99" s="121"/>
      <c r="K99" s="121"/>
      <c r="L99" s="122" t="s">
        <v>1272</v>
      </c>
      <c r="O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row>
    <row r="100" spans="1:104" x14ac:dyDescent="0.2">
      <c r="A100" s="119"/>
      <c r="B100" s="120"/>
      <c r="C100" s="178" t="s">
        <v>1273</v>
      </c>
      <c r="D100" s="179"/>
      <c r="E100" s="179"/>
      <c r="F100" s="179"/>
      <c r="G100" s="180"/>
      <c r="I100" s="121"/>
      <c r="K100" s="121"/>
      <c r="L100" s="122" t="s">
        <v>1273</v>
      </c>
      <c r="O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row>
    <row r="101" spans="1:104" x14ac:dyDescent="0.2">
      <c r="A101" s="119"/>
      <c r="B101" s="120"/>
      <c r="C101" s="178" t="s">
        <v>1274</v>
      </c>
      <c r="D101" s="179"/>
      <c r="E101" s="179"/>
      <c r="F101" s="179"/>
      <c r="G101" s="180"/>
      <c r="I101" s="121"/>
      <c r="K101" s="121"/>
      <c r="L101" s="122" t="s">
        <v>1274</v>
      </c>
      <c r="O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row>
    <row r="102" spans="1:104" x14ac:dyDescent="0.2">
      <c r="A102" s="119"/>
      <c r="B102" s="120"/>
      <c r="C102" s="178" t="s">
        <v>1275</v>
      </c>
      <c r="D102" s="179"/>
      <c r="E102" s="179"/>
      <c r="F102" s="179"/>
      <c r="G102" s="180"/>
      <c r="I102" s="121"/>
      <c r="K102" s="121"/>
      <c r="L102" s="122" t="s">
        <v>1275</v>
      </c>
      <c r="O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row>
    <row r="103" spans="1:104" x14ac:dyDescent="0.2">
      <c r="A103" s="119"/>
      <c r="B103" s="120"/>
      <c r="C103" s="178" t="s">
        <v>1276</v>
      </c>
      <c r="D103" s="179"/>
      <c r="E103" s="179"/>
      <c r="F103" s="179"/>
      <c r="G103" s="180"/>
      <c r="I103" s="121"/>
      <c r="K103" s="121"/>
      <c r="L103" s="122" t="s">
        <v>1276</v>
      </c>
      <c r="O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row>
    <row r="104" spans="1:104" ht="22.5" x14ac:dyDescent="0.2">
      <c r="A104" s="109">
        <v>39</v>
      </c>
      <c r="B104" s="110" t="s">
        <v>1277</v>
      </c>
      <c r="C104" s="111" t="s">
        <v>1278</v>
      </c>
      <c r="D104" s="112" t="s">
        <v>152</v>
      </c>
      <c r="E104" s="113">
        <v>2</v>
      </c>
      <c r="F104" s="114">
        <v>0</v>
      </c>
      <c r="G104" s="115">
        <f>E104*F104</f>
        <v>0</v>
      </c>
      <c r="H104" s="116">
        <v>0</v>
      </c>
      <c r="I104" s="117">
        <f>E104*H104</f>
        <v>0</v>
      </c>
      <c r="J104" s="116">
        <v>0</v>
      </c>
      <c r="K104" s="117">
        <f>E104*J104</f>
        <v>0</v>
      </c>
      <c r="O104" s="108"/>
      <c r="Z104" s="108"/>
      <c r="AA104" s="108">
        <v>1</v>
      </c>
      <c r="AB104" s="108">
        <v>1</v>
      </c>
      <c r="AC104" s="108">
        <v>1</v>
      </c>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18">
        <f>G104</f>
        <v>0</v>
      </c>
      <c r="BA104" s="108"/>
      <c r="BB104" s="108"/>
      <c r="BC104" s="108"/>
      <c r="BD104" s="108"/>
      <c r="BE104" s="108"/>
      <c r="BF104" s="108"/>
      <c r="BG104" s="108"/>
      <c r="BH104" s="108"/>
      <c r="BI104" s="108"/>
      <c r="CA104" s="108">
        <v>1</v>
      </c>
      <c r="CB104" s="108">
        <v>1</v>
      </c>
      <c r="CZ104" s="75">
        <v>1</v>
      </c>
    </row>
    <row r="105" spans="1:104" x14ac:dyDescent="0.2">
      <c r="A105" s="109">
        <v>40</v>
      </c>
      <c r="B105" s="110" t="s">
        <v>1279</v>
      </c>
      <c r="C105" s="111" t="s">
        <v>1280</v>
      </c>
      <c r="D105" s="112" t="s">
        <v>152</v>
      </c>
      <c r="E105" s="113">
        <v>1</v>
      </c>
      <c r="F105" s="114">
        <v>0</v>
      </c>
      <c r="G105" s="115">
        <f>E105*F105</f>
        <v>0</v>
      </c>
      <c r="H105" s="116">
        <v>0</v>
      </c>
      <c r="I105" s="117">
        <f>E105*H105</f>
        <v>0</v>
      </c>
      <c r="J105" s="116"/>
      <c r="K105" s="117">
        <f>E105*J105</f>
        <v>0</v>
      </c>
      <c r="O105" s="108"/>
      <c r="Z105" s="108"/>
      <c r="AA105" s="108">
        <v>3</v>
      </c>
      <c r="AB105" s="108">
        <v>1</v>
      </c>
      <c r="AC105" s="108" t="s">
        <v>1279</v>
      </c>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18">
        <f>G105</f>
        <v>0</v>
      </c>
      <c r="BA105" s="108"/>
      <c r="BB105" s="108"/>
      <c r="BC105" s="108"/>
      <c r="BD105" s="108"/>
      <c r="BE105" s="108"/>
      <c r="BF105" s="108"/>
      <c r="BG105" s="108"/>
      <c r="BH105" s="108"/>
      <c r="BI105" s="108"/>
      <c r="CA105" s="108">
        <v>3</v>
      </c>
      <c r="CB105" s="108">
        <v>1</v>
      </c>
      <c r="CZ105" s="75">
        <v>1</v>
      </c>
    </row>
    <row r="106" spans="1:104" ht="22.5" x14ac:dyDescent="0.2">
      <c r="A106" s="119"/>
      <c r="B106" s="120"/>
      <c r="C106" s="178" t="s">
        <v>1281</v>
      </c>
      <c r="D106" s="179"/>
      <c r="E106" s="179"/>
      <c r="F106" s="179"/>
      <c r="G106" s="180"/>
      <c r="I106" s="121"/>
      <c r="K106" s="121"/>
      <c r="L106" s="122" t="s">
        <v>1281</v>
      </c>
      <c r="O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row>
    <row r="107" spans="1:104" x14ac:dyDescent="0.2">
      <c r="A107" s="119"/>
      <c r="B107" s="120"/>
      <c r="C107" s="178" t="s">
        <v>1270</v>
      </c>
      <c r="D107" s="179"/>
      <c r="E107" s="179"/>
      <c r="F107" s="179"/>
      <c r="G107" s="180"/>
      <c r="I107" s="121"/>
      <c r="K107" s="121"/>
      <c r="L107" s="122" t="s">
        <v>1270</v>
      </c>
      <c r="O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row>
    <row r="108" spans="1:104" ht="33.75" x14ac:dyDescent="0.2">
      <c r="A108" s="119"/>
      <c r="B108" s="120"/>
      <c r="C108" s="178" t="s">
        <v>1282</v>
      </c>
      <c r="D108" s="179"/>
      <c r="E108" s="179"/>
      <c r="F108" s="179"/>
      <c r="G108" s="180"/>
      <c r="I108" s="121"/>
      <c r="K108" s="121"/>
      <c r="L108" s="122" t="s">
        <v>1282</v>
      </c>
      <c r="O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row>
    <row r="109" spans="1:104" x14ac:dyDescent="0.2">
      <c r="A109" s="119"/>
      <c r="B109" s="120"/>
      <c r="C109" s="178" t="s">
        <v>1283</v>
      </c>
      <c r="D109" s="179"/>
      <c r="E109" s="179"/>
      <c r="F109" s="179"/>
      <c r="G109" s="180"/>
      <c r="I109" s="121"/>
      <c r="K109" s="121"/>
      <c r="L109" s="122" t="s">
        <v>1283</v>
      </c>
      <c r="O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row>
    <row r="110" spans="1:104" ht="22.5" x14ac:dyDescent="0.2">
      <c r="A110" s="119"/>
      <c r="B110" s="120"/>
      <c r="C110" s="178" t="s">
        <v>1284</v>
      </c>
      <c r="D110" s="179"/>
      <c r="E110" s="179"/>
      <c r="F110" s="179"/>
      <c r="G110" s="180"/>
      <c r="I110" s="121"/>
      <c r="K110" s="121"/>
      <c r="L110" s="122" t="s">
        <v>1284</v>
      </c>
      <c r="O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row>
    <row r="111" spans="1:104" ht="22.5" x14ac:dyDescent="0.2">
      <c r="A111" s="109">
        <v>41</v>
      </c>
      <c r="B111" s="110" t="s">
        <v>1285</v>
      </c>
      <c r="C111" s="111" t="s">
        <v>1286</v>
      </c>
      <c r="D111" s="112" t="s">
        <v>133</v>
      </c>
      <c r="E111" s="113">
        <v>1</v>
      </c>
      <c r="F111" s="114">
        <v>0</v>
      </c>
      <c r="G111" s="115">
        <f>E111*F111</f>
        <v>0</v>
      </c>
      <c r="H111" s="116">
        <v>0</v>
      </c>
      <c r="I111" s="117">
        <f>E111*H111</f>
        <v>0</v>
      </c>
      <c r="J111" s="116"/>
      <c r="K111" s="117">
        <f>E111*J111</f>
        <v>0</v>
      </c>
      <c r="O111" s="108"/>
      <c r="Z111" s="108"/>
      <c r="AA111" s="108">
        <v>3</v>
      </c>
      <c r="AB111" s="108">
        <v>1</v>
      </c>
      <c r="AC111" s="108">
        <v>34572251</v>
      </c>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18">
        <f>G111</f>
        <v>0</v>
      </c>
      <c r="BA111" s="108"/>
      <c r="BB111" s="108"/>
      <c r="BC111" s="108"/>
      <c r="BD111" s="108"/>
      <c r="BE111" s="108"/>
      <c r="BF111" s="108"/>
      <c r="BG111" s="108"/>
      <c r="BH111" s="108"/>
      <c r="BI111" s="108"/>
      <c r="CA111" s="108">
        <v>3</v>
      </c>
      <c r="CB111" s="108">
        <v>1</v>
      </c>
      <c r="CZ111" s="75">
        <v>1</v>
      </c>
    </row>
    <row r="112" spans="1:104" ht="22.5" x14ac:dyDescent="0.2">
      <c r="A112" s="109">
        <v>42</v>
      </c>
      <c r="B112" s="110" t="s">
        <v>1287</v>
      </c>
      <c r="C112" s="111" t="s">
        <v>1288</v>
      </c>
      <c r="D112" s="112" t="s">
        <v>152</v>
      </c>
      <c r="E112" s="113">
        <v>1</v>
      </c>
      <c r="F112" s="114">
        <v>0</v>
      </c>
      <c r="G112" s="115">
        <f>E112*F112</f>
        <v>0</v>
      </c>
      <c r="H112" s="116">
        <v>0</v>
      </c>
      <c r="I112" s="117">
        <f>E112*H112</f>
        <v>0</v>
      </c>
      <c r="J112" s="116">
        <v>0</v>
      </c>
      <c r="K112" s="117">
        <f>E112*J112</f>
        <v>0</v>
      </c>
      <c r="O112" s="108"/>
      <c r="Z112" s="108"/>
      <c r="AA112" s="108">
        <v>1</v>
      </c>
      <c r="AB112" s="108">
        <v>1</v>
      </c>
      <c r="AC112" s="108">
        <v>1</v>
      </c>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18">
        <f>G112</f>
        <v>0</v>
      </c>
      <c r="BA112" s="108"/>
      <c r="BB112" s="108"/>
      <c r="BC112" s="108"/>
      <c r="BD112" s="108"/>
      <c r="BE112" s="108"/>
      <c r="BF112" s="108"/>
      <c r="BG112" s="108"/>
      <c r="BH112" s="108"/>
      <c r="BI112" s="108"/>
      <c r="CA112" s="108">
        <v>1</v>
      </c>
      <c r="CB112" s="108">
        <v>1</v>
      </c>
      <c r="CZ112" s="75">
        <v>1</v>
      </c>
    </row>
    <row r="113" spans="1:104" x14ac:dyDescent="0.2">
      <c r="A113" s="109">
        <v>43</v>
      </c>
      <c r="B113" s="110" t="s">
        <v>1289</v>
      </c>
      <c r="C113" s="111" t="s">
        <v>1280</v>
      </c>
      <c r="D113" s="112" t="s">
        <v>152</v>
      </c>
      <c r="E113" s="113">
        <v>1</v>
      </c>
      <c r="F113" s="114">
        <v>0</v>
      </c>
      <c r="G113" s="115">
        <f>E113*F113</f>
        <v>0</v>
      </c>
      <c r="H113" s="116">
        <v>0</v>
      </c>
      <c r="I113" s="117">
        <f>E113*H113</f>
        <v>0</v>
      </c>
      <c r="J113" s="116"/>
      <c r="K113" s="117">
        <f>E113*J113</f>
        <v>0</v>
      </c>
      <c r="O113" s="108"/>
      <c r="Z113" s="108"/>
      <c r="AA113" s="108">
        <v>3</v>
      </c>
      <c r="AB113" s="108">
        <v>1</v>
      </c>
      <c r="AC113" s="108" t="s">
        <v>1289</v>
      </c>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18">
        <f>G113</f>
        <v>0</v>
      </c>
      <c r="BA113" s="108"/>
      <c r="BB113" s="108"/>
      <c r="BC113" s="108"/>
      <c r="BD113" s="108"/>
      <c r="BE113" s="108"/>
      <c r="BF113" s="108"/>
      <c r="BG113" s="108"/>
      <c r="BH113" s="108"/>
      <c r="BI113" s="108"/>
      <c r="CA113" s="108">
        <v>3</v>
      </c>
      <c r="CB113" s="108">
        <v>1</v>
      </c>
      <c r="CZ113" s="75">
        <v>1</v>
      </c>
    </row>
    <row r="114" spans="1:104" x14ac:dyDescent="0.2">
      <c r="A114" s="119"/>
      <c r="B114" s="120"/>
      <c r="C114" s="178"/>
      <c r="D114" s="179"/>
      <c r="E114" s="179"/>
      <c r="F114" s="179"/>
      <c r="G114" s="180"/>
      <c r="I114" s="121"/>
      <c r="K114" s="121"/>
      <c r="L114" s="122"/>
      <c r="O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row>
    <row r="115" spans="1:104" x14ac:dyDescent="0.2">
      <c r="A115" s="119"/>
      <c r="B115" s="120"/>
      <c r="C115" s="178" t="s">
        <v>1290</v>
      </c>
      <c r="D115" s="179"/>
      <c r="E115" s="179"/>
      <c r="F115" s="179"/>
      <c r="G115" s="180"/>
      <c r="I115" s="121"/>
      <c r="K115" s="121"/>
      <c r="L115" s="122" t="s">
        <v>1290</v>
      </c>
      <c r="O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row>
    <row r="116" spans="1:104" x14ac:dyDescent="0.2">
      <c r="A116" s="119"/>
      <c r="B116" s="120"/>
      <c r="C116" s="178" t="s">
        <v>1270</v>
      </c>
      <c r="D116" s="179"/>
      <c r="E116" s="179"/>
      <c r="F116" s="179"/>
      <c r="G116" s="180"/>
      <c r="I116" s="121"/>
      <c r="K116" s="121"/>
      <c r="L116" s="122" t="s">
        <v>1270</v>
      </c>
      <c r="O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row>
    <row r="117" spans="1:104" ht="33.75" x14ac:dyDescent="0.2">
      <c r="A117" s="119"/>
      <c r="B117" s="120"/>
      <c r="C117" s="178" t="s">
        <v>1291</v>
      </c>
      <c r="D117" s="179"/>
      <c r="E117" s="179"/>
      <c r="F117" s="179"/>
      <c r="G117" s="180"/>
      <c r="I117" s="121"/>
      <c r="K117" s="121"/>
      <c r="L117" s="122" t="s">
        <v>1291</v>
      </c>
      <c r="O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row>
    <row r="118" spans="1:104" x14ac:dyDescent="0.2">
      <c r="A118" s="119"/>
      <c r="B118" s="120"/>
      <c r="C118" s="178" t="s">
        <v>1283</v>
      </c>
      <c r="D118" s="179"/>
      <c r="E118" s="179"/>
      <c r="F118" s="179"/>
      <c r="G118" s="180"/>
      <c r="I118" s="121"/>
      <c r="K118" s="121"/>
      <c r="L118" s="122" t="s">
        <v>1283</v>
      </c>
      <c r="O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row>
    <row r="119" spans="1:104" ht="22.5" x14ac:dyDescent="0.2">
      <c r="A119" s="119"/>
      <c r="B119" s="120"/>
      <c r="C119" s="178" t="s">
        <v>1292</v>
      </c>
      <c r="D119" s="179"/>
      <c r="E119" s="179"/>
      <c r="F119" s="179"/>
      <c r="G119" s="180"/>
      <c r="I119" s="121"/>
      <c r="K119" s="121"/>
      <c r="L119" s="122" t="s">
        <v>1292</v>
      </c>
      <c r="O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row>
    <row r="120" spans="1:104" ht="33.75" x14ac:dyDescent="0.2">
      <c r="A120" s="119"/>
      <c r="B120" s="120"/>
      <c r="C120" s="178" t="s">
        <v>1293</v>
      </c>
      <c r="D120" s="179"/>
      <c r="E120" s="179"/>
      <c r="F120" s="179"/>
      <c r="G120" s="180"/>
      <c r="I120" s="121"/>
      <c r="K120" s="121"/>
      <c r="L120" s="122" t="s">
        <v>1293</v>
      </c>
      <c r="O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row>
    <row r="121" spans="1:104" ht="33.75" x14ac:dyDescent="0.2">
      <c r="A121" s="109">
        <v>44</v>
      </c>
      <c r="B121" s="110" t="s">
        <v>1294</v>
      </c>
      <c r="C121" s="111" t="s">
        <v>1295</v>
      </c>
      <c r="D121" s="112" t="s">
        <v>152</v>
      </c>
      <c r="E121" s="113">
        <v>1</v>
      </c>
      <c r="F121" s="114">
        <v>0</v>
      </c>
      <c r="G121" s="115">
        <f>E121*F121</f>
        <v>0</v>
      </c>
      <c r="H121" s="116">
        <v>0</v>
      </c>
      <c r="I121" s="117">
        <f>E121*H121</f>
        <v>0</v>
      </c>
      <c r="J121" s="116">
        <v>0</v>
      </c>
      <c r="K121" s="117">
        <f>E121*J121</f>
        <v>0</v>
      </c>
      <c r="O121" s="108"/>
      <c r="Z121" s="108"/>
      <c r="AA121" s="108">
        <v>1</v>
      </c>
      <c r="AB121" s="108">
        <v>1</v>
      </c>
      <c r="AC121" s="108">
        <v>1</v>
      </c>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18">
        <f>G121</f>
        <v>0</v>
      </c>
      <c r="BA121" s="108"/>
      <c r="BB121" s="108"/>
      <c r="BC121" s="108"/>
      <c r="BD121" s="108"/>
      <c r="BE121" s="108"/>
      <c r="BF121" s="108"/>
      <c r="BG121" s="108"/>
      <c r="BH121" s="108"/>
      <c r="BI121" s="108"/>
      <c r="CA121" s="108">
        <v>1</v>
      </c>
      <c r="CB121" s="108">
        <v>1</v>
      </c>
      <c r="CZ121" s="75">
        <v>1</v>
      </c>
    </row>
    <row r="122" spans="1:104" ht="22.5" x14ac:dyDescent="0.2">
      <c r="A122" s="109">
        <v>45</v>
      </c>
      <c r="B122" s="110" t="s">
        <v>1296</v>
      </c>
      <c r="C122" s="111" t="s">
        <v>1297</v>
      </c>
      <c r="D122" s="112" t="s">
        <v>152</v>
      </c>
      <c r="E122" s="113">
        <v>8</v>
      </c>
      <c r="F122" s="114">
        <v>0</v>
      </c>
      <c r="G122" s="115">
        <f>E122*F122</f>
        <v>0</v>
      </c>
      <c r="H122" s="116">
        <v>0</v>
      </c>
      <c r="I122" s="117">
        <f>E122*H122</f>
        <v>0</v>
      </c>
      <c r="J122" s="116">
        <v>0</v>
      </c>
      <c r="K122" s="117">
        <f>E122*J122</f>
        <v>0</v>
      </c>
      <c r="O122" s="108"/>
      <c r="Z122" s="108"/>
      <c r="AA122" s="108">
        <v>1</v>
      </c>
      <c r="AB122" s="108">
        <v>1</v>
      </c>
      <c r="AC122" s="108">
        <v>1</v>
      </c>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18">
        <f>G122</f>
        <v>0</v>
      </c>
      <c r="BA122" s="108"/>
      <c r="BB122" s="108"/>
      <c r="BC122" s="108"/>
      <c r="BD122" s="108"/>
      <c r="BE122" s="108"/>
      <c r="BF122" s="108"/>
      <c r="BG122" s="108"/>
      <c r="BH122" s="108"/>
      <c r="BI122" s="108"/>
      <c r="CA122" s="108">
        <v>1</v>
      </c>
      <c r="CB122" s="108">
        <v>1</v>
      </c>
      <c r="CZ122" s="75">
        <v>1</v>
      </c>
    </row>
    <row r="123" spans="1:104" x14ac:dyDescent="0.2">
      <c r="A123" s="109">
        <v>46</v>
      </c>
      <c r="B123" s="110" t="s">
        <v>1298</v>
      </c>
      <c r="C123" s="111" t="s">
        <v>1299</v>
      </c>
      <c r="D123" s="112" t="s">
        <v>133</v>
      </c>
      <c r="E123" s="113">
        <v>8</v>
      </c>
      <c r="F123" s="114">
        <v>0</v>
      </c>
      <c r="G123" s="115">
        <f>E123*F123</f>
        <v>0</v>
      </c>
      <c r="H123" s="116">
        <v>0</v>
      </c>
      <c r="I123" s="117">
        <f>E123*H123</f>
        <v>0</v>
      </c>
      <c r="J123" s="116"/>
      <c r="K123" s="117">
        <f>E123*J123</f>
        <v>0</v>
      </c>
      <c r="O123" s="108"/>
      <c r="Z123" s="108"/>
      <c r="AA123" s="108">
        <v>3</v>
      </c>
      <c r="AB123" s="108">
        <v>1</v>
      </c>
      <c r="AC123" s="108" t="s">
        <v>1298</v>
      </c>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18">
        <f>G123</f>
        <v>0</v>
      </c>
      <c r="BA123" s="108"/>
      <c r="BB123" s="108"/>
      <c r="BC123" s="108"/>
      <c r="BD123" s="108"/>
      <c r="BE123" s="108"/>
      <c r="BF123" s="108"/>
      <c r="BG123" s="108"/>
      <c r="BH123" s="108"/>
      <c r="BI123" s="108"/>
      <c r="CA123" s="108">
        <v>3</v>
      </c>
      <c r="CB123" s="108">
        <v>1</v>
      </c>
      <c r="CZ123" s="75">
        <v>1</v>
      </c>
    </row>
    <row r="124" spans="1:104" x14ac:dyDescent="0.2">
      <c r="A124" s="119"/>
      <c r="B124" s="120"/>
      <c r="C124" s="178" t="s">
        <v>1300</v>
      </c>
      <c r="D124" s="179"/>
      <c r="E124" s="179"/>
      <c r="F124" s="179"/>
      <c r="G124" s="180"/>
      <c r="I124" s="121"/>
      <c r="K124" s="121"/>
      <c r="L124" s="122" t="s">
        <v>1300</v>
      </c>
      <c r="O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row>
    <row r="125" spans="1:104" x14ac:dyDescent="0.2">
      <c r="A125" s="109">
        <v>47</v>
      </c>
      <c r="B125" s="110" t="s">
        <v>1301</v>
      </c>
      <c r="C125" s="111" t="s">
        <v>1299</v>
      </c>
      <c r="D125" s="112" t="s">
        <v>133</v>
      </c>
      <c r="E125" s="113">
        <v>8</v>
      </c>
      <c r="F125" s="114">
        <v>0</v>
      </c>
      <c r="G125" s="115">
        <f>E125*F125</f>
        <v>0</v>
      </c>
      <c r="H125" s="116">
        <v>0</v>
      </c>
      <c r="I125" s="117">
        <f>E125*H125</f>
        <v>0</v>
      </c>
      <c r="J125" s="116"/>
      <c r="K125" s="117">
        <f>E125*J125</f>
        <v>0</v>
      </c>
      <c r="O125" s="108"/>
      <c r="Z125" s="108"/>
      <c r="AA125" s="108">
        <v>3</v>
      </c>
      <c r="AB125" s="108">
        <v>1</v>
      </c>
      <c r="AC125" s="108" t="s">
        <v>1301</v>
      </c>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18">
        <f>G125</f>
        <v>0</v>
      </c>
      <c r="BA125" s="108"/>
      <c r="BB125" s="108"/>
      <c r="BC125" s="108"/>
      <c r="BD125" s="108"/>
      <c r="BE125" s="108"/>
      <c r="BF125" s="108"/>
      <c r="BG125" s="108"/>
      <c r="BH125" s="108"/>
      <c r="BI125" s="108"/>
      <c r="CA125" s="108">
        <v>3</v>
      </c>
      <c r="CB125" s="108">
        <v>1</v>
      </c>
      <c r="CZ125" s="75">
        <v>1</v>
      </c>
    </row>
    <row r="126" spans="1:104" x14ac:dyDescent="0.2">
      <c r="A126" s="119"/>
      <c r="B126" s="120"/>
      <c r="C126" s="178" t="s">
        <v>1302</v>
      </c>
      <c r="D126" s="179"/>
      <c r="E126" s="179"/>
      <c r="F126" s="179"/>
      <c r="G126" s="180"/>
      <c r="I126" s="121"/>
      <c r="K126" s="121"/>
      <c r="L126" s="122" t="s">
        <v>1302</v>
      </c>
      <c r="O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row>
    <row r="127" spans="1:104" x14ac:dyDescent="0.2">
      <c r="A127" s="109">
        <v>48</v>
      </c>
      <c r="B127" s="110" t="s">
        <v>1303</v>
      </c>
      <c r="C127" s="111" t="s">
        <v>1299</v>
      </c>
      <c r="D127" s="112" t="s">
        <v>133</v>
      </c>
      <c r="E127" s="113">
        <v>8</v>
      </c>
      <c r="F127" s="114">
        <v>0</v>
      </c>
      <c r="G127" s="115">
        <f>E127*F127</f>
        <v>0</v>
      </c>
      <c r="H127" s="116">
        <v>0</v>
      </c>
      <c r="I127" s="117">
        <f>E127*H127</f>
        <v>0</v>
      </c>
      <c r="J127" s="116"/>
      <c r="K127" s="117">
        <f>E127*J127</f>
        <v>0</v>
      </c>
      <c r="O127" s="108"/>
      <c r="Z127" s="108"/>
      <c r="AA127" s="108">
        <v>3</v>
      </c>
      <c r="AB127" s="108">
        <v>1</v>
      </c>
      <c r="AC127" s="108" t="s">
        <v>1303</v>
      </c>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18">
        <f>G127</f>
        <v>0</v>
      </c>
      <c r="BA127" s="108"/>
      <c r="BB127" s="108"/>
      <c r="BC127" s="108"/>
      <c r="BD127" s="108"/>
      <c r="BE127" s="108"/>
      <c r="BF127" s="108"/>
      <c r="BG127" s="108"/>
      <c r="BH127" s="108"/>
      <c r="BI127" s="108"/>
      <c r="CA127" s="108">
        <v>3</v>
      </c>
      <c r="CB127" s="108">
        <v>1</v>
      </c>
      <c r="CZ127" s="75">
        <v>1</v>
      </c>
    </row>
    <row r="128" spans="1:104" x14ac:dyDescent="0.2">
      <c r="A128" s="119"/>
      <c r="B128" s="120"/>
      <c r="C128" s="178" t="s">
        <v>1304</v>
      </c>
      <c r="D128" s="179"/>
      <c r="E128" s="179"/>
      <c r="F128" s="179"/>
      <c r="G128" s="180"/>
      <c r="I128" s="121"/>
      <c r="K128" s="121"/>
      <c r="L128" s="122" t="s">
        <v>1304</v>
      </c>
      <c r="O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row>
    <row r="129" spans="1:104" ht="22.5" x14ac:dyDescent="0.2">
      <c r="A129" s="109">
        <v>49</v>
      </c>
      <c r="B129" s="110" t="s">
        <v>1305</v>
      </c>
      <c r="C129" s="111" t="s">
        <v>1306</v>
      </c>
      <c r="D129" s="112" t="s">
        <v>152</v>
      </c>
      <c r="E129" s="113">
        <v>1</v>
      </c>
      <c r="F129" s="114">
        <v>0</v>
      </c>
      <c r="G129" s="115">
        <f>E129*F129</f>
        <v>0</v>
      </c>
      <c r="H129" s="116">
        <v>0</v>
      </c>
      <c r="I129" s="117">
        <f>E129*H129</f>
        <v>0</v>
      </c>
      <c r="J129" s="116">
        <v>0</v>
      </c>
      <c r="K129" s="117">
        <f>E129*J129</f>
        <v>0</v>
      </c>
      <c r="O129" s="108"/>
      <c r="Z129" s="108"/>
      <c r="AA129" s="108">
        <v>1</v>
      </c>
      <c r="AB129" s="108">
        <v>1</v>
      </c>
      <c r="AC129" s="108">
        <v>1</v>
      </c>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18">
        <f>G129</f>
        <v>0</v>
      </c>
      <c r="BA129" s="108"/>
      <c r="BB129" s="108"/>
      <c r="BC129" s="108"/>
      <c r="BD129" s="108"/>
      <c r="BE129" s="108"/>
      <c r="BF129" s="108"/>
      <c r="BG129" s="108"/>
      <c r="BH129" s="108"/>
      <c r="BI129" s="108"/>
      <c r="CA129" s="108">
        <v>1</v>
      </c>
      <c r="CB129" s="108">
        <v>1</v>
      </c>
      <c r="CZ129" s="75">
        <v>1</v>
      </c>
    </row>
    <row r="130" spans="1:104" ht="22.5" x14ac:dyDescent="0.2">
      <c r="A130" s="119"/>
      <c r="B130" s="120"/>
      <c r="C130" s="178" t="s">
        <v>1307</v>
      </c>
      <c r="D130" s="179"/>
      <c r="E130" s="179"/>
      <c r="F130" s="179"/>
      <c r="G130" s="180"/>
      <c r="I130" s="121"/>
      <c r="K130" s="121"/>
      <c r="L130" s="122" t="s">
        <v>1307</v>
      </c>
      <c r="O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row>
    <row r="131" spans="1:104" ht="33.75" x14ac:dyDescent="0.2">
      <c r="A131" s="109">
        <v>50</v>
      </c>
      <c r="B131" s="110" t="s">
        <v>1308</v>
      </c>
      <c r="C131" s="111" t="s">
        <v>1309</v>
      </c>
      <c r="D131" s="112" t="s">
        <v>152</v>
      </c>
      <c r="E131" s="113">
        <v>1</v>
      </c>
      <c r="F131" s="114">
        <v>0</v>
      </c>
      <c r="G131" s="115">
        <f>E131*F131</f>
        <v>0</v>
      </c>
      <c r="H131" s="116">
        <v>0</v>
      </c>
      <c r="I131" s="117">
        <f>E131*H131</f>
        <v>0</v>
      </c>
      <c r="J131" s="116">
        <v>0</v>
      </c>
      <c r="K131" s="117">
        <f>E131*J131</f>
        <v>0</v>
      </c>
      <c r="O131" s="108"/>
      <c r="Z131" s="108"/>
      <c r="AA131" s="108">
        <v>1</v>
      </c>
      <c r="AB131" s="108">
        <v>1</v>
      </c>
      <c r="AC131" s="108">
        <v>1</v>
      </c>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18">
        <f>G131</f>
        <v>0</v>
      </c>
      <c r="BA131" s="108"/>
      <c r="BB131" s="108"/>
      <c r="BC131" s="108"/>
      <c r="BD131" s="108"/>
      <c r="BE131" s="108"/>
      <c r="BF131" s="108"/>
      <c r="BG131" s="108"/>
      <c r="BH131" s="108"/>
      <c r="BI131" s="108"/>
      <c r="CA131" s="108">
        <v>1</v>
      </c>
      <c r="CB131" s="108">
        <v>1</v>
      </c>
      <c r="CZ131" s="75">
        <v>1</v>
      </c>
    </row>
    <row r="132" spans="1:104" x14ac:dyDescent="0.2">
      <c r="A132" s="119"/>
      <c r="B132" s="120"/>
      <c r="C132" s="178" t="s">
        <v>1310</v>
      </c>
      <c r="D132" s="179"/>
      <c r="E132" s="179"/>
      <c r="F132" s="179"/>
      <c r="G132" s="180"/>
      <c r="I132" s="121"/>
      <c r="K132" s="121"/>
      <c r="L132" s="122" t="s">
        <v>1310</v>
      </c>
      <c r="O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row>
    <row r="133" spans="1:104" ht="22.5" x14ac:dyDescent="0.2">
      <c r="A133" s="109">
        <v>51</v>
      </c>
      <c r="B133" s="110" t="s">
        <v>1311</v>
      </c>
      <c r="C133" s="111" t="s">
        <v>1312</v>
      </c>
      <c r="D133" s="112" t="s">
        <v>133</v>
      </c>
      <c r="E133" s="113">
        <v>50</v>
      </c>
      <c r="F133" s="114">
        <v>0</v>
      </c>
      <c r="G133" s="115">
        <f>E133*F133</f>
        <v>0</v>
      </c>
      <c r="H133" s="116">
        <v>0</v>
      </c>
      <c r="I133" s="117">
        <f>E133*H133</f>
        <v>0</v>
      </c>
      <c r="J133" s="116">
        <v>0</v>
      </c>
      <c r="K133" s="117">
        <f>E133*J133</f>
        <v>0</v>
      </c>
      <c r="O133" s="108"/>
      <c r="Z133" s="108"/>
      <c r="AA133" s="108">
        <v>1</v>
      </c>
      <c r="AB133" s="108">
        <v>1</v>
      </c>
      <c r="AC133" s="108">
        <v>1</v>
      </c>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18">
        <f>G133</f>
        <v>0</v>
      </c>
      <c r="BA133" s="108"/>
      <c r="BB133" s="108"/>
      <c r="BC133" s="108"/>
      <c r="BD133" s="108"/>
      <c r="BE133" s="108"/>
      <c r="BF133" s="108"/>
      <c r="BG133" s="108"/>
      <c r="BH133" s="108"/>
      <c r="BI133" s="108"/>
      <c r="CA133" s="108">
        <v>1</v>
      </c>
      <c r="CB133" s="108">
        <v>1</v>
      </c>
      <c r="CZ133" s="75">
        <v>1</v>
      </c>
    </row>
    <row r="134" spans="1:104" x14ac:dyDescent="0.2">
      <c r="A134" s="119"/>
      <c r="B134" s="120"/>
      <c r="C134" s="178"/>
      <c r="D134" s="179"/>
      <c r="E134" s="179"/>
      <c r="F134" s="179"/>
      <c r="G134" s="180"/>
      <c r="I134" s="121"/>
      <c r="K134" s="121"/>
      <c r="L134" s="122"/>
      <c r="O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row>
    <row r="135" spans="1:104" x14ac:dyDescent="0.2">
      <c r="A135" s="119"/>
      <c r="B135" s="120"/>
      <c r="C135" s="178" t="s">
        <v>1312</v>
      </c>
      <c r="D135" s="179"/>
      <c r="E135" s="179"/>
      <c r="F135" s="179"/>
      <c r="G135" s="180"/>
      <c r="I135" s="121"/>
      <c r="K135" s="121"/>
      <c r="L135" s="122" t="s">
        <v>1312</v>
      </c>
      <c r="O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row>
    <row r="136" spans="1:104" x14ac:dyDescent="0.2">
      <c r="A136" s="119"/>
      <c r="B136" s="120"/>
      <c r="C136" s="178" t="s">
        <v>1313</v>
      </c>
      <c r="D136" s="179"/>
      <c r="E136" s="179"/>
      <c r="F136" s="179"/>
      <c r="G136" s="180"/>
      <c r="I136" s="121"/>
      <c r="K136" s="121"/>
      <c r="L136" s="122" t="s">
        <v>1313</v>
      </c>
      <c r="O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row>
    <row r="137" spans="1:104" x14ac:dyDescent="0.2">
      <c r="A137" s="119"/>
      <c r="B137" s="120"/>
      <c r="C137" s="178" t="s">
        <v>1314</v>
      </c>
      <c r="D137" s="179"/>
      <c r="E137" s="179"/>
      <c r="F137" s="179"/>
      <c r="G137" s="180"/>
      <c r="I137" s="121"/>
      <c r="K137" s="121"/>
      <c r="L137" s="122" t="s">
        <v>1314</v>
      </c>
      <c r="O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row>
    <row r="138" spans="1:104" x14ac:dyDescent="0.2">
      <c r="A138" s="119"/>
      <c r="B138" s="120"/>
      <c r="C138" s="178" t="s">
        <v>1315</v>
      </c>
      <c r="D138" s="179"/>
      <c r="E138" s="179"/>
      <c r="F138" s="179"/>
      <c r="G138" s="180"/>
      <c r="I138" s="121"/>
      <c r="K138" s="121"/>
      <c r="L138" s="122" t="s">
        <v>1315</v>
      </c>
      <c r="O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row>
    <row r="139" spans="1:104" x14ac:dyDescent="0.2">
      <c r="A139" s="109">
        <v>52</v>
      </c>
      <c r="B139" s="110" t="s">
        <v>1316</v>
      </c>
      <c r="C139" s="111" t="s">
        <v>1317</v>
      </c>
      <c r="D139" s="112" t="s">
        <v>133</v>
      </c>
      <c r="E139" s="113">
        <v>50</v>
      </c>
      <c r="F139" s="114">
        <v>0</v>
      </c>
      <c r="G139" s="115">
        <f t="shared" ref="G139:G146" si="0">E139*F139</f>
        <v>0</v>
      </c>
      <c r="H139" s="116">
        <v>0</v>
      </c>
      <c r="I139" s="117">
        <f t="shared" ref="I139:I146" si="1">E139*H139</f>
        <v>0</v>
      </c>
      <c r="J139" s="116"/>
      <c r="K139" s="117">
        <f t="shared" ref="K139:K146" si="2">E139*J139</f>
        <v>0</v>
      </c>
      <c r="O139" s="108"/>
      <c r="Z139" s="108"/>
      <c r="AA139" s="108">
        <v>3</v>
      </c>
      <c r="AB139" s="108">
        <v>1</v>
      </c>
      <c r="AC139" s="108">
        <v>345211120</v>
      </c>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18">
        <f t="shared" ref="AZ139:AZ146" si="3">G139</f>
        <v>0</v>
      </c>
      <c r="BA139" s="108"/>
      <c r="BB139" s="108"/>
      <c r="BC139" s="108"/>
      <c r="BD139" s="108"/>
      <c r="BE139" s="108"/>
      <c r="BF139" s="108"/>
      <c r="BG139" s="108"/>
      <c r="BH139" s="108"/>
      <c r="BI139" s="108"/>
      <c r="CA139" s="108">
        <v>3</v>
      </c>
      <c r="CB139" s="108">
        <v>1</v>
      </c>
      <c r="CZ139" s="75">
        <v>1</v>
      </c>
    </row>
    <row r="140" spans="1:104" x14ac:dyDescent="0.2">
      <c r="A140" s="109">
        <v>53</v>
      </c>
      <c r="B140" s="110" t="s">
        <v>1318</v>
      </c>
      <c r="C140" s="111" t="s">
        <v>1319</v>
      </c>
      <c r="D140" s="112" t="s">
        <v>152</v>
      </c>
      <c r="E140" s="113">
        <v>50</v>
      </c>
      <c r="F140" s="114">
        <v>0</v>
      </c>
      <c r="G140" s="115">
        <f t="shared" si="0"/>
        <v>0</v>
      </c>
      <c r="H140" s="116">
        <v>0</v>
      </c>
      <c r="I140" s="117">
        <f t="shared" si="1"/>
        <v>0</v>
      </c>
      <c r="J140" s="116"/>
      <c r="K140" s="117">
        <f t="shared" si="2"/>
        <v>0</v>
      </c>
      <c r="O140" s="108"/>
      <c r="Z140" s="108"/>
      <c r="AA140" s="108">
        <v>3</v>
      </c>
      <c r="AB140" s="108">
        <v>1</v>
      </c>
      <c r="AC140" s="108">
        <v>354213010</v>
      </c>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18">
        <f t="shared" si="3"/>
        <v>0</v>
      </c>
      <c r="BA140" s="108"/>
      <c r="BB140" s="108"/>
      <c r="BC140" s="108"/>
      <c r="BD140" s="108"/>
      <c r="BE140" s="108"/>
      <c r="BF140" s="108"/>
      <c r="BG140" s="108"/>
      <c r="BH140" s="108"/>
      <c r="BI140" s="108"/>
      <c r="CA140" s="108">
        <v>3</v>
      </c>
      <c r="CB140" s="108">
        <v>1</v>
      </c>
      <c r="CZ140" s="75">
        <v>1</v>
      </c>
    </row>
    <row r="141" spans="1:104" x14ac:dyDescent="0.2">
      <c r="A141" s="109">
        <v>54</v>
      </c>
      <c r="B141" s="110" t="s">
        <v>1320</v>
      </c>
      <c r="C141" s="111" t="s">
        <v>1321</v>
      </c>
      <c r="D141" s="112" t="s">
        <v>133</v>
      </c>
      <c r="E141" s="113">
        <v>50</v>
      </c>
      <c r="F141" s="114">
        <v>0</v>
      </c>
      <c r="G141" s="115">
        <f t="shared" si="0"/>
        <v>0</v>
      </c>
      <c r="H141" s="116">
        <v>0</v>
      </c>
      <c r="I141" s="117">
        <f t="shared" si="1"/>
        <v>0</v>
      </c>
      <c r="J141" s="116"/>
      <c r="K141" s="117">
        <f t="shared" si="2"/>
        <v>0</v>
      </c>
      <c r="O141" s="108"/>
      <c r="Z141" s="108"/>
      <c r="AA141" s="108">
        <v>3</v>
      </c>
      <c r="AB141" s="108">
        <v>1</v>
      </c>
      <c r="AC141" s="108">
        <v>34575001</v>
      </c>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18">
        <f t="shared" si="3"/>
        <v>0</v>
      </c>
      <c r="BA141" s="108"/>
      <c r="BB141" s="108"/>
      <c r="BC141" s="108"/>
      <c r="BD141" s="108"/>
      <c r="BE141" s="108"/>
      <c r="BF141" s="108"/>
      <c r="BG141" s="108"/>
      <c r="BH141" s="108"/>
      <c r="BI141" s="108"/>
      <c r="CA141" s="108">
        <v>3</v>
      </c>
      <c r="CB141" s="108">
        <v>1</v>
      </c>
      <c r="CZ141" s="75">
        <v>1</v>
      </c>
    </row>
    <row r="142" spans="1:104" x14ac:dyDescent="0.2">
      <c r="A142" s="109">
        <v>55</v>
      </c>
      <c r="B142" s="110" t="s">
        <v>1322</v>
      </c>
      <c r="C142" s="111" t="s">
        <v>1323</v>
      </c>
      <c r="D142" s="112" t="s">
        <v>152</v>
      </c>
      <c r="E142" s="113">
        <v>100</v>
      </c>
      <c r="F142" s="114">
        <v>0</v>
      </c>
      <c r="G142" s="115">
        <f t="shared" si="0"/>
        <v>0</v>
      </c>
      <c r="H142" s="116">
        <v>0</v>
      </c>
      <c r="I142" s="117">
        <f t="shared" si="1"/>
        <v>0</v>
      </c>
      <c r="J142" s="116"/>
      <c r="K142" s="117">
        <f t="shared" si="2"/>
        <v>0</v>
      </c>
      <c r="O142" s="108"/>
      <c r="Z142" s="108"/>
      <c r="AA142" s="108">
        <v>3</v>
      </c>
      <c r="AB142" s="108">
        <v>1</v>
      </c>
      <c r="AC142" s="108">
        <v>345213085</v>
      </c>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18">
        <f t="shared" si="3"/>
        <v>0</v>
      </c>
      <c r="BA142" s="108"/>
      <c r="BB142" s="108"/>
      <c r="BC142" s="108"/>
      <c r="BD142" s="108"/>
      <c r="BE142" s="108"/>
      <c r="BF142" s="108"/>
      <c r="BG142" s="108"/>
      <c r="BH142" s="108"/>
      <c r="BI142" s="108"/>
      <c r="CA142" s="108">
        <v>3</v>
      </c>
      <c r="CB142" s="108">
        <v>1</v>
      </c>
      <c r="CZ142" s="75">
        <v>1</v>
      </c>
    </row>
    <row r="143" spans="1:104" x14ac:dyDescent="0.2">
      <c r="A143" s="109">
        <v>56</v>
      </c>
      <c r="B143" s="110" t="s">
        <v>1324</v>
      </c>
      <c r="C143" s="111" t="s">
        <v>1325</v>
      </c>
      <c r="D143" s="112" t="s">
        <v>152</v>
      </c>
      <c r="E143" s="113">
        <v>1</v>
      </c>
      <c r="F143" s="114">
        <v>0</v>
      </c>
      <c r="G143" s="115">
        <f t="shared" si="0"/>
        <v>0</v>
      </c>
      <c r="H143" s="116">
        <v>0</v>
      </c>
      <c r="I143" s="117">
        <f t="shared" si="1"/>
        <v>0</v>
      </c>
      <c r="J143" s="116"/>
      <c r="K143" s="117">
        <f t="shared" si="2"/>
        <v>0</v>
      </c>
      <c r="O143" s="108"/>
      <c r="Z143" s="108"/>
      <c r="AA143" s="108">
        <v>3</v>
      </c>
      <c r="AB143" s="108">
        <v>1</v>
      </c>
      <c r="AC143" s="108">
        <v>345219103</v>
      </c>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18">
        <f t="shared" si="3"/>
        <v>0</v>
      </c>
      <c r="BA143" s="108"/>
      <c r="BB143" s="108"/>
      <c r="BC143" s="108"/>
      <c r="BD143" s="108"/>
      <c r="BE143" s="108"/>
      <c r="BF143" s="108"/>
      <c r="BG143" s="108"/>
      <c r="BH143" s="108"/>
      <c r="BI143" s="108"/>
      <c r="CA143" s="108">
        <v>3</v>
      </c>
      <c r="CB143" s="108">
        <v>1</v>
      </c>
      <c r="CZ143" s="75">
        <v>1</v>
      </c>
    </row>
    <row r="144" spans="1:104" x14ac:dyDescent="0.2">
      <c r="A144" s="109">
        <v>57</v>
      </c>
      <c r="B144" s="110" t="s">
        <v>1326</v>
      </c>
      <c r="C144" s="111" t="s">
        <v>1327</v>
      </c>
      <c r="D144" s="112" t="s">
        <v>152</v>
      </c>
      <c r="E144" s="113">
        <v>1</v>
      </c>
      <c r="F144" s="114">
        <v>0</v>
      </c>
      <c r="G144" s="115">
        <f t="shared" si="0"/>
        <v>0</v>
      </c>
      <c r="H144" s="116">
        <v>0</v>
      </c>
      <c r="I144" s="117">
        <f t="shared" si="1"/>
        <v>0</v>
      </c>
      <c r="J144" s="116"/>
      <c r="K144" s="117">
        <f t="shared" si="2"/>
        <v>0</v>
      </c>
      <c r="O144" s="108"/>
      <c r="Z144" s="108"/>
      <c r="AA144" s="108">
        <v>3</v>
      </c>
      <c r="AB144" s="108">
        <v>1</v>
      </c>
      <c r="AC144" s="108">
        <v>345219411</v>
      </c>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18">
        <f t="shared" si="3"/>
        <v>0</v>
      </c>
      <c r="BA144" s="108"/>
      <c r="BB144" s="108"/>
      <c r="BC144" s="108"/>
      <c r="BD144" s="108"/>
      <c r="BE144" s="108"/>
      <c r="BF144" s="108"/>
      <c r="BG144" s="108"/>
      <c r="BH144" s="108"/>
      <c r="BI144" s="108"/>
      <c r="CA144" s="108">
        <v>3</v>
      </c>
      <c r="CB144" s="108">
        <v>1</v>
      </c>
      <c r="CZ144" s="75">
        <v>1</v>
      </c>
    </row>
    <row r="145" spans="1:104" x14ac:dyDescent="0.2">
      <c r="A145" s="109">
        <v>58</v>
      </c>
      <c r="B145" s="110" t="s">
        <v>1328</v>
      </c>
      <c r="C145" s="111" t="s">
        <v>1329</v>
      </c>
      <c r="D145" s="112" t="s">
        <v>152</v>
      </c>
      <c r="E145" s="113">
        <v>1</v>
      </c>
      <c r="F145" s="114">
        <v>0</v>
      </c>
      <c r="G145" s="115">
        <f t="shared" si="0"/>
        <v>0</v>
      </c>
      <c r="H145" s="116">
        <v>0</v>
      </c>
      <c r="I145" s="117">
        <f t="shared" si="1"/>
        <v>0</v>
      </c>
      <c r="J145" s="116"/>
      <c r="K145" s="117">
        <f t="shared" si="2"/>
        <v>0</v>
      </c>
      <c r="O145" s="108"/>
      <c r="Z145" s="108"/>
      <c r="AA145" s="108">
        <v>3</v>
      </c>
      <c r="AB145" s="108">
        <v>1</v>
      </c>
      <c r="AC145" s="108">
        <v>345219981</v>
      </c>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18">
        <f t="shared" si="3"/>
        <v>0</v>
      </c>
      <c r="BA145" s="108"/>
      <c r="BB145" s="108"/>
      <c r="BC145" s="108"/>
      <c r="BD145" s="108"/>
      <c r="BE145" s="108"/>
      <c r="BF145" s="108"/>
      <c r="BG145" s="108"/>
      <c r="BH145" s="108"/>
      <c r="BI145" s="108"/>
      <c r="CA145" s="108">
        <v>3</v>
      </c>
      <c r="CB145" s="108">
        <v>1</v>
      </c>
      <c r="CZ145" s="75">
        <v>1</v>
      </c>
    </row>
    <row r="146" spans="1:104" x14ac:dyDescent="0.2">
      <c r="A146" s="109">
        <v>59</v>
      </c>
      <c r="B146" s="110" t="s">
        <v>1330</v>
      </c>
      <c r="C146" s="111" t="s">
        <v>1331</v>
      </c>
      <c r="D146" s="112" t="s">
        <v>133</v>
      </c>
      <c r="E146" s="113">
        <v>50</v>
      </c>
      <c r="F146" s="114">
        <v>0</v>
      </c>
      <c r="G146" s="115">
        <f t="shared" si="0"/>
        <v>0</v>
      </c>
      <c r="H146" s="116">
        <v>0</v>
      </c>
      <c r="I146" s="117">
        <f t="shared" si="1"/>
        <v>0</v>
      </c>
      <c r="J146" s="116">
        <v>0</v>
      </c>
      <c r="K146" s="117">
        <f t="shared" si="2"/>
        <v>0</v>
      </c>
      <c r="O146" s="108"/>
      <c r="Z146" s="108"/>
      <c r="AA146" s="108">
        <v>1</v>
      </c>
      <c r="AB146" s="108">
        <v>1</v>
      </c>
      <c r="AC146" s="108">
        <v>1</v>
      </c>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18">
        <f t="shared" si="3"/>
        <v>0</v>
      </c>
      <c r="BA146" s="108"/>
      <c r="BB146" s="108"/>
      <c r="BC146" s="108"/>
      <c r="BD146" s="108"/>
      <c r="BE146" s="108"/>
      <c r="BF146" s="108"/>
      <c r="BG146" s="108"/>
      <c r="BH146" s="108"/>
      <c r="BI146" s="108"/>
      <c r="CA146" s="108">
        <v>1</v>
      </c>
      <c r="CB146" s="108">
        <v>1</v>
      </c>
      <c r="CZ146" s="75">
        <v>1</v>
      </c>
    </row>
    <row r="147" spans="1:104" ht="22.5" x14ac:dyDescent="0.2">
      <c r="A147" s="119"/>
      <c r="B147" s="120"/>
      <c r="C147" s="178" t="s">
        <v>1332</v>
      </c>
      <c r="D147" s="179"/>
      <c r="E147" s="179"/>
      <c r="F147" s="179"/>
      <c r="G147" s="180"/>
      <c r="I147" s="121"/>
      <c r="K147" s="121"/>
      <c r="L147" s="122" t="s">
        <v>1332</v>
      </c>
      <c r="O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row>
    <row r="148" spans="1:104" x14ac:dyDescent="0.2">
      <c r="A148" s="109">
        <v>60</v>
      </c>
      <c r="B148" s="110" t="s">
        <v>1333</v>
      </c>
      <c r="C148" s="111" t="s">
        <v>1334</v>
      </c>
      <c r="D148" s="112" t="s">
        <v>152</v>
      </c>
      <c r="E148" s="113">
        <v>1</v>
      </c>
      <c r="F148" s="114">
        <v>0</v>
      </c>
      <c r="G148" s="115">
        <f>E148*F148</f>
        <v>0</v>
      </c>
      <c r="H148" s="116">
        <v>0</v>
      </c>
      <c r="I148" s="117">
        <f>E148*H148</f>
        <v>0</v>
      </c>
      <c r="J148" s="116">
        <v>0</v>
      </c>
      <c r="K148" s="117">
        <f>E148*J148</f>
        <v>0</v>
      </c>
      <c r="O148" s="108"/>
      <c r="Z148" s="108"/>
      <c r="AA148" s="108">
        <v>1</v>
      </c>
      <c r="AB148" s="108">
        <v>1</v>
      </c>
      <c r="AC148" s="108">
        <v>1</v>
      </c>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18">
        <f>G148</f>
        <v>0</v>
      </c>
      <c r="BA148" s="108"/>
      <c r="BB148" s="108"/>
      <c r="BC148" s="108"/>
      <c r="BD148" s="108"/>
      <c r="BE148" s="108"/>
      <c r="BF148" s="108"/>
      <c r="BG148" s="108"/>
      <c r="BH148" s="108"/>
      <c r="BI148" s="108"/>
      <c r="CA148" s="108">
        <v>1</v>
      </c>
      <c r="CB148" s="108">
        <v>1</v>
      </c>
      <c r="CZ148" s="75">
        <v>1</v>
      </c>
    </row>
    <row r="149" spans="1:104" ht="33.75" x14ac:dyDescent="0.2">
      <c r="A149" s="119"/>
      <c r="B149" s="120"/>
      <c r="C149" s="178" t="s">
        <v>1335</v>
      </c>
      <c r="D149" s="179"/>
      <c r="E149" s="179"/>
      <c r="F149" s="179"/>
      <c r="G149" s="180"/>
      <c r="I149" s="121"/>
      <c r="K149" s="121"/>
      <c r="L149" s="122" t="s">
        <v>1335</v>
      </c>
      <c r="O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row>
    <row r="150" spans="1:104" ht="22.5" x14ac:dyDescent="0.2">
      <c r="A150" s="109">
        <v>61</v>
      </c>
      <c r="B150" s="110" t="s">
        <v>1336</v>
      </c>
      <c r="C150" s="111" t="s">
        <v>1337</v>
      </c>
      <c r="D150" s="112" t="s">
        <v>133</v>
      </c>
      <c r="E150" s="113">
        <v>1</v>
      </c>
      <c r="F150" s="114">
        <v>0</v>
      </c>
      <c r="G150" s="115">
        <f>E150*F150</f>
        <v>0</v>
      </c>
      <c r="H150" s="116">
        <v>0</v>
      </c>
      <c r="I150" s="117">
        <f>E150*H150</f>
        <v>0</v>
      </c>
      <c r="J150" s="116"/>
      <c r="K150" s="117">
        <f>E150*J150</f>
        <v>0</v>
      </c>
      <c r="O150" s="108"/>
      <c r="Z150" s="108"/>
      <c r="AA150" s="108">
        <v>3</v>
      </c>
      <c r="AB150" s="108">
        <v>1</v>
      </c>
      <c r="AC150" s="108" t="s">
        <v>1336</v>
      </c>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18">
        <f>G150</f>
        <v>0</v>
      </c>
      <c r="BA150" s="108"/>
      <c r="BB150" s="108"/>
      <c r="BC150" s="108"/>
      <c r="BD150" s="108"/>
      <c r="BE150" s="108"/>
      <c r="BF150" s="108"/>
      <c r="BG150" s="108"/>
      <c r="BH150" s="108"/>
      <c r="BI150" s="108"/>
      <c r="CA150" s="108">
        <v>3</v>
      </c>
      <c r="CB150" s="108">
        <v>1</v>
      </c>
      <c r="CZ150" s="75">
        <v>1</v>
      </c>
    </row>
    <row r="151" spans="1:104" x14ac:dyDescent="0.2">
      <c r="A151" s="119"/>
      <c r="B151" s="120"/>
      <c r="C151" s="178" t="s">
        <v>1338</v>
      </c>
      <c r="D151" s="179"/>
      <c r="E151" s="179"/>
      <c r="F151" s="179"/>
      <c r="G151" s="180"/>
      <c r="I151" s="121"/>
      <c r="K151" s="121"/>
      <c r="L151" s="122" t="s">
        <v>1338</v>
      </c>
      <c r="O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row>
    <row r="152" spans="1:104" x14ac:dyDescent="0.2">
      <c r="A152" s="119"/>
      <c r="B152" s="120"/>
      <c r="C152" s="178" t="s">
        <v>1339</v>
      </c>
      <c r="D152" s="179"/>
      <c r="E152" s="179"/>
      <c r="F152" s="179"/>
      <c r="G152" s="180"/>
      <c r="I152" s="121"/>
      <c r="K152" s="121"/>
      <c r="L152" s="122" t="s">
        <v>1339</v>
      </c>
      <c r="O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row>
    <row r="153" spans="1:104" ht="90" x14ac:dyDescent="0.2">
      <c r="A153" s="119"/>
      <c r="B153" s="120"/>
      <c r="C153" s="178" t="s">
        <v>1340</v>
      </c>
      <c r="D153" s="179"/>
      <c r="E153" s="179"/>
      <c r="F153" s="179"/>
      <c r="G153" s="180"/>
      <c r="I153" s="121"/>
      <c r="K153" s="121"/>
      <c r="L153" s="122" t="s">
        <v>1340</v>
      </c>
      <c r="O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row>
    <row r="154" spans="1:104" x14ac:dyDescent="0.2">
      <c r="A154" s="109">
        <v>62</v>
      </c>
      <c r="B154" s="110" t="s">
        <v>1341</v>
      </c>
      <c r="C154" s="111" t="s">
        <v>1342</v>
      </c>
      <c r="D154" s="112" t="s">
        <v>152</v>
      </c>
      <c r="E154" s="113">
        <v>1</v>
      </c>
      <c r="F154" s="114">
        <v>0</v>
      </c>
      <c r="G154" s="115">
        <f>E154*F154</f>
        <v>0</v>
      </c>
      <c r="H154" s="116">
        <v>0</v>
      </c>
      <c r="I154" s="117">
        <f>E154*H154</f>
        <v>0</v>
      </c>
      <c r="J154" s="116">
        <v>0</v>
      </c>
      <c r="K154" s="117">
        <f>E154*J154</f>
        <v>0</v>
      </c>
      <c r="O154" s="108"/>
      <c r="Z154" s="108"/>
      <c r="AA154" s="108">
        <v>1</v>
      </c>
      <c r="AB154" s="108">
        <v>1</v>
      </c>
      <c r="AC154" s="108">
        <v>1</v>
      </c>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18">
        <f>G154</f>
        <v>0</v>
      </c>
      <c r="BA154" s="108"/>
      <c r="BB154" s="108"/>
      <c r="BC154" s="108"/>
      <c r="BD154" s="108"/>
      <c r="BE154" s="108"/>
      <c r="BF154" s="108"/>
      <c r="BG154" s="108"/>
      <c r="BH154" s="108"/>
      <c r="BI154" s="108"/>
      <c r="CA154" s="108">
        <v>1</v>
      </c>
      <c r="CB154" s="108">
        <v>1</v>
      </c>
      <c r="CZ154" s="75">
        <v>1</v>
      </c>
    </row>
    <row r="155" spans="1:104" ht="33.75" x14ac:dyDescent="0.2">
      <c r="A155" s="119"/>
      <c r="B155" s="120"/>
      <c r="C155" s="178" t="s">
        <v>1343</v>
      </c>
      <c r="D155" s="179"/>
      <c r="E155" s="179"/>
      <c r="F155" s="179"/>
      <c r="G155" s="180"/>
      <c r="I155" s="121"/>
      <c r="K155" s="121"/>
      <c r="L155" s="122" t="s">
        <v>1343</v>
      </c>
      <c r="O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row>
    <row r="156" spans="1:104" x14ac:dyDescent="0.2">
      <c r="A156" s="109">
        <v>63</v>
      </c>
      <c r="B156" s="110" t="s">
        <v>1344</v>
      </c>
      <c r="C156" s="111" t="s">
        <v>1345</v>
      </c>
      <c r="D156" s="112" t="s">
        <v>152</v>
      </c>
      <c r="E156" s="113">
        <v>1</v>
      </c>
      <c r="F156" s="114">
        <v>0</v>
      </c>
      <c r="G156" s="115">
        <f>E156*F156</f>
        <v>0</v>
      </c>
      <c r="H156" s="116">
        <v>0</v>
      </c>
      <c r="I156" s="117">
        <f>E156*H156</f>
        <v>0</v>
      </c>
      <c r="J156" s="116">
        <v>0</v>
      </c>
      <c r="K156" s="117">
        <f>E156*J156</f>
        <v>0</v>
      </c>
      <c r="O156" s="108"/>
      <c r="Z156" s="108"/>
      <c r="AA156" s="108">
        <v>1</v>
      </c>
      <c r="AB156" s="108">
        <v>1</v>
      </c>
      <c r="AC156" s="108">
        <v>1</v>
      </c>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18">
        <f>G156</f>
        <v>0</v>
      </c>
      <c r="BA156" s="108"/>
      <c r="BB156" s="108"/>
      <c r="BC156" s="108"/>
      <c r="BD156" s="108"/>
      <c r="BE156" s="108"/>
      <c r="BF156" s="108"/>
      <c r="BG156" s="108"/>
      <c r="BH156" s="108"/>
      <c r="BI156" s="108"/>
      <c r="CA156" s="108">
        <v>1</v>
      </c>
      <c r="CB156" s="108">
        <v>1</v>
      </c>
      <c r="CZ156" s="75">
        <v>1</v>
      </c>
    </row>
    <row r="157" spans="1:104" x14ac:dyDescent="0.2">
      <c r="A157" s="128" t="s">
        <v>51</v>
      </c>
      <c r="B157" s="129" t="s">
        <v>1209</v>
      </c>
      <c r="C157" s="130" t="s">
        <v>48</v>
      </c>
      <c r="D157" s="131"/>
      <c r="E157" s="132"/>
      <c r="F157" s="132"/>
      <c r="G157" s="133">
        <f>SUM(G43:G156)</f>
        <v>0</v>
      </c>
      <c r="H157" s="134"/>
      <c r="I157" s="133">
        <f>SUM(I43:I156)</f>
        <v>0</v>
      </c>
      <c r="J157" s="135"/>
      <c r="K157" s="133">
        <f>SUM(K43:K156)</f>
        <v>0</v>
      </c>
      <c r="O157" s="108"/>
      <c r="X157" s="136">
        <f>K157</f>
        <v>0</v>
      </c>
      <c r="Y157" s="136">
        <f>I157</f>
        <v>0</v>
      </c>
      <c r="Z157" s="118">
        <f>G157</f>
        <v>0</v>
      </c>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37"/>
      <c r="BB157" s="137"/>
      <c r="BC157" s="137"/>
      <c r="BD157" s="137"/>
      <c r="BE157" s="137"/>
      <c r="BF157" s="137"/>
      <c r="BG157" s="108"/>
      <c r="BH157" s="108"/>
      <c r="BI157" s="108"/>
    </row>
    <row r="158" spans="1:104" ht="14.25" customHeight="1" x14ac:dyDescent="0.2">
      <c r="A158" s="100" t="s">
        <v>46</v>
      </c>
      <c r="B158" s="101" t="s">
        <v>1346</v>
      </c>
      <c r="C158" s="102" t="s">
        <v>48</v>
      </c>
      <c r="D158" s="103"/>
      <c r="E158" s="104"/>
      <c r="F158" s="104"/>
      <c r="G158" s="105"/>
      <c r="H158" s="106"/>
      <c r="I158" s="107"/>
      <c r="J158" s="106"/>
      <c r="K158" s="107"/>
      <c r="O158" s="108"/>
    </row>
    <row r="159" spans="1:104" ht="22.5" x14ac:dyDescent="0.2">
      <c r="A159" s="109">
        <v>64</v>
      </c>
      <c r="B159" s="110" t="s">
        <v>1347</v>
      </c>
      <c r="C159" s="111" t="s">
        <v>1348</v>
      </c>
      <c r="D159" s="112" t="s">
        <v>152</v>
      </c>
      <c r="E159" s="113">
        <v>10</v>
      </c>
      <c r="F159" s="114">
        <v>0</v>
      </c>
      <c r="G159" s="115">
        <f>E159*F159</f>
        <v>0</v>
      </c>
      <c r="H159" s="116">
        <v>0</v>
      </c>
      <c r="I159" s="117">
        <f>E159*H159</f>
        <v>0</v>
      </c>
      <c r="J159" s="116">
        <v>0</v>
      </c>
      <c r="K159" s="117">
        <f>E159*J159</f>
        <v>0</v>
      </c>
      <c r="O159" s="108"/>
      <c r="Z159" s="108"/>
      <c r="AA159" s="108">
        <v>1</v>
      </c>
      <c r="AB159" s="108">
        <v>1</v>
      </c>
      <c r="AC159" s="108">
        <v>1</v>
      </c>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18">
        <f>G159</f>
        <v>0</v>
      </c>
      <c r="BA159" s="108"/>
      <c r="BB159" s="108"/>
      <c r="BC159" s="108"/>
      <c r="BD159" s="108"/>
      <c r="BE159" s="108"/>
      <c r="BF159" s="108"/>
      <c r="BG159" s="108"/>
      <c r="BH159" s="108"/>
      <c r="BI159" s="108"/>
      <c r="CA159" s="108">
        <v>1</v>
      </c>
      <c r="CB159" s="108">
        <v>1</v>
      </c>
      <c r="CZ159" s="75">
        <v>1</v>
      </c>
    </row>
    <row r="160" spans="1:104" ht="22.5" x14ac:dyDescent="0.2">
      <c r="A160" s="119"/>
      <c r="B160" s="120"/>
      <c r="C160" s="178" t="s">
        <v>1349</v>
      </c>
      <c r="D160" s="179"/>
      <c r="E160" s="179"/>
      <c r="F160" s="179"/>
      <c r="G160" s="180"/>
      <c r="I160" s="121"/>
      <c r="K160" s="121"/>
      <c r="L160" s="122" t="s">
        <v>1349</v>
      </c>
      <c r="O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row>
    <row r="161" spans="1:104" x14ac:dyDescent="0.2">
      <c r="A161" s="119"/>
      <c r="B161" s="120"/>
      <c r="C161" s="178" t="s">
        <v>1350</v>
      </c>
      <c r="D161" s="179"/>
      <c r="E161" s="179"/>
      <c r="F161" s="179"/>
      <c r="G161" s="180"/>
      <c r="I161" s="121"/>
      <c r="K161" s="121"/>
      <c r="L161" s="122" t="s">
        <v>1350</v>
      </c>
      <c r="O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row>
    <row r="162" spans="1:104" ht="22.5" x14ac:dyDescent="0.2">
      <c r="A162" s="109">
        <v>65</v>
      </c>
      <c r="B162" s="110" t="s">
        <v>1351</v>
      </c>
      <c r="C162" s="111" t="s">
        <v>1352</v>
      </c>
      <c r="D162" s="112" t="s">
        <v>152</v>
      </c>
      <c r="E162" s="113">
        <v>8</v>
      </c>
      <c r="F162" s="114">
        <v>0</v>
      </c>
      <c r="G162" s="115">
        <f>E162*F162</f>
        <v>0</v>
      </c>
      <c r="H162" s="116">
        <v>0</v>
      </c>
      <c r="I162" s="117">
        <f>E162*H162</f>
        <v>0</v>
      </c>
      <c r="J162" s="116">
        <v>0</v>
      </c>
      <c r="K162" s="117">
        <f>E162*J162</f>
        <v>0</v>
      </c>
      <c r="O162" s="108"/>
      <c r="Z162" s="108"/>
      <c r="AA162" s="108">
        <v>1</v>
      </c>
      <c r="AB162" s="108">
        <v>1</v>
      </c>
      <c r="AC162" s="108">
        <v>1</v>
      </c>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18">
        <f>G162</f>
        <v>0</v>
      </c>
      <c r="BA162" s="108"/>
      <c r="BB162" s="108"/>
      <c r="BC162" s="108"/>
      <c r="BD162" s="108"/>
      <c r="BE162" s="108"/>
      <c r="BF162" s="108"/>
      <c r="BG162" s="108"/>
      <c r="BH162" s="108"/>
      <c r="BI162" s="108"/>
      <c r="CA162" s="108">
        <v>1</v>
      </c>
      <c r="CB162" s="108">
        <v>1</v>
      </c>
      <c r="CZ162" s="75">
        <v>1</v>
      </c>
    </row>
    <row r="163" spans="1:104" ht="22.5" x14ac:dyDescent="0.2">
      <c r="A163" s="119"/>
      <c r="B163" s="120"/>
      <c r="C163" s="178" t="s">
        <v>1353</v>
      </c>
      <c r="D163" s="179"/>
      <c r="E163" s="179"/>
      <c r="F163" s="179"/>
      <c r="G163" s="180"/>
      <c r="I163" s="121"/>
      <c r="K163" s="121"/>
      <c r="L163" s="122" t="s">
        <v>1353</v>
      </c>
      <c r="O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row>
    <row r="164" spans="1:104" x14ac:dyDescent="0.2">
      <c r="A164" s="119"/>
      <c r="B164" s="120"/>
      <c r="C164" s="178" t="s">
        <v>1354</v>
      </c>
      <c r="D164" s="179"/>
      <c r="E164" s="179"/>
      <c r="F164" s="179"/>
      <c r="G164" s="180"/>
      <c r="I164" s="121"/>
      <c r="K164" s="121"/>
      <c r="L164" s="122" t="s">
        <v>1354</v>
      </c>
      <c r="O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row>
    <row r="165" spans="1:104" ht="22.5" x14ac:dyDescent="0.2">
      <c r="A165" s="109">
        <v>66</v>
      </c>
      <c r="B165" s="110" t="s">
        <v>1355</v>
      </c>
      <c r="C165" s="111" t="s">
        <v>1356</v>
      </c>
      <c r="D165" s="112" t="s">
        <v>133</v>
      </c>
      <c r="E165" s="113">
        <v>820</v>
      </c>
      <c r="F165" s="114">
        <v>0</v>
      </c>
      <c r="G165" s="115">
        <f>E165*F165</f>
        <v>0</v>
      </c>
      <c r="H165" s="116">
        <v>0</v>
      </c>
      <c r="I165" s="117">
        <f>E165*H165</f>
        <v>0</v>
      </c>
      <c r="J165" s="116">
        <v>0</v>
      </c>
      <c r="K165" s="117">
        <f>E165*J165</f>
        <v>0</v>
      </c>
      <c r="O165" s="108"/>
      <c r="Z165" s="108"/>
      <c r="AA165" s="108">
        <v>1</v>
      </c>
      <c r="AB165" s="108">
        <v>1</v>
      </c>
      <c r="AC165" s="108">
        <v>1</v>
      </c>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18">
        <f>G165</f>
        <v>0</v>
      </c>
      <c r="BA165" s="108"/>
      <c r="BB165" s="108"/>
      <c r="BC165" s="108"/>
      <c r="BD165" s="108"/>
      <c r="BE165" s="108"/>
      <c r="BF165" s="108"/>
      <c r="BG165" s="108"/>
      <c r="BH165" s="108"/>
      <c r="BI165" s="108"/>
      <c r="CA165" s="108">
        <v>1</v>
      </c>
      <c r="CB165" s="108">
        <v>1</v>
      </c>
      <c r="CZ165" s="75">
        <v>1</v>
      </c>
    </row>
    <row r="166" spans="1:104" ht="22.5" x14ac:dyDescent="0.2">
      <c r="A166" s="119"/>
      <c r="B166" s="120"/>
      <c r="C166" s="178" t="s">
        <v>1357</v>
      </c>
      <c r="D166" s="179"/>
      <c r="E166" s="179"/>
      <c r="F166" s="179"/>
      <c r="G166" s="180"/>
      <c r="I166" s="121"/>
      <c r="K166" s="121"/>
      <c r="L166" s="122" t="s">
        <v>1357</v>
      </c>
      <c r="O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row>
    <row r="167" spans="1:104" x14ac:dyDescent="0.2">
      <c r="A167" s="119"/>
      <c r="B167" s="120"/>
      <c r="C167" s="178" t="s">
        <v>1239</v>
      </c>
      <c r="D167" s="179"/>
      <c r="E167" s="179"/>
      <c r="F167" s="179"/>
      <c r="G167" s="180"/>
      <c r="I167" s="121"/>
      <c r="K167" s="121"/>
      <c r="L167" s="122" t="s">
        <v>1239</v>
      </c>
      <c r="O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row>
    <row r="168" spans="1:104" x14ac:dyDescent="0.2">
      <c r="A168" s="109">
        <v>67</v>
      </c>
      <c r="B168" s="110" t="s">
        <v>1037</v>
      </c>
      <c r="C168" s="111" t="s">
        <v>1038</v>
      </c>
      <c r="D168" s="112" t="s">
        <v>133</v>
      </c>
      <c r="E168" s="113">
        <v>943</v>
      </c>
      <c r="F168" s="114">
        <v>0</v>
      </c>
      <c r="G168" s="115">
        <f>E168*F168</f>
        <v>0</v>
      </c>
      <c r="H168" s="116">
        <v>0</v>
      </c>
      <c r="I168" s="117">
        <f>E168*H168</f>
        <v>0</v>
      </c>
      <c r="J168" s="116"/>
      <c r="K168" s="117">
        <f>E168*J168</f>
        <v>0</v>
      </c>
      <c r="O168" s="108"/>
      <c r="Z168" s="108"/>
      <c r="AA168" s="108">
        <v>3</v>
      </c>
      <c r="AB168" s="108">
        <v>1</v>
      </c>
      <c r="AC168" s="108">
        <v>34140844</v>
      </c>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18">
        <f>G168</f>
        <v>0</v>
      </c>
      <c r="BA168" s="108"/>
      <c r="BB168" s="108"/>
      <c r="BC168" s="108"/>
      <c r="BD168" s="108"/>
      <c r="BE168" s="108"/>
      <c r="BF168" s="108"/>
      <c r="BG168" s="108"/>
      <c r="BH168" s="108"/>
      <c r="BI168" s="108"/>
      <c r="CA168" s="108">
        <v>3</v>
      </c>
      <c r="CB168" s="108">
        <v>1</v>
      </c>
      <c r="CZ168" s="75">
        <v>1</v>
      </c>
    </row>
    <row r="169" spans="1:104" x14ac:dyDescent="0.2">
      <c r="A169" s="119"/>
      <c r="B169" s="120"/>
      <c r="C169" s="178"/>
      <c r="D169" s="179"/>
      <c r="E169" s="179"/>
      <c r="F169" s="179"/>
      <c r="G169" s="180"/>
      <c r="I169" s="121"/>
      <c r="K169" s="121"/>
      <c r="L169" s="122"/>
      <c r="O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row>
    <row r="170" spans="1:104" x14ac:dyDescent="0.2">
      <c r="A170" s="119"/>
      <c r="B170" s="120"/>
      <c r="C170" s="178" t="s">
        <v>1038</v>
      </c>
      <c r="D170" s="179"/>
      <c r="E170" s="179"/>
      <c r="F170" s="179"/>
      <c r="G170" s="180"/>
      <c r="I170" s="121"/>
      <c r="K170" s="121"/>
      <c r="L170" s="122" t="s">
        <v>1038</v>
      </c>
      <c r="O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row>
    <row r="171" spans="1:104" x14ac:dyDescent="0.2">
      <c r="A171" s="119"/>
      <c r="B171" s="120"/>
      <c r="C171" s="178" t="s">
        <v>1270</v>
      </c>
      <c r="D171" s="179"/>
      <c r="E171" s="179"/>
      <c r="F171" s="179"/>
      <c r="G171" s="180"/>
      <c r="I171" s="121"/>
      <c r="K171" s="121"/>
      <c r="L171" s="122" t="s">
        <v>1270</v>
      </c>
      <c r="O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row>
    <row r="172" spans="1:104" x14ac:dyDescent="0.2">
      <c r="A172" s="119"/>
      <c r="B172" s="120"/>
      <c r="C172" s="178" t="s">
        <v>1358</v>
      </c>
      <c r="D172" s="179"/>
      <c r="E172" s="179"/>
      <c r="F172" s="179"/>
      <c r="G172" s="180"/>
      <c r="I172" s="121"/>
      <c r="K172" s="121"/>
      <c r="L172" s="122" t="s">
        <v>1358</v>
      </c>
      <c r="O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row>
    <row r="173" spans="1:104" x14ac:dyDescent="0.2">
      <c r="A173" s="119"/>
      <c r="B173" s="120"/>
      <c r="C173" s="178" t="s">
        <v>1240</v>
      </c>
      <c r="D173" s="179"/>
      <c r="E173" s="179"/>
      <c r="F173" s="179"/>
      <c r="G173" s="180"/>
      <c r="I173" s="121"/>
      <c r="K173" s="121"/>
      <c r="L173" s="122" t="s">
        <v>1240</v>
      </c>
      <c r="O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row>
    <row r="174" spans="1:104" ht="22.5" x14ac:dyDescent="0.2">
      <c r="A174" s="109">
        <v>68</v>
      </c>
      <c r="B174" s="110" t="s">
        <v>1359</v>
      </c>
      <c r="C174" s="111" t="s">
        <v>1360</v>
      </c>
      <c r="D174" s="112" t="s">
        <v>133</v>
      </c>
      <c r="E174" s="113">
        <v>10</v>
      </c>
      <c r="F174" s="114">
        <v>0</v>
      </c>
      <c r="G174" s="115">
        <f>E174*F174</f>
        <v>0</v>
      </c>
      <c r="H174" s="116">
        <v>0</v>
      </c>
      <c r="I174" s="117">
        <f>E174*H174</f>
        <v>0</v>
      </c>
      <c r="J174" s="116">
        <v>0</v>
      </c>
      <c r="K174" s="117">
        <f>E174*J174</f>
        <v>0</v>
      </c>
      <c r="O174" s="108"/>
      <c r="Z174" s="108"/>
      <c r="AA174" s="108">
        <v>1</v>
      </c>
      <c r="AB174" s="108">
        <v>1</v>
      </c>
      <c r="AC174" s="108">
        <v>1</v>
      </c>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18">
        <f>G174</f>
        <v>0</v>
      </c>
      <c r="BA174" s="108"/>
      <c r="BB174" s="108"/>
      <c r="BC174" s="108"/>
      <c r="BD174" s="108"/>
      <c r="BE174" s="108"/>
      <c r="BF174" s="108"/>
      <c r="BG174" s="108"/>
      <c r="BH174" s="108"/>
      <c r="BI174" s="108"/>
      <c r="CA174" s="108">
        <v>1</v>
      </c>
      <c r="CB174" s="108">
        <v>1</v>
      </c>
      <c r="CZ174" s="75">
        <v>1</v>
      </c>
    </row>
    <row r="175" spans="1:104" ht="22.5" x14ac:dyDescent="0.2">
      <c r="A175" s="119"/>
      <c r="B175" s="120"/>
      <c r="C175" s="178" t="s">
        <v>1361</v>
      </c>
      <c r="D175" s="179"/>
      <c r="E175" s="179"/>
      <c r="F175" s="179"/>
      <c r="G175" s="180"/>
      <c r="I175" s="121"/>
      <c r="K175" s="121"/>
      <c r="L175" s="122" t="s">
        <v>1361</v>
      </c>
      <c r="O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row>
    <row r="176" spans="1:104" x14ac:dyDescent="0.2">
      <c r="A176" s="109">
        <v>69</v>
      </c>
      <c r="B176" s="110" t="s">
        <v>1362</v>
      </c>
      <c r="C176" s="111" t="s">
        <v>1363</v>
      </c>
      <c r="D176" s="112" t="s">
        <v>133</v>
      </c>
      <c r="E176" s="113">
        <v>12</v>
      </c>
      <c r="F176" s="114">
        <v>0</v>
      </c>
      <c r="G176" s="115">
        <f>E176*F176</f>
        <v>0</v>
      </c>
      <c r="H176" s="116">
        <v>0</v>
      </c>
      <c r="I176" s="117">
        <f>E176*H176</f>
        <v>0</v>
      </c>
      <c r="J176" s="116"/>
      <c r="K176" s="117">
        <f>E176*J176</f>
        <v>0</v>
      </c>
      <c r="O176" s="108"/>
      <c r="Z176" s="108"/>
      <c r="AA176" s="108">
        <v>3</v>
      </c>
      <c r="AB176" s="108">
        <v>1</v>
      </c>
      <c r="AC176" s="108">
        <v>34111080</v>
      </c>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18">
        <f>G176</f>
        <v>0</v>
      </c>
      <c r="BA176" s="108"/>
      <c r="BB176" s="108"/>
      <c r="BC176" s="108"/>
      <c r="BD176" s="108"/>
      <c r="BE176" s="108"/>
      <c r="BF176" s="108"/>
      <c r="BG176" s="108"/>
      <c r="BH176" s="108"/>
      <c r="BI176" s="108"/>
      <c r="CA176" s="108">
        <v>3</v>
      </c>
      <c r="CB176" s="108">
        <v>1</v>
      </c>
      <c r="CZ176" s="75">
        <v>1</v>
      </c>
    </row>
    <row r="177" spans="1:104" x14ac:dyDescent="0.2">
      <c r="A177" s="119"/>
      <c r="B177" s="120"/>
      <c r="C177" s="178" t="s">
        <v>1363</v>
      </c>
      <c r="D177" s="179"/>
      <c r="E177" s="179"/>
      <c r="F177" s="179"/>
      <c r="G177" s="180"/>
      <c r="I177" s="121"/>
      <c r="K177" s="121"/>
      <c r="L177" s="122" t="s">
        <v>1363</v>
      </c>
      <c r="O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row>
    <row r="178" spans="1:104" x14ac:dyDescent="0.2">
      <c r="A178" s="119"/>
      <c r="B178" s="120"/>
      <c r="C178" s="178" t="s">
        <v>1364</v>
      </c>
      <c r="D178" s="179"/>
      <c r="E178" s="179"/>
      <c r="F178" s="179"/>
      <c r="G178" s="180"/>
      <c r="I178" s="121"/>
      <c r="K178" s="121"/>
      <c r="L178" s="122" t="s">
        <v>1364</v>
      </c>
      <c r="O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row>
    <row r="179" spans="1:104" ht="22.5" x14ac:dyDescent="0.2">
      <c r="A179" s="109">
        <v>70</v>
      </c>
      <c r="B179" s="110" t="s">
        <v>1365</v>
      </c>
      <c r="C179" s="111" t="s">
        <v>1366</v>
      </c>
      <c r="D179" s="112" t="s">
        <v>133</v>
      </c>
      <c r="E179" s="113">
        <v>30</v>
      </c>
      <c r="F179" s="114">
        <v>0</v>
      </c>
      <c r="G179" s="115">
        <f>E179*F179</f>
        <v>0</v>
      </c>
      <c r="H179" s="116">
        <v>0</v>
      </c>
      <c r="I179" s="117">
        <f>E179*H179</f>
        <v>0</v>
      </c>
      <c r="J179" s="116">
        <v>0</v>
      </c>
      <c r="K179" s="117">
        <f>E179*J179</f>
        <v>0</v>
      </c>
      <c r="O179" s="108"/>
      <c r="Z179" s="108"/>
      <c r="AA179" s="108">
        <v>1</v>
      </c>
      <c r="AB179" s="108">
        <v>1</v>
      </c>
      <c r="AC179" s="108">
        <v>1</v>
      </c>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18">
        <f>G179</f>
        <v>0</v>
      </c>
      <c r="BA179" s="108"/>
      <c r="BB179" s="108"/>
      <c r="BC179" s="108"/>
      <c r="BD179" s="108"/>
      <c r="BE179" s="108"/>
      <c r="BF179" s="108"/>
      <c r="BG179" s="108"/>
      <c r="BH179" s="108"/>
      <c r="BI179" s="108"/>
      <c r="CA179" s="108">
        <v>1</v>
      </c>
      <c r="CB179" s="108">
        <v>1</v>
      </c>
      <c r="CZ179" s="75">
        <v>1</v>
      </c>
    </row>
    <row r="180" spans="1:104" ht="22.5" x14ac:dyDescent="0.2">
      <c r="A180" s="119"/>
      <c r="B180" s="120"/>
      <c r="C180" s="178" t="s">
        <v>1367</v>
      </c>
      <c r="D180" s="179"/>
      <c r="E180" s="179"/>
      <c r="F180" s="179"/>
      <c r="G180" s="180"/>
      <c r="I180" s="121"/>
      <c r="K180" s="121"/>
      <c r="L180" s="122" t="s">
        <v>1367</v>
      </c>
      <c r="O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row>
    <row r="181" spans="1:104" x14ac:dyDescent="0.2">
      <c r="A181" s="109">
        <v>71</v>
      </c>
      <c r="B181" s="110" t="s">
        <v>1029</v>
      </c>
      <c r="C181" s="111" t="s">
        <v>1030</v>
      </c>
      <c r="D181" s="112" t="s">
        <v>133</v>
      </c>
      <c r="E181" s="113">
        <v>36</v>
      </c>
      <c r="F181" s="114">
        <v>0</v>
      </c>
      <c r="G181" s="115">
        <f>E181*F181</f>
        <v>0</v>
      </c>
      <c r="H181" s="116">
        <v>0</v>
      </c>
      <c r="I181" s="117">
        <f>E181*H181</f>
        <v>0</v>
      </c>
      <c r="J181" s="116"/>
      <c r="K181" s="117">
        <f>E181*J181</f>
        <v>0</v>
      </c>
      <c r="O181" s="108"/>
      <c r="Z181" s="108"/>
      <c r="AA181" s="108">
        <v>3</v>
      </c>
      <c r="AB181" s="108">
        <v>1</v>
      </c>
      <c r="AC181" s="108">
        <v>34111090</v>
      </c>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18">
        <f>G181</f>
        <v>0</v>
      </c>
      <c r="BA181" s="108"/>
      <c r="BB181" s="108"/>
      <c r="BC181" s="108"/>
      <c r="BD181" s="108"/>
      <c r="BE181" s="108"/>
      <c r="BF181" s="108"/>
      <c r="BG181" s="108"/>
      <c r="BH181" s="108"/>
      <c r="BI181" s="108"/>
      <c r="CA181" s="108">
        <v>3</v>
      </c>
      <c r="CB181" s="108">
        <v>1</v>
      </c>
      <c r="CZ181" s="75">
        <v>1</v>
      </c>
    </row>
    <row r="182" spans="1:104" x14ac:dyDescent="0.2">
      <c r="A182" s="119"/>
      <c r="B182" s="120"/>
      <c r="C182" s="178" t="s">
        <v>1030</v>
      </c>
      <c r="D182" s="179"/>
      <c r="E182" s="179"/>
      <c r="F182" s="179"/>
      <c r="G182" s="180"/>
      <c r="I182" s="121"/>
      <c r="K182" s="121"/>
      <c r="L182" s="122" t="s">
        <v>1030</v>
      </c>
      <c r="O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row>
    <row r="183" spans="1:104" x14ac:dyDescent="0.2">
      <c r="A183" s="119"/>
      <c r="B183" s="120"/>
      <c r="C183" s="178" t="s">
        <v>1368</v>
      </c>
      <c r="D183" s="179"/>
      <c r="E183" s="179"/>
      <c r="F183" s="179"/>
      <c r="G183" s="180"/>
      <c r="I183" s="121"/>
      <c r="K183" s="121"/>
      <c r="L183" s="122" t="s">
        <v>1368</v>
      </c>
      <c r="O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row>
    <row r="184" spans="1:104" ht="22.5" x14ac:dyDescent="0.2">
      <c r="A184" s="109">
        <v>72</v>
      </c>
      <c r="B184" s="110" t="s">
        <v>1369</v>
      </c>
      <c r="C184" s="111" t="s">
        <v>1370</v>
      </c>
      <c r="D184" s="112" t="s">
        <v>152</v>
      </c>
      <c r="E184" s="113">
        <v>1</v>
      </c>
      <c r="F184" s="114">
        <v>0</v>
      </c>
      <c r="G184" s="115">
        <f>E184*F184</f>
        <v>0</v>
      </c>
      <c r="H184" s="116">
        <v>0</v>
      </c>
      <c r="I184" s="117">
        <f>E184*H184</f>
        <v>0</v>
      </c>
      <c r="J184" s="116">
        <v>0</v>
      </c>
      <c r="K184" s="117">
        <f>E184*J184</f>
        <v>0</v>
      </c>
      <c r="O184" s="108"/>
      <c r="Z184" s="108"/>
      <c r="AA184" s="108">
        <v>1</v>
      </c>
      <c r="AB184" s="108">
        <v>1</v>
      </c>
      <c r="AC184" s="108">
        <v>1</v>
      </c>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18">
        <f>G184</f>
        <v>0</v>
      </c>
      <c r="BA184" s="108"/>
      <c r="BB184" s="108"/>
      <c r="BC184" s="108"/>
      <c r="BD184" s="108"/>
      <c r="BE184" s="108"/>
      <c r="BF184" s="108"/>
      <c r="BG184" s="108"/>
      <c r="BH184" s="108"/>
      <c r="BI184" s="108"/>
      <c r="CA184" s="108">
        <v>1</v>
      </c>
      <c r="CB184" s="108">
        <v>1</v>
      </c>
      <c r="CZ184" s="75">
        <v>1</v>
      </c>
    </row>
    <row r="185" spans="1:104" ht="22.5" x14ac:dyDescent="0.2">
      <c r="A185" s="119"/>
      <c r="B185" s="120"/>
      <c r="C185" s="178" t="s">
        <v>1371</v>
      </c>
      <c r="D185" s="179"/>
      <c r="E185" s="179"/>
      <c r="F185" s="179"/>
      <c r="G185" s="180"/>
      <c r="I185" s="121"/>
      <c r="K185" s="121"/>
      <c r="L185" s="122" t="s">
        <v>1371</v>
      </c>
      <c r="O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row>
    <row r="186" spans="1:104" x14ac:dyDescent="0.2">
      <c r="A186" s="119"/>
      <c r="B186" s="120"/>
      <c r="C186" s="178"/>
      <c r="D186" s="179"/>
      <c r="E186" s="179"/>
      <c r="F186" s="179"/>
      <c r="G186" s="180"/>
      <c r="I186" s="121"/>
      <c r="K186" s="121"/>
      <c r="L186" s="122"/>
      <c r="O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row>
    <row r="187" spans="1:104" x14ac:dyDescent="0.2">
      <c r="A187" s="119"/>
      <c r="B187" s="120"/>
      <c r="C187" s="178"/>
      <c r="D187" s="179"/>
      <c r="E187" s="179"/>
      <c r="F187" s="179"/>
      <c r="G187" s="180"/>
      <c r="I187" s="121"/>
      <c r="K187" s="121"/>
      <c r="L187" s="122"/>
      <c r="O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row>
    <row r="188" spans="1:104" x14ac:dyDescent="0.2">
      <c r="A188" s="119"/>
      <c r="B188" s="120"/>
      <c r="C188" s="178"/>
      <c r="D188" s="179"/>
      <c r="E188" s="179"/>
      <c r="F188" s="179"/>
      <c r="G188" s="180"/>
      <c r="I188" s="121"/>
      <c r="K188" s="121"/>
      <c r="L188" s="122"/>
      <c r="O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row>
    <row r="189" spans="1:104" x14ac:dyDescent="0.2">
      <c r="A189" s="109">
        <v>73</v>
      </c>
      <c r="B189" s="110" t="s">
        <v>1372</v>
      </c>
      <c r="C189" s="111" t="s">
        <v>1373</v>
      </c>
      <c r="D189" s="112" t="s">
        <v>152</v>
      </c>
      <c r="E189" s="113">
        <v>1</v>
      </c>
      <c r="F189" s="114">
        <v>0</v>
      </c>
      <c r="G189" s="115">
        <f>E189*F189</f>
        <v>0</v>
      </c>
      <c r="H189" s="116">
        <v>0</v>
      </c>
      <c r="I189" s="117">
        <f>E189*H189</f>
        <v>0</v>
      </c>
      <c r="J189" s="116"/>
      <c r="K189" s="117">
        <f>E189*J189</f>
        <v>0</v>
      </c>
      <c r="O189" s="108"/>
      <c r="Z189" s="108"/>
      <c r="AA189" s="108">
        <v>3</v>
      </c>
      <c r="AB189" s="108">
        <v>1</v>
      </c>
      <c r="AC189" s="108">
        <v>357116460</v>
      </c>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18">
        <f>G189</f>
        <v>0</v>
      </c>
      <c r="BA189" s="108"/>
      <c r="BB189" s="108"/>
      <c r="BC189" s="108"/>
      <c r="BD189" s="108"/>
      <c r="BE189" s="108"/>
      <c r="BF189" s="108"/>
      <c r="BG189" s="108"/>
      <c r="BH189" s="108"/>
      <c r="BI189" s="108"/>
      <c r="CA189" s="108">
        <v>3</v>
      </c>
      <c r="CB189" s="108">
        <v>1</v>
      </c>
      <c r="CZ189" s="75">
        <v>1</v>
      </c>
    </row>
    <row r="190" spans="1:104" ht="22.5" x14ac:dyDescent="0.2">
      <c r="A190" s="119"/>
      <c r="B190" s="120"/>
      <c r="C190" s="178" t="s">
        <v>1374</v>
      </c>
      <c r="D190" s="179"/>
      <c r="E190" s="179"/>
      <c r="F190" s="179"/>
      <c r="G190" s="180"/>
      <c r="I190" s="121"/>
      <c r="K190" s="121"/>
      <c r="L190" s="122" t="s">
        <v>1374</v>
      </c>
      <c r="O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row>
    <row r="191" spans="1:104" x14ac:dyDescent="0.2">
      <c r="A191" s="109">
        <v>74</v>
      </c>
      <c r="B191" s="110" t="s">
        <v>1005</v>
      </c>
      <c r="C191" s="111" t="s">
        <v>1006</v>
      </c>
      <c r="D191" s="112" t="s">
        <v>22</v>
      </c>
      <c r="E191" s="113">
        <v>3</v>
      </c>
      <c r="F191" s="114">
        <v>0</v>
      </c>
      <c r="G191" s="115">
        <f>E191*F191</f>
        <v>0</v>
      </c>
      <c r="H191" s="116">
        <v>0</v>
      </c>
      <c r="I191" s="117">
        <f>E191*H191</f>
        <v>0</v>
      </c>
      <c r="J191" s="116">
        <v>0</v>
      </c>
      <c r="K191" s="117">
        <f>E191*J191</f>
        <v>0</v>
      </c>
      <c r="O191" s="108"/>
      <c r="Z191" s="108"/>
      <c r="AA191" s="108">
        <v>1</v>
      </c>
      <c r="AB191" s="108">
        <v>1</v>
      </c>
      <c r="AC191" s="108">
        <v>1</v>
      </c>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18">
        <f>G191</f>
        <v>0</v>
      </c>
      <c r="BA191" s="108"/>
      <c r="BB191" s="108"/>
      <c r="BC191" s="108"/>
      <c r="BD191" s="108"/>
      <c r="BE191" s="108"/>
      <c r="BF191" s="108"/>
      <c r="BG191" s="108"/>
      <c r="BH191" s="108"/>
      <c r="BI191" s="108"/>
      <c r="CA191" s="108">
        <v>1</v>
      </c>
      <c r="CB191" s="108">
        <v>1</v>
      </c>
      <c r="CZ191" s="75">
        <v>1</v>
      </c>
    </row>
    <row r="192" spans="1:104" x14ac:dyDescent="0.2">
      <c r="A192" s="109">
        <v>75</v>
      </c>
      <c r="B192" s="110" t="s">
        <v>1008</v>
      </c>
      <c r="C192" s="111" t="s">
        <v>1009</v>
      </c>
      <c r="D192" s="112" t="s">
        <v>22</v>
      </c>
      <c r="E192" s="113">
        <v>3</v>
      </c>
      <c r="F192" s="114">
        <v>0</v>
      </c>
      <c r="G192" s="115">
        <f>E192*F192</f>
        <v>0</v>
      </c>
      <c r="H192" s="116">
        <v>0</v>
      </c>
      <c r="I192" s="117">
        <f>E192*H192</f>
        <v>0</v>
      </c>
      <c r="J192" s="116">
        <v>0</v>
      </c>
      <c r="K192" s="117">
        <f>E192*J192</f>
        <v>0</v>
      </c>
      <c r="O192" s="108"/>
      <c r="Z192" s="108"/>
      <c r="AA192" s="108">
        <v>1</v>
      </c>
      <c r="AB192" s="108">
        <v>1</v>
      </c>
      <c r="AC192" s="108">
        <v>1</v>
      </c>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18">
        <f>G192</f>
        <v>0</v>
      </c>
      <c r="BA192" s="108"/>
      <c r="BB192" s="108"/>
      <c r="BC192" s="108"/>
      <c r="BD192" s="108"/>
      <c r="BE192" s="108"/>
      <c r="BF192" s="108"/>
      <c r="BG192" s="108"/>
      <c r="BH192" s="108"/>
      <c r="BI192" s="108"/>
      <c r="CA192" s="108">
        <v>1</v>
      </c>
      <c r="CB192" s="108">
        <v>1</v>
      </c>
      <c r="CZ192" s="75">
        <v>1</v>
      </c>
    </row>
    <row r="193" spans="1:61" x14ac:dyDescent="0.2">
      <c r="A193" s="128" t="s">
        <v>51</v>
      </c>
      <c r="B193" s="129" t="s">
        <v>1346</v>
      </c>
      <c r="C193" s="130" t="s">
        <v>48</v>
      </c>
      <c r="D193" s="131"/>
      <c r="E193" s="132"/>
      <c r="F193" s="132"/>
      <c r="G193" s="133">
        <f>SUM(G158:G192)</f>
        <v>0</v>
      </c>
      <c r="H193" s="134"/>
      <c r="I193" s="133">
        <f>SUM(I158:I192)</f>
        <v>0</v>
      </c>
      <c r="J193" s="135"/>
      <c r="K193" s="133">
        <f>SUM(K158:K192)</f>
        <v>0</v>
      </c>
      <c r="O193" s="108"/>
      <c r="X193" s="136">
        <f>K193</f>
        <v>0</v>
      </c>
      <c r="Y193" s="136">
        <f>I193</f>
        <v>0</v>
      </c>
      <c r="Z193" s="118">
        <f>G193</f>
        <v>0</v>
      </c>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37"/>
      <c r="BB193" s="137"/>
      <c r="BC193" s="137"/>
      <c r="BD193" s="137"/>
      <c r="BE193" s="137"/>
      <c r="BF193" s="137"/>
      <c r="BG193" s="108"/>
      <c r="BH193" s="108"/>
      <c r="BI193" s="108"/>
    </row>
    <row r="194" spans="1:61" x14ac:dyDescent="0.2">
      <c r="A194" s="138" t="s">
        <v>29</v>
      </c>
      <c r="B194" s="139" t="s">
        <v>52</v>
      </c>
      <c r="C194" s="140"/>
      <c r="D194" s="141"/>
      <c r="E194" s="142"/>
      <c r="F194" s="142"/>
      <c r="G194" s="143">
        <f>SUM(Z7:Z194)</f>
        <v>0</v>
      </c>
      <c r="H194" s="144"/>
      <c r="I194" s="143">
        <f>SUM(Y7:Y194)</f>
        <v>0</v>
      </c>
      <c r="J194" s="144"/>
      <c r="K194" s="143">
        <f>SUM(X7:X194)</f>
        <v>0</v>
      </c>
      <c r="O194" s="108"/>
      <c r="BA194" s="145"/>
      <c r="BB194" s="145"/>
      <c r="BC194" s="145"/>
      <c r="BD194" s="145"/>
      <c r="BE194" s="145"/>
      <c r="BF194" s="145"/>
    </row>
    <row r="195" spans="1:61" x14ac:dyDescent="0.2">
      <c r="E195" s="75"/>
    </row>
    <row r="196" spans="1:61" x14ac:dyDescent="0.2">
      <c r="A196" s="146" t="s">
        <v>31</v>
      </c>
      <c r="E196" s="75"/>
    </row>
    <row r="197" spans="1:61" ht="117.75" customHeight="1" x14ac:dyDescent="0.2">
      <c r="A197" s="182"/>
      <c r="B197" s="183"/>
      <c r="C197" s="183"/>
      <c r="D197" s="183"/>
      <c r="E197" s="183"/>
      <c r="F197" s="183"/>
      <c r="G197" s="184"/>
    </row>
    <row r="198" spans="1:61" x14ac:dyDescent="0.2">
      <c r="E198" s="75"/>
    </row>
    <row r="199" spans="1:61" x14ac:dyDescent="0.2">
      <c r="E199" s="75"/>
    </row>
    <row r="200" spans="1:61" x14ac:dyDescent="0.2">
      <c r="E200" s="75"/>
    </row>
    <row r="201" spans="1:61" x14ac:dyDescent="0.2">
      <c r="E201" s="75"/>
    </row>
    <row r="202" spans="1:61" x14ac:dyDescent="0.2">
      <c r="E202" s="75"/>
    </row>
    <row r="203" spans="1:61" x14ac:dyDescent="0.2">
      <c r="E203" s="75"/>
    </row>
    <row r="204" spans="1:61" x14ac:dyDescent="0.2">
      <c r="E204" s="75"/>
    </row>
    <row r="205" spans="1:61" x14ac:dyDescent="0.2">
      <c r="E205" s="75"/>
    </row>
    <row r="206" spans="1:61" x14ac:dyDescent="0.2">
      <c r="E206" s="75"/>
    </row>
    <row r="207" spans="1:61" x14ac:dyDescent="0.2">
      <c r="E207" s="75"/>
    </row>
    <row r="208" spans="1:61" x14ac:dyDescent="0.2">
      <c r="E208" s="75"/>
    </row>
    <row r="209" spans="5:5" x14ac:dyDescent="0.2">
      <c r="E209" s="75"/>
    </row>
    <row r="210" spans="5:5" x14ac:dyDescent="0.2">
      <c r="E210" s="75"/>
    </row>
    <row r="211" spans="5:5" x14ac:dyDescent="0.2">
      <c r="E211" s="75"/>
    </row>
    <row r="212" spans="5:5" x14ac:dyDescent="0.2">
      <c r="E212" s="75"/>
    </row>
    <row r="213" spans="5:5" x14ac:dyDescent="0.2">
      <c r="E213" s="75"/>
    </row>
    <row r="214" spans="5:5" x14ac:dyDescent="0.2">
      <c r="E214" s="75"/>
    </row>
    <row r="215" spans="5:5" x14ac:dyDescent="0.2">
      <c r="E215" s="75"/>
    </row>
    <row r="216" spans="5:5" x14ac:dyDescent="0.2">
      <c r="E216" s="75"/>
    </row>
    <row r="217" spans="5:5" x14ac:dyDescent="0.2">
      <c r="E217" s="75"/>
    </row>
    <row r="218" spans="5:5" x14ac:dyDescent="0.2">
      <c r="E218" s="75"/>
    </row>
    <row r="219" spans="5:5" x14ac:dyDescent="0.2">
      <c r="E219" s="75"/>
    </row>
    <row r="220" spans="5:5" x14ac:dyDescent="0.2">
      <c r="E220" s="75"/>
    </row>
    <row r="221" spans="5:5" x14ac:dyDescent="0.2">
      <c r="E221" s="75"/>
    </row>
    <row r="222" spans="5:5" x14ac:dyDescent="0.2">
      <c r="E222" s="75"/>
    </row>
    <row r="223" spans="5:5" x14ac:dyDescent="0.2">
      <c r="E223" s="75"/>
    </row>
    <row r="224" spans="5:5" x14ac:dyDescent="0.2">
      <c r="E224" s="75"/>
    </row>
    <row r="225" spans="5:5" x14ac:dyDescent="0.2">
      <c r="E225" s="75"/>
    </row>
    <row r="226" spans="5:5" x14ac:dyDescent="0.2">
      <c r="E226" s="75"/>
    </row>
    <row r="227" spans="5:5" x14ac:dyDescent="0.2">
      <c r="E227" s="75"/>
    </row>
    <row r="228" spans="5:5" x14ac:dyDescent="0.2">
      <c r="E228" s="75"/>
    </row>
    <row r="229" spans="5:5" x14ac:dyDescent="0.2">
      <c r="E229" s="75"/>
    </row>
    <row r="230" spans="5:5" x14ac:dyDescent="0.2">
      <c r="E230" s="75"/>
    </row>
    <row r="231" spans="5:5" x14ac:dyDescent="0.2">
      <c r="E231" s="75"/>
    </row>
    <row r="232" spans="5:5" x14ac:dyDescent="0.2">
      <c r="E232" s="75"/>
    </row>
    <row r="233" spans="5:5" x14ac:dyDescent="0.2">
      <c r="E233" s="75"/>
    </row>
    <row r="234" spans="5:5" x14ac:dyDescent="0.2">
      <c r="E234" s="75"/>
    </row>
    <row r="235" spans="5:5" x14ac:dyDescent="0.2">
      <c r="E235" s="75"/>
    </row>
    <row r="236" spans="5:5" x14ac:dyDescent="0.2">
      <c r="E236" s="75"/>
    </row>
    <row r="237" spans="5:5" x14ac:dyDescent="0.2">
      <c r="E237" s="75"/>
    </row>
    <row r="238" spans="5:5" x14ac:dyDescent="0.2">
      <c r="E238" s="75"/>
    </row>
    <row r="239" spans="5:5" x14ac:dyDescent="0.2">
      <c r="E239" s="75"/>
    </row>
    <row r="240" spans="5:5" x14ac:dyDescent="0.2">
      <c r="E240" s="75"/>
    </row>
    <row r="241" spans="1:7" x14ac:dyDescent="0.2">
      <c r="E241" s="75"/>
    </row>
    <row r="242" spans="1:7" x14ac:dyDescent="0.2">
      <c r="E242" s="75"/>
    </row>
    <row r="243" spans="1:7" x14ac:dyDescent="0.2">
      <c r="E243" s="75"/>
    </row>
    <row r="244" spans="1:7" x14ac:dyDescent="0.2">
      <c r="E244" s="75"/>
    </row>
    <row r="245" spans="1:7" x14ac:dyDescent="0.2">
      <c r="E245" s="75"/>
    </row>
    <row r="246" spans="1:7" x14ac:dyDescent="0.2">
      <c r="E246" s="75"/>
    </row>
    <row r="247" spans="1:7" x14ac:dyDescent="0.2">
      <c r="E247" s="75"/>
    </row>
    <row r="248" spans="1:7" x14ac:dyDescent="0.2">
      <c r="E248" s="75"/>
    </row>
    <row r="249" spans="1:7" x14ac:dyDescent="0.2">
      <c r="E249" s="75"/>
    </row>
    <row r="250" spans="1:7" x14ac:dyDescent="0.2">
      <c r="E250" s="75"/>
    </row>
    <row r="251" spans="1:7" x14ac:dyDescent="0.2">
      <c r="E251" s="75"/>
    </row>
    <row r="252" spans="1:7" x14ac:dyDescent="0.2">
      <c r="E252" s="75"/>
    </row>
    <row r="253" spans="1:7" x14ac:dyDescent="0.2">
      <c r="A253" s="147"/>
      <c r="B253" s="147"/>
    </row>
    <row r="254" spans="1:7" x14ac:dyDescent="0.2">
      <c r="C254" s="148"/>
      <c r="D254" s="148"/>
      <c r="E254" s="149"/>
      <c r="F254" s="148"/>
      <c r="G254" s="150"/>
    </row>
    <row r="255" spans="1:7" x14ac:dyDescent="0.2">
      <c r="A255" s="147"/>
      <c r="B255" s="147"/>
    </row>
  </sheetData>
  <sheetProtection password="C7B2" sheet="1"/>
  <mergeCells count="108">
    <mergeCell ref="C21:G21"/>
    <mergeCell ref="C23:G23"/>
    <mergeCell ref="C25:G25"/>
    <mergeCell ref="C27:G27"/>
    <mergeCell ref="C29:G29"/>
    <mergeCell ref="C31:G31"/>
    <mergeCell ref="A1:G1"/>
    <mergeCell ref="A197:G197"/>
    <mergeCell ref="C9:G9"/>
    <mergeCell ref="C11:G11"/>
    <mergeCell ref="C13:G13"/>
    <mergeCell ref="C15:G15"/>
    <mergeCell ref="C17:G17"/>
    <mergeCell ref="C19:G19"/>
    <mergeCell ref="C33:G33"/>
    <mergeCell ref="C35:G35"/>
    <mergeCell ref="C37:G37"/>
    <mergeCell ref="C39:G39"/>
    <mergeCell ref="C41:G41"/>
    <mergeCell ref="C59:G59"/>
    <mergeCell ref="C60:G60"/>
    <mergeCell ref="C61:G61"/>
    <mergeCell ref="C62:G62"/>
    <mergeCell ref="C46:G46"/>
    <mergeCell ref="C48:G48"/>
    <mergeCell ref="C49:G49"/>
    <mergeCell ref="C53:G53"/>
    <mergeCell ref="C54:G54"/>
    <mergeCell ref="C55:G55"/>
    <mergeCell ref="C56:G56"/>
    <mergeCell ref="C57:G57"/>
    <mergeCell ref="C58:G58"/>
    <mergeCell ref="C73:G73"/>
    <mergeCell ref="C74:G74"/>
    <mergeCell ref="C76:G76"/>
    <mergeCell ref="C78:G78"/>
    <mergeCell ref="C81:G81"/>
    <mergeCell ref="C82:G82"/>
    <mergeCell ref="C63:G63"/>
    <mergeCell ref="C64:G64"/>
    <mergeCell ref="C65:G65"/>
    <mergeCell ref="C69:G69"/>
    <mergeCell ref="C70:G70"/>
    <mergeCell ref="C72:G72"/>
    <mergeCell ref="C96:G96"/>
    <mergeCell ref="C97:G97"/>
    <mergeCell ref="C98:G98"/>
    <mergeCell ref="C99:G99"/>
    <mergeCell ref="C100:G100"/>
    <mergeCell ref="C101:G101"/>
    <mergeCell ref="C85:G85"/>
    <mergeCell ref="C86:G86"/>
    <mergeCell ref="C88:G88"/>
    <mergeCell ref="C92:G92"/>
    <mergeCell ref="C93:G93"/>
    <mergeCell ref="C95:G95"/>
    <mergeCell ref="C110:G110"/>
    <mergeCell ref="C114:G114"/>
    <mergeCell ref="C115:G115"/>
    <mergeCell ref="C116:G116"/>
    <mergeCell ref="C117:G117"/>
    <mergeCell ref="C118:G118"/>
    <mergeCell ref="C102:G102"/>
    <mergeCell ref="C103:G103"/>
    <mergeCell ref="C106:G106"/>
    <mergeCell ref="C107:G107"/>
    <mergeCell ref="C108:G108"/>
    <mergeCell ref="C109:G109"/>
    <mergeCell ref="C132:G132"/>
    <mergeCell ref="C134:G134"/>
    <mergeCell ref="C135:G135"/>
    <mergeCell ref="C136:G136"/>
    <mergeCell ref="C137:G137"/>
    <mergeCell ref="C138:G138"/>
    <mergeCell ref="C119:G119"/>
    <mergeCell ref="C120:G120"/>
    <mergeCell ref="C124:G124"/>
    <mergeCell ref="C126:G126"/>
    <mergeCell ref="C128:G128"/>
    <mergeCell ref="C130:G130"/>
    <mergeCell ref="C160:G160"/>
    <mergeCell ref="C161:G161"/>
    <mergeCell ref="C163:G163"/>
    <mergeCell ref="C164:G164"/>
    <mergeCell ref="C166:G166"/>
    <mergeCell ref="C167:G167"/>
    <mergeCell ref="C169:G169"/>
    <mergeCell ref="C170:G170"/>
    <mergeCell ref="C147:G147"/>
    <mergeCell ref="C149:G149"/>
    <mergeCell ref="C151:G151"/>
    <mergeCell ref="C152:G152"/>
    <mergeCell ref="C153:G153"/>
    <mergeCell ref="C155:G155"/>
    <mergeCell ref="C188:G188"/>
    <mergeCell ref="C190:G190"/>
    <mergeCell ref="C180:G180"/>
    <mergeCell ref="C182:G182"/>
    <mergeCell ref="C183:G183"/>
    <mergeCell ref="C185:G185"/>
    <mergeCell ref="C186:G186"/>
    <mergeCell ref="C187:G187"/>
    <mergeCell ref="C171:G171"/>
    <mergeCell ref="C172:G172"/>
    <mergeCell ref="C173:G173"/>
    <mergeCell ref="C175:G175"/>
    <mergeCell ref="C177:G177"/>
    <mergeCell ref="C178:G178"/>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CZ140"/>
  <sheetViews>
    <sheetView showGridLines="0" showZeros="0" tabSelected="1"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1450</v>
      </c>
      <c r="E3" s="83"/>
      <c r="F3" s="84"/>
      <c r="G3" s="85"/>
    </row>
    <row r="4" spans="1:104" ht="13.5" customHeight="1" thickBot="1" x14ac:dyDescent="0.25">
      <c r="A4" s="86" t="s">
        <v>34</v>
      </c>
      <c r="B4" s="87"/>
      <c r="C4" s="88"/>
      <c r="D4" s="89" t="s">
        <v>1451</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47</v>
      </c>
      <c r="C7" s="102" t="s">
        <v>48</v>
      </c>
      <c r="D7" s="103"/>
      <c r="E7" s="104"/>
      <c r="F7" s="104"/>
      <c r="G7" s="105"/>
      <c r="H7" s="106"/>
      <c r="I7" s="107"/>
      <c r="J7" s="106"/>
      <c r="K7" s="107"/>
      <c r="O7" s="108"/>
    </row>
    <row r="8" spans="1:104" x14ac:dyDescent="0.2">
      <c r="A8" s="109">
        <v>1</v>
      </c>
      <c r="B8" s="110" t="s">
        <v>1376</v>
      </c>
      <c r="C8" s="111" t="s">
        <v>1377</v>
      </c>
      <c r="D8" s="112" t="s">
        <v>104</v>
      </c>
      <c r="E8" s="113">
        <v>163.9</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85" t="s">
        <v>1378</v>
      </c>
      <c r="D9" s="186"/>
      <c r="E9" s="123">
        <v>63.3</v>
      </c>
      <c r="F9" s="124"/>
      <c r="G9" s="125"/>
      <c r="H9" s="126"/>
      <c r="I9" s="121"/>
      <c r="K9" s="121"/>
      <c r="M9" s="122" t="s">
        <v>1378</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27" t="str">
        <f>C8</f>
        <v xml:space="preserve">Odkopávky pro silnice v hor. 4 do 100 m3 </v>
      </c>
      <c r="BE9" s="108"/>
      <c r="BF9" s="108"/>
      <c r="BG9" s="108"/>
      <c r="BH9" s="108"/>
      <c r="BI9" s="108"/>
    </row>
    <row r="10" spans="1:104" x14ac:dyDescent="0.2">
      <c r="A10" s="119"/>
      <c r="B10" s="120"/>
      <c r="C10" s="185" t="s">
        <v>1379</v>
      </c>
      <c r="D10" s="186"/>
      <c r="E10" s="123">
        <v>30</v>
      </c>
      <c r="F10" s="124"/>
      <c r="G10" s="125"/>
      <c r="H10" s="126"/>
      <c r="I10" s="121"/>
      <c r="K10" s="121"/>
      <c r="M10" s="122" t="s">
        <v>1379</v>
      </c>
      <c r="O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27" t="str">
        <f>C9</f>
        <v>RELAXAČNÍ ZONA MLAT :211*0,3</v>
      </c>
      <c r="BE10" s="108"/>
      <c r="BF10" s="108"/>
      <c r="BG10" s="108"/>
      <c r="BH10" s="108"/>
      <c r="BI10" s="108"/>
    </row>
    <row r="11" spans="1:104" x14ac:dyDescent="0.2">
      <c r="A11" s="119"/>
      <c r="B11" s="120"/>
      <c r="C11" s="185" t="s">
        <v>1380</v>
      </c>
      <c r="D11" s="186"/>
      <c r="E11" s="123">
        <v>6.6</v>
      </c>
      <c r="F11" s="124"/>
      <c r="G11" s="125"/>
      <c r="H11" s="126"/>
      <c r="I11" s="121"/>
      <c r="K11" s="121"/>
      <c r="M11" s="122" t="s">
        <v>1380</v>
      </c>
      <c r="O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27" t="str">
        <f>C10</f>
        <v>kamená dlažba :100*0,3</v>
      </c>
      <c r="BE11" s="108"/>
      <c r="BF11" s="108"/>
      <c r="BG11" s="108"/>
      <c r="BH11" s="108"/>
      <c r="BI11" s="108"/>
    </row>
    <row r="12" spans="1:104" x14ac:dyDescent="0.2">
      <c r="A12" s="119"/>
      <c r="B12" s="120"/>
      <c r="C12" s="185" t="s">
        <v>1381</v>
      </c>
      <c r="D12" s="186"/>
      <c r="E12" s="123">
        <v>64</v>
      </c>
      <c r="F12" s="124"/>
      <c r="G12" s="125"/>
      <c r="H12" s="126"/>
      <c r="I12" s="121"/>
      <c r="K12" s="121"/>
      <c r="M12" s="122" t="s">
        <v>1381</v>
      </c>
      <c r="O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27" t="str">
        <f>C11</f>
        <v>chodník 2 :22*0,3</v>
      </c>
      <c r="BE12" s="108"/>
      <c r="BF12" s="108"/>
      <c r="BG12" s="108"/>
      <c r="BH12" s="108"/>
      <c r="BI12" s="108"/>
    </row>
    <row r="13" spans="1:104" ht="22.5" x14ac:dyDescent="0.2">
      <c r="A13" s="109">
        <v>2</v>
      </c>
      <c r="B13" s="110" t="s">
        <v>1382</v>
      </c>
      <c r="C13" s="111" t="s">
        <v>1383</v>
      </c>
      <c r="D13" s="112" t="s">
        <v>104</v>
      </c>
      <c r="E13" s="113">
        <v>180.4</v>
      </c>
      <c r="F13" s="114">
        <v>0</v>
      </c>
      <c r="G13" s="115">
        <f>E13*F13</f>
        <v>0</v>
      </c>
      <c r="H13" s="116">
        <v>0</v>
      </c>
      <c r="I13" s="117">
        <f>E13*H13</f>
        <v>0</v>
      </c>
      <c r="J13" s="116">
        <v>0</v>
      </c>
      <c r="K13" s="117">
        <f>E13*J13</f>
        <v>0</v>
      </c>
      <c r="O13" s="108"/>
      <c r="Z13" s="108"/>
      <c r="AA13" s="108">
        <v>1</v>
      </c>
      <c r="AB13" s="108">
        <v>1</v>
      </c>
      <c r="AC13" s="108">
        <v>1</v>
      </c>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18">
        <f>G13</f>
        <v>0</v>
      </c>
      <c r="BA13" s="108"/>
      <c r="BB13" s="108"/>
      <c r="BC13" s="108"/>
      <c r="BD13" s="108"/>
      <c r="BE13" s="108"/>
      <c r="BF13" s="108"/>
      <c r="BG13" s="108"/>
      <c r="BH13" s="108"/>
      <c r="BI13" s="108"/>
      <c r="CA13" s="108">
        <v>1</v>
      </c>
      <c r="CB13" s="108">
        <v>1</v>
      </c>
      <c r="CZ13" s="75">
        <v>1</v>
      </c>
    </row>
    <row r="14" spans="1:104" x14ac:dyDescent="0.2">
      <c r="A14" s="119"/>
      <c r="B14" s="120"/>
      <c r="C14" s="185" t="s">
        <v>1384</v>
      </c>
      <c r="D14" s="186"/>
      <c r="E14" s="123">
        <v>180.4</v>
      </c>
      <c r="F14" s="124"/>
      <c r="G14" s="125"/>
      <c r="H14" s="126"/>
      <c r="I14" s="121"/>
      <c r="K14" s="121"/>
      <c r="M14" s="122" t="s">
        <v>1384</v>
      </c>
      <c r="O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27" t="str">
        <f>C13</f>
        <v xml:space="preserve">Nakládání výkopku z hor. 1 ÷ 4 v množství nad 100 </v>
      </c>
      <c r="BE14" s="108"/>
      <c r="BF14" s="108"/>
      <c r="BG14" s="108"/>
      <c r="BH14" s="108"/>
      <c r="BI14" s="108"/>
    </row>
    <row r="15" spans="1:104" x14ac:dyDescent="0.2">
      <c r="A15" s="128" t="s">
        <v>51</v>
      </c>
      <c r="B15" s="129" t="s">
        <v>47</v>
      </c>
      <c r="C15" s="130" t="s">
        <v>48</v>
      </c>
      <c r="D15" s="131"/>
      <c r="E15" s="132"/>
      <c r="F15" s="132"/>
      <c r="G15" s="133">
        <f>SUM(G7:G14)</f>
        <v>0</v>
      </c>
      <c r="H15" s="134"/>
      <c r="I15" s="133">
        <f>SUM(I7:I14)</f>
        <v>0</v>
      </c>
      <c r="J15" s="135"/>
      <c r="K15" s="133">
        <f>SUM(K7:K14)</f>
        <v>0</v>
      </c>
      <c r="O15" s="108"/>
      <c r="X15" s="136">
        <f>K15</f>
        <v>0</v>
      </c>
      <c r="Y15" s="136">
        <f>I15</f>
        <v>0</v>
      </c>
      <c r="Z15" s="118">
        <f>G15</f>
        <v>0</v>
      </c>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37"/>
      <c r="BB15" s="137"/>
      <c r="BC15" s="137"/>
      <c r="BD15" s="137"/>
      <c r="BE15" s="137"/>
      <c r="BF15" s="137"/>
      <c r="BG15" s="108"/>
      <c r="BH15" s="108"/>
      <c r="BI15" s="108"/>
    </row>
    <row r="16" spans="1:104" ht="14.25" customHeight="1" x14ac:dyDescent="0.2">
      <c r="A16" s="100" t="s">
        <v>46</v>
      </c>
      <c r="B16" s="101" t="s">
        <v>82</v>
      </c>
      <c r="C16" s="102" t="s">
        <v>1385</v>
      </c>
      <c r="D16" s="103"/>
      <c r="E16" s="104"/>
      <c r="F16" s="104"/>
      <c r="G16" s="105"/>
      <c r="H16" s="106"/>
      <c r="I16" s="107"/>
      <c r="J16" s="106"/>
      <c r="K16" s="107"/>
      <c r="O16" s="108"/>
    </row>
    <row r="17" spans="1:104" x14ac:dyDescent="0.2">
      <c r="A17" s="109">
        <v>3</v>
      </c>
      <c r="B17" s="110" t="s">
        <v>1386</v>
      </c>
      <c r="C17" s="111" t="s">
        <v>1387</v>
      </c>
      <c r="D17" s="112" t="s">
        <v>104</v>
      </c>
      <c r="E17" s="113">
        <v>100</v>
      </c>
      <c r="F17" s="114">
        <v>0</v>
      </c>
      <c r="G17" s="115">
        <f>E17*F17</f>
        <v>0</v>
      </c>
      <c r="H17" s="116">
        <v>0</v>
      </c>
      <c r="I17" s="117">
        <f>E17*H17</f>
        <v>0</v>
      </c>
      <c r="J17" s="116">
        <v>0</v>
      </c>
      <c r="K17" s="117">
        <f>E17*J17</f>
        <v>0</v>
      </c>
      <c r="O17" s="108"/>
      <c r="Z17" s="108"/>
      <c r="AA17" s="108">
        <v>1</v>
      </c>
      <c r="AB17" s="108">
        <v>1</v>
      </c>
      <c r="AC17" s="108">
        <v>1</v>
      </c>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18">
        <f>G17</f>
        <v>0</v>
      </c>
      <c r="BA17" s="108"/>
      <c r="BB17" s="108"/>
      <c r="BC17" s="108"/>
      <c r="BD17" s="108"/>
      <c r="BE17" s="108"/>
      <c r="BF17" s="108"/>
      <c r="BG17" s="108"/>
      <c r="BH17" s="108"/>
      <c r="BI17" s="108"/>
      <c r="CA17" s="108">
        <v>1</v>
      </c>
      <c r="CB17" s="108">
        <v>1</v>
      </c>
      <c r="CZ17" s="75">
        <v>1</v>
      </c>
    </row>
    <row r="18" spans="1:104" x14ac:dyDescent="0.2">
      <c r="A18" s="119"/>
      <c r="B18" s="120"/>
      <c r="C18" s="185" t="s">
        <v>1388</v>
      </c>
      <c r="D18" s="186"/>
      <c r="E18" s="123">
        <v>100</v>
      </c>
      <c r="F18" s="124"/>
      <c r="G18" s="125"/>
      <c r="H18" s="126"/>
      <c r="I18" s="121"/>
      <c r="K18" s="121"/>
      <c r="M18" s="122">
        <v>100</v>
      </c>
      <c r="O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27" t="str">
        <f>C17</f>
        <v xml:space="preserve">Příplatek za lepivost - odkop pro silnice v hor. 4 </v>
      </c>
      <c r="BE18" s="108"/>
      <c r="BF18" s="108"/>
      <c r="BG18" s="108"/>
      <c r="BH18" s="108"/>
      <c r="BI18" s="108"/>
    </row>
    <row r="19" spans="1:104" x14ac:dyDescent="0.2">
      <c r="A19" s="128" t="s">
        <v>51</v>
      </c>
      <c r="B19" s="129" t="s">
        <v>82</v>
      </c>
      <c r="C19" s="130" t="s">
        <v>1385</v>
      </c>
      <c r="D19" s="131"/>
      <c r="E19" s="132"/>
      <c r="F19" s="132"/>
      <c r="G19" s="133">
        <f>SUM(G16:G18)</f>
        <v>0</v>
      </c>
      <c r="H19" s="134"/>
      <c r="I19" s="133">
        <f>SUM(I16:I18)</f>
        <v>0</v>
      </c>
      <c r="J19" s="135"/>
      <c r="K19" s="133">
        <f>SUM(K16:K18)</f>
        <v>0</v>
      </c>
      <c r="O19" s="108"/>
      <c r="X19" s="136">
        <f>K19</f>
        <v>0</v>
      </c>
      <c r="Y19" s="136">
        <f>I19</f>
        <v>0</v>
      </c>
      <c r="Z19" s="118">
        <f>G19</f>
        <v>0</v>
      </c>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37"/>
      <c r="BB19" s="137"/>
      <c r="BC19" s="137"/>
      <c r="BD19" s="137"/>
      <c r="BE19" s="137"/>
      <c r="BF19" s="137"/>
      <c r="BG19" s="108"/>
      <c r="BH19" s="108"/>
      <c r="BI19" s="108"/>
    </row>
    <row r="20" spans="1:104" ht="14.25" customHeight="1" x14ac:dyDescent="0.2">
      <c r="A20" s="100" t="s">
        <v>46</v>
      </c>
      <c r="B20" s="101" t="s">
        <v>477</v>
      </c>
      <c r="C20" s="102" t="s">
        <v>478</v>
      </c>
      <c r="D20" s="103"/>
      <c r="E20" s="104"/>
      <c r="F20" s="104"/>
      <c r="G20" s="105"/>
      <c r="H20" s="106"/>
      <c r="I20" s="107"/>
      <c r="J20" s="106"/>
      <c r="K20" s="107"/>
      <c r="O20" s="108"/>
    </row>
    <row r="21" spans="1:104" ht="22.5" x14ac:dyDescent="0.2">
      <c r="A21" s="109">
        <v>4</v>
      </c>
      <c r="B21" s="110" t="s">
        <v>1389</v>
      </c>
      <c r="C21" s="111" t="s">
        <v>1390</v>
      </c>
      <c r="D21" s="112" t="s">
        <v>104</v>
      </c>
      <c r="E21" s="113">
        <v>180.4</v>
      </c>
      <c r="F21" s="114">
        <v>0</v>
      </c>
      <c r="G21" s="115">
        <f>E21*F21</f>
        <v>0</v>
      </c>
      <c r="H21" s="116">
        <v>0</v>
      </c>
      <c r="I21" s="117">
        <f>E21*H21</f>
        <v>0</v>
      </c>
      <c r="J21" s="116">
        <v>0</v>
      </c>
      <c r="K21" s="117">
        <f>E21*J21</f>
        <v>0</v>
      </c>
      <c r="O21" s="108"/>
      <c r="Z21" s="108"/>
      <c r="AA21" s="108">
        <v>1</v>
      </c>
      <c r="AB21" s="108">
        <v>1</v>
      </c>
      <c r="AC21" s="108">
        <v>1</v>
      </c>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18">
        <f>G21</f>
        <v>0</v>
      </c>
      <c r="BA21" s="108"/>
      <c r="BB21" s="108"/>
      <c r="BC21" s="108"/>
      <c r="BD21" s="108"/>
      <c r="BE21" s="108"/>
      <c r="BF21" s="108"/>
      <c r="BG21" s="108"/>
      <c r="BH21" s="108"/>
      <c r="BI21" s="108"/>
      <c r="CA21" s="108">
        <v>1</v>
      </c>
      <c r="CB21" s="108">
        <v>1</v>
      </c>
      <c r="CZ21" s="75">
        <v>1</v>
      </c>
    </row>
    <row r="22" spans="1:104" x14ac:dyDescent="0.2">
      <c r="A22" s="119"/>
      <c r="B22" s="120"/>
      <c r="C22" s="185" t="s">
        <v>1384</v>
      </c>
      <c r="D22" s="186"/>
      <c r="E22" s="123">
        <v>180.4</v>
      </c>
      <c r="F22" s="124"/>
      <c r="G22" s="125"/>
      <c r="H22" s="126"/>
      <c r="I22" s="121"/>
      <c r="K22" s="121"/>
      <c r="M22" s="122" t="s">
        <v>1384</v>
      </c>
      <c r="O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27" t="str">
        <f>C21</f>
        <v xml:space="preserve">Vodorovné přemístění výkopku hor. 1-4 do 100 m </v>
      </c>
      <c r="BE22" s="108"/>
      <c r="BF22" s="108"/>
      <c r="BG22" s="108"/>
      <c r="BH22" s="108"/>
      <c r="BI22" s="108"/>
    </row>
    <row r="23" spans="1:104" x14ac:dyDescent="0.2">
      <c r="A23" s="128" t="s">
        <v>51</v>
      </c>
      <c r="B23" s="129" t="s">
        <v>477</v>
      </c>
      <c r="C23" s="130" t="s">
        <v>478</v>
      </c>
      <c r="D23" s="131"/>
      <c r="E23" s="132"/>
      <c r="F23" s="132"/>
      <c r="G23" s="133">
        <f>SUM(G20:G22)</f>
        <v>0</v>
      </c>
      <c r="H23" s="134"/>
      <c r="I23" s="133">
        <f>SUM(I20:I22)</f>
        <v>0</v>
      </c>
      <c r="J23" s="135"/>
      <c r="K23" s="133">
        <f>SUM(K20:K22)</f>
        <v>0</v>
      </c>
      <c r="O23" s="108"/>
      <c r="X23" s="136">
        <f>K23</f>
        <v>0</v>
      </c>
      <c r="Y23" s="136">
        <f>I23</f>
        <v>0</v>
      </c>
      <c r="Z23" s="118">
        <f>G23</f>
        <v>0</v>
      </c>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37"/>
      <c r="BB23" s="137"/>
      <c r="BC23" s="137"/>
      <c r="BD23" s="137"/>
      <c r="BE23" s="137"/>
      <c r="BF23" s="137"/>
      <c r="BG23" s="108"/>
      <c r="BH23" s="108"/>
      <c r="BI23" s="108"/>
    </row>
    <row r="24" spans="1:104" ht="14.25" customHeight="1" x14ac:dyDescent="0.2">
      <c r="A24" s="100" t="s">
        <v>46</v>
      </c>
      <c r="B24" s="101" t="s">
        <v>484</v>
      </c>
      <c r="C24" s="102" t="s">
        <v>485</v>
      </c>
      <c r="D24" s="103"/>
      <c r="E24" s="104"/>
      <c r="F24" s="104"/>
      <c r="G24" s="105"/>
      <c r="H24" s="106"/>
      <c r="I24" s="107"/>
      <c r="J24" s="106"/>
      <c r="K24" s="107"/>
      <c r="O24" s="108"/>
    </row>
    <row r="25" spans="1:104" ht="22.5" x14ac:dyDescent="0.2">
      <c r="A25" s="109">
        <v>5</v>
      </c>
      <c r="B25" s="110" t="s">
        <v>1391</v>
      </c>
      <c r="C25" s="111" t="s">
        <v>1392</v>
      </c>
      <c r="D25" s="112" t="s">
        <v>1393</v>
      </c>
      <c r="E25" s="113">
        <v>306</v>
      </c>
      <c r="F25" s="114">
        <v>0</v>
      </c>
      <c r="G25" s="115">
        <f>E25*F25</f>
        <v>0</v>
      </c>
      <c r="H25" s="116">
        <v>0</v>
      </c>
      <c r="I25" s="117">
        <f>E25*H25</f>
        <v>0</v>
      </c>
      <c r="J25" s="116">
        <v>0</v>
      </c>
      <c r="K25" s="117">
        <f>E25*J25</f>
        <v>0</v>
      </c>
      <c r="O25" s="108"/>
      <c r="Z25" s="108"/>
      <c r="AA25" s="108">
        <v>1</v>
      </c>
      <c r="AB25" s="108">
        <v>1</v>
      </c>
      <c r="AC25" s="108">
        <v>1</v>
      </c>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18">
        <f>G25</f>
        <v>0</v>
      </c>
      <c r="BA25" s="108"/>
      <c r="BB25" s="108"/>
      <c r="BC25" s="108"/>
      <c r="BD25" s="108"/>
      <c r="BE25" s="108"/>
      <c r="BF25" s="108"/>
      <c r="BG25" s="108"/>
      <c r="BH25" s="108"/>
      <c r="BI25" s="108"/>
      <c r="CA25" s="108">
        <v>1</v>
      </c>
      <c r="CB25" s="108">
        <v>1</v>
      </c>
      <c r="CZ25" s="75">
        <v>1</v>
      </c>
    </row>
    <row r="26" spans="1:104" x14ac:dyDescent="0.2">
      <c r="A26" s="119"/>
      <c r="B26" s="120"/>
      <c r="C26" s="178" t="s">
        <v>1394</v>
      </c>
      <c r="D26" s="179"/>
      <c r="E26" s="179"/>
      <c r="F26" s="179"/>
      <c r="G26" s="180"/>
      <c r="I26" s="121"/>
      <c r="K26" s="121"/>
      <c r="L26" s="122" t="s">
        <v>1394</v>
      </c>
      <c r="O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row>
    <row r="27" spans="1:104" x14ac:dyDescent="0.2">
      <c r="A27" s="119"/>
      <c r="B27" s="120"/>
      <c r="C27" s="178" t="s">
        <v>1395</v>
      </c>
      <c r="D27" s="179"/>
      <c r="E27" s="179"/>
      <c r="F27" s="179"/>
      <c r="G27" s="180"/>
      <c r="I27" s="121"/>
      <c r="K27" s="121"/>
      <c r="L27" s="122" t="s">
        <v>1395</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104" x14ac:dyDescent="0.2">
      <c r="A28" s="119"/>
      <c r="B28" s="120"/>
      <c r="C28" s="178"/>
      <c r="D28" s="179"/>
      <c r="E28" s="179"/>
      <c r="F28" s="179"/>
      <c r="G28" s="180"/>
      <c r="I28" s="121"/>
      <c r="K28" s="121"/>
      <c r="L28" s="122"/>
      <c r="O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row>
    <row r="29" spans="1:104" x14ac:dyDescent="0.2">
      <c r="A29" s="119"/>
      <c r="B29" s="120"/>
      <c r="C29" s="178" t="s">
        <v>1396</v>
      </c>
      <c r="D29" s="179"/>
      <c r="E29" s="179"/>
      <c r="F29" s="179"/>
      <c r="G29" s="180"/>
      <c r="I29" s="121"/>
      <c r="K29" s="121"/>
      <c r="L29" s="122" t="s">
        <v>1396</v>
      </c>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ht="22.5" x14ac:dyDescent="0.2">
      <c r="A30" s="119"/>
      <c r="B30" s="120"/>
      <c r="C30" s="178" t="s">
        <v>1397</v>
      </c>
      <c r="D30" s="179"/>
      <c r="E30" s="179"/>
      <c r="F30" s="179"/>
      <c r="G30" s="180"/>
      <c r="I30" s="121"/>
      <c r="K30" s="121"/>
      <c r="L30" s="122" t="s">
        <v>1397</v>
      </c>
      <c r="O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row>
    <row r="31" spans="1:104" x14ac:dyDescent="0.2">
      <c r="A31" s="119"/>
      <c r="B31" s="120"/>
      <c r="C31" s="178" t="s">
        <v>1398</v>
      </c>
      <c r="D31" s="179"/>
      <c r="E31" s="179"/>
      <c r="F31" s="179"/>
      <c r="G31" s="180"/>
      <c r="I31" s="121"/>
      <c r="K31" s="121"/>
      <c r="L31" s="122" t="s">
        <v>1398</v>
      </c>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ht="22.5" x14ac:dyDescent="0.2">
      <c r="A32" s="119"/>
      <c r="B32" s="120"/>
      <c r="C32" s="178" t="s">
        <v>1399</v>
      </c>
      <c r="D32" s="179"/>
      <c r="E32" s="179"/>
      <c r="F32" s="179"/>
      <c r="G32" s="180"/>
      <c r="I32" s="121"/>
      <c r="K32" s="121"/>
      <c r="L32" s="122" t="s">
        <v>1399</v>
      </c>
      <c r="O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row>
    <row r="33" spans="1:104" x14ac:dyDescent="0.2">
      <c r="A33" s="119"/>
      <c r="B33" s="120"/>
      <c r="C33" s="178" t="s">
        <v>1400</v>
      </c>
      <c r="D33" s="179"/>
      <c r="E33" s="179"/>
      <c r="F33" s="179"/>
      <c r="G33" s="180"/>
      <c r="I33" s="121"/>
      <c r="K33" s="121"/>
      <c r="L33" s="122" t="s">
        <v>1400</v>
      </c>
      <c r="O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row>
    <row r="34" spans="1:104" ht="22.5" x14ac:dyDescent="0.2">
      <c r="A34" s="119"/>
      <c r="B34" s="120"/>
      <c r="C34" s="178" t="s">
        <v>1401</v>
      </c>
      <c r="D34" s="179"/>
      <c r="E34" s="179"/>
      <c r="F34" s="179"/>
      <c r="G34" s="180"/>
      <c r="I34" s="121"/>
      <c r="K34" s="121"/>
      <c r="L34" s="122" t="s">
        <v>1401</v>
      </c>
      <c r="O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row>
    <row r="35" spans="1:104" ht="25.5" x14ac:dyDescent="0.2">
      <c r="A35" s="119"/>
      <c r="B35" s="120"/>
      <c r="C35" s="185" t="s">
        <v>1402</v>
      </c>
      <c r="D35" s="186"/>
      <c r="E35" s="123">
        <v>306</v>
      </c>
      <c r="F35" s="124"/>
      <c r="G35" s="125"/>
      <c r="H35" s="126"/>
      <c r="I35" s="121"/>
      <c r="K35" s="121"/>
      <c r="M35" s="122" t="s">
        <v>1402</v>
      </c>
      <c r="O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27" t="str">
        <f>C34</f>
        <v>Tunou se rozumí hmotnost odpadu vytříděného v souladu se zákonem č. 185/2001 Sb., o nakládání s odpady, v platném znění."</v>
      </c>
      <c r="BE35" s="108"/>
      <c r="BF35" s="108"/>
      <c r="BG35" s="108"/>
      <c r="BH35" s="108"/>
      <c r="BI35" s="108"/>
    </row>
    <row r="36" spans="1:104" x14ac:dyDescent="0.2">
      <c r="A36" s="128" t="s">
        <v>51</v>
      </c>
      <c r="B36" s="129" t="s">
        <v>484</v>
      </c>
      <c r="C36" s="130" t="s">
        <v>485</v>
      </c>
      <c r="D36" s="131"/>
      <c r="E36" s="132"/>
      <c r="F36" s="132"/>
      <c r="G36" s="133">
        <f>SUM(G24:G35)</f>
        <v>0</v>
      </c>
      <c r="H36" s="134"/>
      <c r="I36" s="133">
        <f>SUM(I24:I35)</f>
        <v>0</v>
      </c>
      <c r="J36" s="135"/>
      <c r="K36" s="133">
        <f>SUM(K24:K35)</f>
        <v>0</v>
      </c>
      <c r="O36" s="108"/>
      <c r="X36" s="136">
        <f>K36</f>
        <v>0</v>
      </c>
      <c r="Y36" s="136">
        <f>I36</f>
        <v>0</v>
      </c>
      <c r="Z36" s="118">
        <f>G36</f>
        <v>0</v>
      </c>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37"/>
      <c r="BB36" s="137"/>
      <c r="BC36" s="137"/>
      <c r="BD36" s="137"/>
      <c r="BE36" s="137"/>
      <c r="BF36" s="137"/>
      <c r="BG36" s="108"/>
      <c r="BH36" s="108"/>
      <c r="BI36" s="108"/>
    </row>
    <row r="37" spans="1:104" ht="14.25" customHeight="1" x14ac:dyDescent="0.2">
      <c r="A37" s="100" t="s">
        <v>46</v>
      </c>
      <c r="B37" s="101" t="s">
        <v>1403</v>
      </c>
      <c r="C37" s="102" t="s">
        <v>1404</v>
      </c>
      <c r="D37" s="103"/>
      <c r="E37" s="104"/>
      <c r="F37" s="104"/>
      <c r="G37" s="105"/>
      <c r="H37" s="106"/>
      <c r="I37" s="107"/>
      <c r="J37" s="106"/>
      <c r="K37" s="107"/>
      <c r="O37" s="108"/>
    </row>
    <row r="38" spans="1:104" x14ac:dyDescent="0.2">
      <c r="A38" s="109">
        <v>6</v>
      </c>
      <c r="B38" s="110" t="s">
        <v>1405</v>
      </c>
      <c r="C38" s="111" t="s">
        <v>1406</v>
      </c>
      <c r="D38" s="112" t="s">
        <v>49</v>
      </c>
      <c r="E38" s="113">
        <v>397</v>
      </c>
      <c r="F38" s="114">
        <v>0</v>
      </c>
      <c r="G38" s="115">
        <f>E38*F38</f>
        <v>0</v>
      </c>
      <c r="H38" s="116">
        <v>0</v>
      </c>
      <c r="I38" s="117">
        <f>E38*H38</f>
        <v>0</v>
      </c>
      <c r="J38" s="116">
        <v>0</v>
      </c>
      <c r="K38" s="117">
        <f>E38*J38</f>
        <v>0</v>
      </c>
      <c r="O38" s="108"/>
      <c r="Z38" s="108"/>
      <c r="AA38" s="108">
        <v>1</v>
      </c>
      <c r="AB38" s="108">
        <v>1</v>
      </c>
      <c r="AC38" s="108">
        <v>1</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G38</f>
        <v>0</v>
      </c>
      <c r="BA38" s="108"/>
      <c r="BB38" s="108"/>
      <c r="BC38" s="108"/>
      <c r="BD38" s="108"/>
      <c r="BE38" s="108"/>
      <c r="BF38" s="108"/>
      <c r="BG38" s="108"/>
      <c r="BH38" s="108"/>
      <c r="BI38" s="108"/>
      <c r="CA38" s="108">
        <v>1</v>
      </c>
      <c r="CB38" s="108">
        <v>1</v>
      </c>
      <c r="CZ38" s="75">
        <v>1</v>
      </c>
    </row>
    <row r="39" spans="1:104" x14ac:dyDescent="0.2">
      <c r="A39" s="119"/>
      <c r="B39" s="120"/>
      <c r="C39" s="178" t="s">
        <v>1407</v>
      </c>
      <c r="D39" s="179"/>
      <c r="E39" s="179"/>
      <c r="F39" s="179"/>
      <c r="G39" s="180"/>
      <c r="I39" s="121"/>
      <c r="K39" s="121"/>
      <c r="L39" s="122" t="s">
        <v>1407</v>
      </c>
      <c r="O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row>
    <row r="40" spans="1:104" x14ac:dyDescent="0.2">
      <c r="A40" s="119"/>
      <c r="B40" s="120"/>
      <c r="C40" s="185" t="s">
        <v>1408</v>
      </c>
      <c r="D40" s="186"/>
      <c r="E40" s="123">
        <v>211</v>
      </c>
      <c r="F40" s="124"/>
      <c r="G40" s="125"/>
      <c r="H40" s="126"/>
      <c r="I40" s="121"/>
      <c r="K40" s="121"/>
      <c r="M40" s="122" t="s">
        <v>1408</v>
      </c>
      <c r="O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27" t="str">
        <f>C39</f>
        <v>Zhutněná pláň na 30 MPa</v>
      </c>
      <c r="BE40" s="108"/>
      <c r="BF40" s="108"/>
      <c r="BG40" s="108"/>
      <c r="BH40" s="108"/>
      <c r="BI40" s="108"/>
    </row>
    <row r="41" spans="1:104" x14ac:dyDescent="0.2">
      <c r="A41" s="119"/>
      <c r="B41" s="120"/>
      <c r="C41" s="185" t="s">
        <v>1409</v>
      </c>
      <c r="D41" s="186"/>
      <c r="E41" s="123">
        <v>100</v>
      </c>
      <c r="F41" s="124"/>
      <c r="G41" s="125"/>
      <c r="H41" s="126"/>
      <c r="I41" s="121"/>
      <c r="K41" s="121"/>
      <c r="M41" s="122" t="s">
        <v>1409</v>
      </c>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27" t="str">
        <f>C40</f>
        <v>RELAXAČNÍ ZONA MLATOVÝ POVRCH :211</v>
      </c>
      <c r="BE41" s="108"/>
      <c r="BF41" s="108"/>
      <c r="BG41" s="108"/>
      <c r="BH41" s="108"/>
      <c r="BI41" s="108"/>
    </row>
    <row r="42" spans="1:104" x14ac:dyDescent="0.2">
      <c r="A42" s="119"/>
      <c r="B42" s="120"/>
      <c r="C42" s="185" t="s">
        <v>1410</v>
      </c>
      <c r="D42" s="186"/>
      <c r="E42" s="123">
        <v>22</v>
      </c>
      <c r="F42" s="124"/>
      <c r="G42" s="125"/>
      <c r="H42" s="126"/>
      <c r="I42" s="121"/>
      <c r="K42" s="121"/>
      <c r="M42" s="122" t="s">
        <v>1410</v>
      </c>
      <c r="O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27" t="str">
        <f>C41</f>
        <v>KAMENÁ DLAŽBA :100</v>
      </c>
      <c r="BE42" s="108"/>
      <c r="BF42" s="108"/>
      <c r="BG42" s="108"/>
      <c r="BH42" s="108"/>
      <c r="BI42" s="108"/>
    </row>
    <row r="43" spans="1:104" x14ac:dyDescent="0.2">
      <c r="A43" s="119"/>
      <c r="B43" s="120"/>
      <c r="C43" s="185" t="s">
        <v>1381</v>
      </c>
      <c r="D43" s="186"/>
      <c r="E43" s="123">
        <v>64</v>
      </c>
      <c r="F43" s="124"/>
      <c r="G43" s="125"/>
      <c r="H43" s="126"/>
      <c r="I43" s="121"/>
      <c r="K43" s="121"/>
      <c r="M43" s="122" t="s">
        <v>1381</v>
      </c>
      <c r="O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27" t="str">
        <f>C42</f>
        <v>CHODNÍK:22</v>
      </c>
      <c r="BE43" s="108"/>
      <c r="BF43" s="108"/>
      <c r="BG43" s="108"/>
      <c r="BH43" s="108"/>
      <c r="BI43" s="108"/>
    </row>
    <row r="44" spans="1:104" ht="22.5" x14ac:dyDescent="0.2">
      <c r="A44" s="109">
        <v>7</v>
      </c>
      <c r="B44" s="110" t="s">
        <v>1411</v>
      </c>
      <c r="C44" s="111" t="s">
        <v>1412</v>
      </c>
      <c r="D44" s="112" t="s">
        <v>49</v>
      </c>
      <c r="E44" s="113">
        <v>397</v>
      </c>
      <c r="F44" s="114">
        <v>0</v>
      </c>
      <c r="G44" s="115">
        <f>E44*F44</f>
        <v>0</v>
      </c>
      <c r="H44" s="116">
        <v>0</v>
      </c>
      <c r="I44" s="117">
        <f>E44*H44</f>
        <v>0</v>
      </c>
      <c r="J44" s="116">
        <v>0</v>
      </c>
      <c r="K44" s="117">
        <f>E44*J44</f>
        <v>0</v>
      </c>
      <c r="O44" s="108"/>
      <c r="Z44" s="108"/>
      <c r="AA44" s="108">
        <v>1</v>
      </c>
      <c r="AB44" s="108">
        <v>1</v>
      </c>
      <c r="AC44" s="108">
        <v>1</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G44</f>
        <v>0</v>
      </c>
      <c r="BA44" s="108"/>
      <c r="BB44" s="108"/>
      <c r="BC44" s="108"/>
      <c r="BD44" s="108"/>
      <c r="BE44" s="108"/>
      <c r="BF44" s="108"/>
      <c r="BG44" s="108"/>
      <c r="BH44" s="108"/>
      <c r="BI44" s="108"/>
      <c r="CA44" s="108">
        <v>1</v>
      </c>
      <c r="CB44" s="108">
        <v>1</v>
      </c>
      <c r="CZ44" s="75">
        <v>1</v>
      </c>
    </row>
    <row r="45" spans="1:104" x14ac:dyDescent="0.2">
      <c r="A45" s="128" t="s">
        <v>51</v>
      </c>
      <c r="B45" s="129" t="s">
        <v>1403</v>
      </c>
      <c r="C45" s="130" t="s">
        <v>1404</v>
      </c>
      <c r="D45" s="131"/>
      <c r="E45" s="132"/>
      <c r="F45" s="132"/>
      <c r="G45" s="133">
        <f>SUM(G37:G44)</f>
        <v>0</v>
      </c>
      <c r="H45" s="134"/>
      <c r="I45" s="133">
        <f>SUM(I37:I44)</f>
        <v>0</v>
      </c>
      <c r="J45" s="135"/>
      <c r="K45" s="133">
        <f>SUM(K37:K44)</f>
        <v>0</v>
      </c>
      <c r="O45" s="108"/>
      <c r="X45" s="136">
        <f>K45</f>
        <v>0</v>
      </c>
      <c r="Y45" s="136">
        <f>I45</f>
        <v>0</v>
      </c>
      <c r="Z45" s="118">
        <f>G45</f>
        <v>0</v>
      </c>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37"/>
      <c r="BB45" s="137"/>
      <c r="BC45" s="137"/>
      <c r="BD45" s="137"/>
      <c r="BE45" s="137"/>
      <c r="BF45" s="137"/>
      <c r="BG45" s="108"/>
      <c r="BH45" s="108"/>
      <c r="BI45" s="108"/>
    </row>
    <row r="46" spans="1:104" ht="14.25" customHeight="1" x14ac:dyDescent="0.2">
      <c r="A46" s="100" t="s">
        <v>46</v>
      </c>
      <c r="B46" s="101" t="s">
        <v>129</v>
      </c>
      <c r="C46" s="102" t="s">
        <v>130</v>
      </c>
      <c r="D46" s="103"/>
      <c r="E46" s="104"/>
      <c r="F46" s="104"/>
      <c r="G46" s="105"/>
      <c r="H46" s="106"/>
      <c r="I46" s="107"/>
      <c r="J46" s="106"/>
      <c r="K46" s="107"/>
      <c r="O46" s="108"/>
    </row>
    <row r="47" spans="1:104" x14ac:dyDescent="0.2">
      <c r="A47" s="109">
        <v>8</v>
      </c>
      <c r="B47" s="110" t="s">
        <v>1413</v>
      </c>
      <c r="C47" s="111" t="s">
        <v>1414</v>
      </c>
      <c r="D47" s="112" t="s">
        <v>104</v>
      </c>
      <c r="E47" s="113">
        <v>0.78</v>
      </c>
      <c r="F47" s="114">
        <v>0</v>
      </c>
      <c r="G47" s="115">
        <f>E47*F47</f>
        <v>0</v>
      </c>
      <c r="H47" s="116">
        <v>2.5249999999999999</v>
      </c>
      <c r="I47" s="117">
        <f>E47*H47</f>
        <v>1.9695</v>
      </c>
      <c r="J47" s="116">
        <v>0</v>
      </c>
      <c r="K47" s="117">
        <f>E47*J47</f>
        <v>0</v>
      </c>
      <c r="O47" s="108"/>
      <c r="Z47" s="108"/>
      <c r="AA47" s="108">
        <v>1</v>
      </c>
      <c r="AB47" s="108">
        <v>1</v>
      </c>
      <c r="AC47" s="108">
        <v>1</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G47</f>
        <v>0</v>
      </c>
      <c r="BA47" s="108"/>
      <c r="BB47" s="108"/>
      <c r="BC47" s="108"/>
      <c r="BD47" s="108"/>
      <c r="BE47" s="108"/>
      <c r="BF47" s="108"/>
      <c r="BG47" s="108"/>
      <c r="BH47" s="108"/>
      <c r="BI47" s="108"/>
      <c r="CA47" s="108">
        <v>1</v>
      </c>
      <c r="CB47" s="108">
        <v>1</v>
      </c>
      <c r="CZ47" s="75">
        <v>1</v>
      </c>
    </row>
    <row r="48" spans="1:104" x14ac:dyDescent="0.2">
      <c r="A48" s="119"/>
      <c r="B48" s="120"/>
      <c r="C48" s="185" t="s">
        <v>1415</v>
      </c>
      <c r="D48" s="186"/>
      <c r="E48" s="123">
        <v>0.57750000000000001</v>
      </c>
      <c r="F48" s="124"/>
      <c r="G48" s="125"/>
      <c r="H48" s="126"/>
      <c r="I48" s="121"/>
      <c r="K48" s="121"/>
      <c r="M48" s="122" t="s">
        <v>1415</v>
      </c>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27" t="str">
        <f t="shared" ref="BD48:BD54" si="0">C47</f>
        <v xml:space="preserve">Beton základových patek prostý C 16/20 </v>
      </c>
      <c r="BE48" s="108"/>
      <c r="BF48" s="108"/>
      <c r="BG48" s="108"/>
      <c r="BH48" s="108"/>
      <c r="BI48" s="108"/>
    </row>
    <row r="49" spans="1:104" x14ac:dyDescent="0.2">
      <c r="A49" s="119"/>
      <c r="B49" s="120"/>
      <c r="C49" s="185" t="s">
        <v>1416</v>
      </c>
      <c r="D49" s="186"/>
      <c r="E49" s="123">
        <v>0</v>
      </c>
      <c r="F49" s="124"/>
      <c r="G49" s="125"/>
      <c r="H49" s="126"/>
      <c r="I49" s="121"/>
      <c r="K49" s="121"/>
      <c r="M49" s="122" t="s">
        <v>1416</v>
      </c>
      <c r="O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27" t="str">
        <f t="shared" si="0"/>
        <v>M-L1:1,1*0,35*0,5*3</v>
      </c>
      <c r="BE49" s="108"/>
      <c r="BF49" s="108"/>
      <c r="BG49" s="108"/>
      <c r="BH49" s="108"/>
      <c r="BI49" s="108"/>
    </row>
    <row r="50" spans="1:104" x14ac:dyDescent="0.2">
      <c r="A50" s="119"/>
      <c r="B50" s="120"/>
      <c r="C50" s="185" t="s">
        <v>1417</v>
      </c>
      <c r="D50" s="186"/>
      <c r="E50" s="123">
        <v>0.20250000000000001</v>
      </c>
      <c r="F50" s="124"/>
      <c r="G50" s="125"/>
      <c r="H50" s="126"/>
      <c r="I50" s="121"/>
      <c r="K50" s="121"/>
      <c r="M50" s="122" t="s">
        <v>1417</v>
      </c>
      <c r="O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27" t="str">
        <f t="shared" si="0"/>
        <v>M-L3:</v>
      </c>
      <c r="BE50" s="108"/>
      <c r="BF50" s="108"/>
      <c r="BG50" s="108"/>
      <c r="BH50" s="108"/>
      <c r="BI50" s="108"/>
    </row>
    <row r="51" spans="1:104" x14ac:dyDescent="0.2">
      <c r="A51" s="119"/>
      <c r="B51" s="120"/>
      <c r="C51" s="185" t="s">
        <v>1418</v>
      </c>
      <c r="D51" s="186"/>
      <c r="E51" s="123">
        <v>0</v>
      </c>
      <c r="F51" s="124"/>
      <c r="G51" s="125"/>
      <c r="H51" s="126"/>
      <c r="I51" s="121"/>
      <c r="K51" s="121"/>
      <c r="M51" s="122" t="s">
        <v>1418</v>
      </c>
      <c r="O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27" t="str">
        <f t="shared" si="0"/>
        <v>M-K:0,45*0,45*0,5*2</v>
      </c>
      <c r="BE51" s="108"/>
      <c r="BF51" s="108"/>
      <c r="BG51" s="108"/>
      <c r="BH51" s="108"/>
      <c r="BI51" s="108"/>
    </row>
    <row r="52" spans="1:104" x14ac:dyDescent="0.2">
      <c r="A52" s="119"/>
      <c r="B52" s="120"/>
      <c r="C52" s="185" t="s">
        <v>1419</v>
      </c>
      <c r="D52" s="186"/>
      <c r="E52" s="123">
        <v>0</v>
      </c>
      <c r="F52" s="124"/>
      <c r="G52" s="125"/>
      <c r="H52" s="126"/>
      <c r="I52" s="121"/>
      <c r="K52" s="121"/>
      <c r="M52" s="122" t="s">
        <v>1419</v>
      </c>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27" t="str">
        <f t="shared" si="0"/>
        <v>M-PK:</v>
      </c>
      <c r="BE52" s="108"/>
      <c r="BF52" s="108"/>
      <c r="BG52" s="108"/>
      <c r="BH52" s="108"/>
      <c r="BI52" s="108"/>
    </row>
    <row r="53" spans="1:104" x14ac:dyDescent="0.2">
      <c r="A53" s="119"/>
      <c r="B53" s="120"/>
      <c r="C53" s="185" t="s">
        <v>1420</v>
      </c>
      <c r="D53" s="186"/>
      <c r="E53" s="123">
        <v>0</v>
      </c>
      <c r="F53" s="124"/>
      <c r="G53" s="125"/>
      <c r="H53" s="126"/>
      <c r="I53" s="121"/>
      <c r="K53" s="121"/>
      <c r="M53" s="122" t="s">
        <v>1420</v>
      </c>
      <c r="O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27" t="str">
        <f t="shared" si="0"/>
        <v>M-L5:</v>
      </c>
      <c r="BE53" s="108"/>
      <c r="BF53" s="108"/>
      <c r="BG53" s="108"/>
      <c r="BH53" s="108"/>
      <c r="BI53" s="108"/>
    </row>
    <row r="54" spans="1:104" x14ac:dyDescent="0.2">
      <c r="A54" s="119"/>
      <c r="B54" s="120"/>
      <c r="C54" s="185" t="s">
        <v>1421</v>
      </c>
      <c r="D54" s="186"/>
      <c r="E54" s="123">
        <v>0</v>
      </c>
      <c r="F54" s="124"/>
      <c r="G54" s="125"/>
      <c r="H54" s="126"/>
      <c r="I54" s="121"/>
      <c r="K54" s="121"/>
      <c r="M54" s="122" t="s">
        <v>1421</v>
      </c>
      <c r="O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27" t="str">
        <f t="shared" si="0"/>
        <v>M-L4:</v>
      </c>
      <c r="BE54" s="108"/>
      <c r="BF54" s="108"/>
      <c r="BG54" s="108"/>
      <c r="BH54" s="108"/>
      <c r="BI54" s="108"/>
    </row>
    <row r="55" spans="1:104" x14ac:dyDescent="0.2">
      <c r="A55" s="128" t="s">
        <v>51</v>
      </c>
      <c r="B55" s="129" t="s">
        <v>129</v>
      </c>
      <c r="C55" s="130" t="s">
        <v>130</v>
      </c>
      <c r="D55" s="131"/>
      <c r="E55" s="132"/>
      <c r="F55" s="132"/>
      <c r="G55" s="133">
        <f>SUM(G46:G54)</f>
        <v>0</v>
      </c>
      <c r="H55" s="134"/>
      <c r="I55" s="133">
        <f>SUM(I46:I54)</f>
        <v>1.9695</v>
      </c>
      <c r="J55" s="135"/>
      <c r="K55" s="133">
        <f>SUM(K46:K54)</f>
        <v>0</v>
      </c>
      <c r="O55" s="108"/>
      <c r="X55" s="136">
        <f>K55</f>
        <v>0</v>
      </c>
      <c r="Y55" s="136">
        <f>I55</f>
        <v>1.9695</v>
      </c>
      <c r="Z55" s="118">
        <f>G55</f>
        <v>0</v>
      </c>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37"/>
      <c r="BB55" s="137"/>
      <c r="BC55" s="137"/>
      <c r="BD55" s="137"/>
      <c r="BE55" s="137"/>
      <c r="BF55" s="137"/>
      <c r="BG55" s="108"/>
      <c r="BH55" s="108"/>
      <c r="BI55" s="108"/>
    </row>
    <row r="56" spans="1:104" ht="14.25" customHeight="1" x14ac:dyDescent="0.2">
      <c r="A56" s="100" t="s">
        <v>46</v>
      </c>
      <c r="B56" s="101" t="s">
        <v>1422</v>
      </c>
      <c r="C56" s="102" t="s">
        <v>1423</v>
      </c>
      <c r="D56" s="103"/>
      <c r="E56" s="104"/>
      <c r="F56" s="104"/>
      <c r="G56" s="105"/>
      <c r="H56" s="106"/>
      <c r="I56" s="107"/>
      <c r="J56" s="106"/>
      <c r="K56" s="107"/>
      <c r="O56" s="108"/>
    </row>
    <row r="57" spans="1:104" ht="22.5" x14ac:dyDescent="0.2">
      <c r="A57" s="109">
        <v>9</v>
      </c>
      <c r="B57" s="110" t="s">
        <v>1424</v>
      </c>
      <c r="C57" s="111" t="s">
        <v>1425</v>
      </c>
      <c r="D57" s="112" t="s">
        <v>49</v>
      </c>
      <c r="E57" s="113">
        <v>397</v>
      </c>
      <c r="F57" s="114">
        <v>0</v>
      </c>
      <c r="G57" s="115">
        <f>E57*F57</f>
        <v>0</v>
      </c>
      <c r="H57" s="116">
        <v>0.378</v>
      </c>
      <c r="I57" s="117">
        <f>E57*H57</f>
        <v>150.066</v>
      </c>
      <c r="J57" s="116">
        <v>0</v>
      </c>
      <c r="K57" s="117">
        <f>E57*J57</f>
        <v>0</v>
      </c>
      <c r="O57" s="108"/>
      <c r="Z57" s="108"/>
      <c r="AA57" s="108">
        <v>1</v>
      </c>
      <c r="AB57" s="108">
        <v>1</v>
      </c>
      <c r="AC57" s="108">
        <v>1</v>
      </c>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18">
        <f>G57</f>
        <v>0</v>
      </c>
      <c r="BA57" s="108"/>
      <c r="BB57" s="108"/>
      <c r="BC57" s="108"/>
      <c r="BD57" s="108"/>
      <c r="BE57" s="108"/>
      <c r="BF57" s="108"/>
      <c r="BG57" s="108"/>
      <c r="BH57" s="108"/>
      <c r="BI57" s="108"/>
      <c r="CA57" s="108">
        <v>1</v>
      </c>
      <c r="CB57" s="108">
        <v>1</v>
      </c>
      <c r="CZ57" s="75">
        <v>1</v>
      </c>
    </row>
    <row r="58" spans="1:104" ht="25.5" x14ac:dyDescent="0.2">
      <c r="A58" s="119"/>
      <c r="B58" s="120"/>
      <c r="C58" s="185" t="s">
        <v>1426</v>
      </c>
      <c r="D58" s="186"/>
      <c r="E58" s="123">
        <v>397</v>
      </c>
      <c r="F58" s="124"/>
      <c r="G58" s="125"/>
      <c r="H58" s="126"/>
      <c r="I58" s="121"/>
      <c r="K58" s="121"/>
      <c r="M58" s="122" t="s">
        <v>1426</v>
      </c>
      <c r="O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27" t="str">
        <f>C57</f>
        <v>Podklad ze štěrkodrti po zhutnění tloušťky 15 cm štěrkodrť frakce 0-32 mm</v>
      </c>
      <c r="BE58" s="108"/>
      <c r="BF58" s="108"/>
      <c r="BG58" s="108"/>
      <c r="BH58" s="108"/>
      <c r="BI58" s="108"/>
    </row>
    <row r="59" spans="1:104" x14ac:dyDescent="0.2">
      <c r="A59" s="109">
        <v>10</v>
      </c>
      <c r="B59" s="110" t="s">
        <v>1427</v>
      </c>
      <c r="C59" s="111" t="s">
        <v>1428</v>
      </c>
      <c r="D59" s="112" t="s">
        <v>49</v>
      </c>
      <c r="E59" s="113">
        <v>106</v>
      </c>
      <c r="F59" s="114">
        <v>0</v>
      </c>
      <c r="G59" s="115">
        <f>E59*F59</f>
        <v>0</v>
      </c>
      <c r="H59" s="116">
        <v>0.17499999999999999</v>
      </c>
      <c r="I59" s="117">
        <f>E59*H59</f>
        <v>18.549999999999997</v>
      </c>
      <c r="J59" s="116">
        <v>0</v>
      </c>
      <c r="K59" s="117">
        <f>E59*J59</f>
        <v>0</v>
      </c>
      <c r="O59" s="108"/>
      <c r="Z59" s="108"/>
      <c r="AA59" s="108">
        <v>1</v>
      </c>
      <c r="AB59" s="108">
        <v>1</v>
      </c>
      <c r="AC59" s="108">
        <v>1</v>
      </c>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18">
        <f>G59</f>
        <v>0</v>
      </c>
      <c r="BA59" s="108"/>
      <c r="BB59" s="108"/>
      <c r="BC59" s="108"/>
      <c r="BD59" s="108"/>
      <c r="BE59" s="108"/>
      <c r="BF59" s="108"/>
      <c r="BG59" s="108"/>
      <c r="BH59" s="108"/>
      <c r="BI59" s="108"/>
      <c r="CA59" s="108">
        <v>1</v>
      </c>
      <c r="CB59" s="108">
        <v>1</v>
      </c>
      <c r="CZ59" s="75">
        <v>1</v>
      </c>
    </row>
    <row r="60" spans="1:104" x14ac:dyDescent="0.2">
      <c r="A60" s="119"/>
      <c r="B60" s="120"/>
      <c r="C60" s="185" t="s">
        <v>1429</v>
      </c>
      <c r="D60" s="186"/>
      <c r="E60" s="123">
        <v>106</v>
      </c>
      <c r="F60" s="124"/>
      <c r="G60" s="125"/>
      <c r="H60" s="126"/>
      <c r="I60" s="121"/>
      <c r="K60" s="121"/>
      <c r="M60" s="122" t="s">
        <v>1429</v>
      </c>
      <c r="O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27" t="str">
        <f>C59</f>
        <v xml:space="preserve">Dlažba z žulového odseku </v>
      </c>
      <c r="BE60" s="108"/>
      <c r="BF60" s="108"/>
      <c r="BG60" s="108"/>
      <c r="BH60" s="108"/>
      <c r="BI60" s="108"/>
    </row>
    <row r="61" spans="1:104" x14ac:dyDescent="0.2">
      <c r="A61" s="109">
        <v>11</v>
      </c>
      <c r="B61" s="110" t="s">
        <v>1430</v>
      </c>
      <c r="C61" s="111" t="s">
        <v>1431</v>
      </c>
      <c r="D61" s="112" t="s">
        <v>49</v>
      </c>
      <c r="E61" s="113">
        <v>100</v>
      </c>
      <c r="F61" s="114">
        <v>0</v>
      </c>
      <c r="G61" s="115">
        <f>E61*F61</f>
        <v>0</v>
      </c>
      <c r="H61" s="116">
        <v>7.4099999999999999E-2</v>
      </c>
      <c r="I61" s="117">
        <f>E61*H61</f>
        <v>7.41</v>
      </c>
      <c r="J61" s="116">
        <v>0</v>
      </c>
      <c r="K61" s="117">
        <f>E61*J61</f>
        <v>0</v>
      </c>
      <c r="O61" s="108"/>
      <c r="Z61" s="108"/>
      <c r="AA61" s="108">
        <v>1</v>
      </c>
      <c r="AB61" s="108">
        <v>1</v>
      </c>
      <c r="AC61" s="108">
        <v>1</v>
      </c>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18">
        <f>G61</f>
        <v>0</v>
      </c>
      <c r="BA61" s="108"/>
      <c r="BB61" s="108"/>
      <c r="BC61" s="108"/>
      <c r="BD61" s="108"/>
      <c r="BE61" s="108"/>
      <c r="BF61" s="108"/>
      <c r="BG61" s="108"/>
      <c r="BH61" s="108"/>
      <c r="BI61" s="108"/>
      <c r="CA61" s="108">
        <v>1</v>
      </c>
      <c r="CB61" s="108">
        <v>1</v>
      </c>
      <c r="CZ61" s="75">
        <v>1</v>
      </c>
    </row>
    <row r="62" spans="1:104" x14ac:dyDescent="0.2">
      <c r="A62" s="109">
        <v>12</v>
      </c>
      <c r="B62" s="110" t="s">
        <v>1430</v>
      </c>
      <c r="C62" s="111" t="s">
        <v>1431</v>
      </c>
      <c r="D62" s="112" t="s">
        <v>49</v>
      </c>
      <c r="E62" s="113">
        <v>22</v>
      </c>
      <c r="F62" s="114">
        <v>0</v>
      </c>
      <c r="G62" s="115">
        <f>E62*F62</f>
        <v>0</v>
      </c>
      <c r="H62" s="116">
        <v>7.4099999999999999E-2</v>
      </c>
      <c r="I62" s="117">
        <f>E62*H62</f>
        <v>1.6301999999999999</v>
      </c>
      <c r="J62" s="116">
        <v>0</v>
      </c>
      <c r="K62" s="117">
        <f>E62*J62</f>
        <v>0</v>
      </c>
      <c r="O62" s="108"/>
      <c r="Z62" s="108"/>
      <c r="AA62" s="108">
        <v>1</v>
      </c>
      <c r="AB62" s="108">
        <v>1</v>
      </c>
      <c r="AC62" s="108">
        <v>1</v>
      </c>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18">
        <f>G62</f>
        <v>0</v>
      </c>
      <c r="BA62" s="108"/>
      <c r="BB62" s="108"/>
      <c r="BC62" s="108"/>
      <c r="BD62" s="108"/>
      <c r="BE62" s="108"/>
      <c r="BF62" s="108"/>
      <c r="BG62" s="108"/>
      <c r="BH62" s="108"/>
      <c r="BI62" s="108"/>
      <c r="CA62" s="108">
        <v>1</v>
      </c>
      <c r="CB62" s="108">
        <v>1</v>
      </c>
      <c r="CZ62" s="75">
        <v>1</v>
      </c>
    </row>
    <row r="63" spans="1:104" ht="22.5" x14ac:dyDescent="0.2">
      <c r="A63" s="109">
        <v>13</v>
      </c>
      <c r="B63" s="110" t="s">
        <v>1432</v>
      </c>
      <c r="C63" s="111" t="s">
        <v>1433</v>
      </c>
      <c r="D63" s="112" t="s">
        <v>133</v>
      </c>
      <c r="E63" s="113">
        <v>17</v>
      </c>
      <c r="F63" s="114">
        <v>0</v>
      </c>
      <c r="G63" s="115">
        <f>E63*F63</f>
        <v>0</v>
      </c>
      <c r="H63" s="116">
        <v>0</v>
      </c>
      <c r="I63" s="117">
        <f>E63*H63</f>
        <v>0</v>
      </c>
      <c r="J63" s="116">
        <v>0</v>
      </c>
      <c r="K63" s="117">
        <f>E63*J63</f>
        <v>0</v>
      </c>
      <c r="O63" s="108"/>
      <c r="Z63" s="108"/>
      <c r="AA63" s="108">
        <v>1</v>
      </c>
      <c r="AB63" s="108">
        <v>1</v>
      </c>
      <c r="AC63" s="108">
        <v>1</v>
      </c>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18">
        <f>G63</f>
        <v>0</v>
      </c>
      <c r="BA63" s="108"/>
      <c r="BB63" s="108"/>
      <c r="BC63" s="108"/>
      <c r="BD63" s="108"/>
      <c r="BE63" s="108"/>
      <c r="BF63" s="108"/>
      <c r="BG63" s="108"/>
      <c r="BH63" s="108"/>
      <c r="BI63" s="108"/>
      <c r="CA63" s="108">
        <v>1</v>
      </c>
      <c r="CB63" s="108">
        <v>1</v>
      </c>
      <c r="CZ63" s="75">
        <v>1</v>
      </c>
    </row>
    <row r="64" spans="1:104" ht="22.5" x14ac:dyDescent="0.2">
      <c r="A64" s="109">
        <v>14</v>
      </c>
      <c r="B64" s="110" t="s">
        <v>1434</v>
      </c>
      <c r="C64" s="111" t="s">
        <v>1435</v>
      </c>
      <c r="D64" s="112" t="s">
        <v>49</v>
      </c>
      <c r="E64" s="113">
        <v>275</v>
      </c>
      <c r="F64" s="114">
        <v>0</v>
      </c>
      <c r="G64" s="115">
        <f>E64*F64</f>
        <v>0</v>
      </c>
      <c r="H64" s="116">
        <v>0.05</v>
      </c>
      <c r="I64" s="117">
        <f>E64*H64</f>
        <v>13.75</v>
      </c>
      <c r="J64" s="116">
        <v>0</v>
      </c>
      <c r="K64" s="117">
        <f>E64*J64</f>
        <v>0</v>
      </c>
      <c r="O64" s="108"/>
      <c r="Z64" s="108"/>
      <c r="AA64" s="108">
        <v>1</v>
      </c>
      <c r="AB64" s="108">
        <v>1</v>
      </c>
      <c r="AC64" s="108">
        <v>1</v>
      </c>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18">
        <f>G64</f>
        <v>0</v>
      </c>
      <c r="BA64" s="108"/>
      <c r="BB64" s="108"/>
      <c r="BC64" s="108"/>
      <c r="BD64" s="108"/>
      <c r="BE64" s="108"/>
      <c r="BF64" s="108"/>
      <c r="BG64" s="108"/>
      <c r="BH64" s="108"/>
      <c r="BI64" s="108"/>
      <c r="CA64" s="108">
        <v>1</v>
      </c>
      <c r="CB64" s="108">
        <v>1</v>
      </c>
      <c r="CZ64" s="75">
        <v>1</v>
      </c>
    </row>
    <row r="65" spans="1:104" x14ac:dyDescent="0.2">
      <c r="A65" s="119"/>
      <c r="B65" s="120"/>
      <c r="C65" s="185" t="s">
        <v>1436</v>
      </c>
      <c r="D65" s="186"/>
      <c r="E65" s="123">
        <v>211</v>
      </c>
      <c r="F65" s="124"/>
      <c r="G65" s="125"/>
      <c r="H65" s="126"/>
      <c r="I65" s="121"/>
      <c r="K65" s="121"/>
      <c r="M65" s="122" t="s">
        <v>1436</v>
      </c>
      <c r="O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27" t="str">
        <f>C64</f>
        <v>Svršek komunikace z upravené lomové výsivky 0-4mm tl. 40mm</v>
      </c>
      <c r="BE65" s="108"/>
      <c r="BF65" s="108"/>
      <c r="BG65" s="108"/>
      <c r="BH65" s="108"/>
      <c r="BI65" s="108"/>
    </row>
    <row r="66" spans="1:104" x14ac:dyDescent="0.2">
      <c r="A66" s="119"/>
      <c r="B66" s="120"/>
      <c r="C66" s="185" t="s">
        <v>1381</v>
      </c>
      <c r="D66" s="186"/>
      <c r="E66" s="123">
        <v>64</v>
      </c>
      <c r="F66" s="124"/>
      <c r="G66" s="125"/>
      <c r="H66" s="126"/>
      <c r="I66" s="121"/>
      <c r="K66" s="121"/>
      <c r="M66" s="122" t="s">
        <v>1381</v>
      </c>
      <c r="O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27" t="str">
        <f>C65</f>
        <v>RELAXAČNÍ PLOCHA :211</v>
      </c>
      <c r="BE66" s="108"/>
      <c r="BF66" s="108"/>
      <c r="BG66" s="108"/>
      <c r="BH66" s="108"/>
      <c r="BI66" s="108"/>
    </row>
    <row r="67" spans="1:104" x14ac:dyDescent="0.2">
      <c r="A67" s="109">
        <v>15</v>
      </c>
      <c r="B67" s="110" t="s">
        <v>1427</v>
      </c>
      <c r="C67" s="111" t="s">
        <v>1437</v>
      </c>
      <c r="D67" s="112" t="s">
        <v>49</v>
      </c>
      <c r="E67" s="113">
        <v>23.32</v>
      </c>
      <c r="F67" s="114">
        <v>0</v>
      </c>
      <c r="G67" s="115">
        <f>E67*F67</f>
        <v>0</v>
      </c>
      <c r="H67" s="116">
        <v>0.17499999999999999</v>
      </c>
      <c r="I67" s="117">
        <f>E67*H67</f>
        <v>4.0809999999999995</v>
      </c>
      <c r="J67" s="116"/>
      <c r="K67" s="117">
        <f>E67*J67</f>
        <v>0</v>
      </c>
      <c r="O67" s="108"/>
      <c r="Z67" s="108"/>
      <c r="AA67" s="108">
        <v>12</v>
      </c>
      <c r="AB67" s="108">
        <v>0</v>
      </c>
      <c r="AC67" s="108">
        <v>1</v>
      </c>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18">
        <f>G67</f>
        <v>0</v>
      </c>
      <c r="BA67" s="108"/>
      <c r="BB67" s="108"/>
      <c r="BC67" s="108"/>
      <c r="BD67" s="108"/>
      <c r="BE67" s="108"/>
      <c r="BF67" s="108"/>
      <c r="BG67" s="108"/>
      <c r="BH67" s="108"/>
      <c r="BI67" s="108"/>
      <c r="CA67" s="108">
        <v>12</v>
      </c>
      <c r="CB67" s="108">
        <v>0</v>
      </c>
      <c r="CZ67" s="75">
        <v>1</v>
      </c>
    </row>
    <row r="68" spans="1:104" x14ac:dyDescent="0.2">
      <c r="A68" s="119"/>
      <c r="B68" s="120"/>
      <c r="C68" s="185" t="s">
        <v>1438</v>
      </c>
      <c r="D68" s="186"/>
      <c r="E68" s="123">
        <v>23.32</v>
      </c>
      <c r="F68" s="124"/>
      <c r="G68" s="125"/>
      <c r="H68" s="126"/>
      <c r="I68" s="121"/>
      <c r="K68" s="121"/>
      <c r="M68" s="122" t="s">
        <v>1438</v>
      </c>
      <c r="O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27" t="str">
        <f>C67</f>
        <v xml:space="preserve">Dlažba z žulových kostek </v>
      </c>
      <c r="BE68" s="108"/>
      <c r="BF68" s="108"/>
      <c r="BG68" s="108"/>
      <c r="BH68" s="108"/>
      <c r="BI68" s="108"/>
    </row>
    <row r="69" spans="1:104" x14ac:dyDescent="0.2">
      <c r="A69" s="128" t="s">
        <v>51</v>
      </c>
      <c r="B69" s="129" t="s">
        <v>1422</v>
      </c>
      <c r="C69" s="130" t="s">
        <v>1423</v>
      </c>
      <c r="D69" s="131"/>
      <c r="E69" s="132"/>
      <c r="F69" s="132"/>
      <c r="G69" s="133">
        <f>SUM(G56:G68)</f>
        <v>0</v>
      </c>
      <c r="H69" s="134"/>
      <c r="I69" s="133">
        <f>SUM(I56:I68)</f>
        <v>195.48719999999997</v>
      </c>
      <c r="J69" s="135"/>
      <c r="K69" s="133">
        <f>SUM(K56:K68)</f>
        <v>0</v>
      </c>
      <c r="O69" s="108"/>
      <c r="X69" s="136">
        <f>K69</f>
        <v>0</v>
      </c>
      <c r="Y69" s="136">
        <f>I69</f>
        <v>195.48719999999997</v>
      </c>
      <c r="Z69" s="118">
        <f>G69</f>
        <v>0</v>
      </c>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37"/>
      <c r="BB69" s="137"/>
      <c r="BC69" s="137"/>
      <c r="BD69" s="137"/>
      <c r="BE69" s="137"/>
      <c r="BF69" s="137"/>
      <c r="BG69" s="108"/>
      <c r="BH69" s="108"/>
      <c r="BI69" s="108"/>
    </row>
    <row r="70" spans="1:104" ht="14.25" customHeight="1" x14ac:dyDescent="0.2">
      <c r="A70" s="100" t="s">
        <v>46</v>
      </c>
      <c r="B70" s="101" t="s">
        <v>1439</v>
      </c>
      <c r="C70" s="102" t="s">
        <v>1440</v>
      </c>
      <c r="D70" s="103"/>
      <c r="E70" s="104"/>
      <c r="F70" s="104"/>
      <c r="G70" s="105"/>
      <c r="H70" s="106"/>
      <c r="I70" s="107"/>
      <c r="J70" s="106"/>
      <c r="K70" s="107"/>
      <c r="O70" s="108"/>
    </row>
    <row r="71" spans="1:104" ht="22.5" x14ac:dyDescent="0.2">
      <c r="A71" s="109">
        <v>16</v>
      </c>
      <c r="B71" s="110" t="s">
        <v>1441</v>
      </c>
      <c r="C71" s="111" t="s">
        <v>1442</v>
      </c>
      <c r="D71" s="112" t="s">
        <v>133</v>
      </c>
      <c r="E71" s="113">
        <v>88.2</v>
      </c>
      <c r="F71" s="114">
        <v>0</v>
      </c>
      <c r="G71" s="115">
        <f>E71*F71</f>
        <v>0</v>
      </c>
      <c r="H71" s="116">
        <v>0.24357999999999999</v>
      </c>
      <c r="I71" s="117">
        <f>E71*H71</f>
        <v>21.483756</v>
      </c>
      <c r="J71" s="116">
        <v>0</v>
      </c>
      <c r="K71" s="117">
        <f>E71*J71</f>
        <v>0</v>
      </c>
      <c r="O71" s="108"/>
      <c r="Z71" s="108"/>
      <c r="AA71" s="108">
        <v>1</v>
      </c>
      <c r="AB71" s="108">
        <v>1</v>
      </c>
      <c r="AC71" s="108">
        <v>1</v>
      </c>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18">
        <f>G71</f>
        <v>0</v>
      </c>
      <c r="BA71" s="108"/>
      <c r="BB71" s="108"/>
      <c r="BC71" s="108"/>
      <c r="BD71" s="108"/>
      <c r="BE71" s="108"/>
      <c r="BF71" s="108"/>
      <c r="BG71" s="108"/>
      <c r="BH71" s="108"/>
      <c r="BI71" s="108"/>
      <c r="CA71" s="108">
        <v>1</v>
      </c>
      <c r="CB71" s="108">
        <v>1</v>
      </c>
      <c r="CZ71" s="75">
        <v>1</v>
      </c>
    </row>
    <row r="72" spans="1:104" ht="25.5" x14ac:dyDescent="0.2">
      <c r="A72" s="119"/>
      <c r="B72" s="120"/>
      <c r="C72" s="185" t="s">
        <v>1443</v>
      </c>
      <c r="D72" s="186"/>
      <c r="E72" s="123">
        <v>59.2</v>
      </c>
      <c r="F72" s="124"/>
      <c r="G72" s="125"/>
      <c r="H72" s="126"/>
      <c r="I72" s="121"/>
      <c r="K72" s="121"/>
      <c r="M72" s="122" t="s">
        <v>1443</v>
      </c>
      <c r="O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27" t="str">
        <f>C71</f>
        <v>Osazení ležat. obrub. bet. s opěrou,lože z C 12/15 včetně obrubníku  10 100/10/25</v>
      </c>
      <c r="BE72" s="108"/>
      <c r="BF72" s="108"/>
      <c r="BG72" s="108"/>
      <c r="BH72" s="108"/>
      <c r="BI72" s="108"/>
    </row>
    <row r="73" spans="1:104" x14ac:dyDescent="0.2">
      <c r="A73" s="119"/>
      <c r="B73" s="120"/>
      <c r="C73" s="185" t="s">
        <v>1444</v>
      </c>
      <c r="D73" s="186"/>
      <c r="E73" s="123">
        <v>29</v>
      </c>
      <c r="F73" s="124"/>
      <c r="G73" s="125"/>
      <c r="H73" s="126"/>
      <c r="I73" s="121"/>
      <c r="K73" s="121"/>
      <c r="M73" s="122">
        <v>29</v>
      </c>
      <c r="O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27" t="str">
        <f>C72</f>
        <v>RELAXAČNÍ ZONA :12+17,6+17,6+12</v>
      </c>
      <c r="BE73" s="108"/>
      <c r="BF73" s="108"/>
      <c r="BG73" s="108"/>
      <c r="BH73" s="108"/>
      <c r="BI73" s="108"/>
    </row>
    <row r="74" spans="1:104" x14ac:dyDescent="0.2">
      <c r="A74" s="109">
        <v>17</v>
      </c>
      <c r="B74" s="110" t="s">
        <v>1441</v>
      </c>
      <c r="C74" s="111" t="s">
        <v>1445</v>
      </c>
      <c r="D74" s="112" t="s">
        <v>49</v>
      </c>
      <c r="E74" s="113">
        <v>100</v>
      </c>
      <c r="F74" s="114">
        <v>0</v>
      </c>
      <c r="G74" s="115">
        <f>E74*F74</f>
        <v>0</v>
      </c>
      <c r="H74" s="116">
        <v>0.24357999999999999</v>
      </c>
      <c r="I74" s="117">
        <f>E74*H74</f>
        <v>24.358000000000001</v>
      </c>
      <c r="J74" s="116"/>
      <c r="K74" s="117">
        <f>E74*J74</f>
        <v>0</v>
      </c>
      <c r="O74" s="108"/>
      <c r="Z74" s="108"/>
      <c r="AA74" s="108">
        <v>12</v>
      </c>
      <c r="AB74" s="108">
        <v>0</v>
      </c>
      <c r="AC74" s="108">
        <v>2</v>
      </c>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18">
        <f>G74</f>
        <v>0</v>
      </c>
      <c r="BA74" s="108"/>
      <c r="BB74" s="108"/>
      <c r="BC74" s="108"/>
      <c r="BD74" s="108"/>
      <c r="BE74" s="108"/>
      <c r="BF74" s="108"/>
      <c r="BG74" s="108"/>
      <c r="BH74" s="108"/>
      <c r="BI74" s="108"/>
      <c r="CA74" s="108">
        <v>12</v>
      </c>
      <c r="CB74" s="108">
        <v>0</v>
      </c>
      <c r="CZ74" s="75">
        <v>1</v>
      </c>
    </row>
    <row r="75" spans="1:104" x14ac:dyDescent="0.2">
      <c r="A75" s="128" t="s">
        <v>51</v>
      </c>
      <c r="B75" s="129" t="s">
        <v>1439</v>
      </c>
      <c r="C75" s="130" t="s">
        <v>1440</v>
      </c>
      <c r="D75" s="131"/>
      <c r="E75" s="132"/>
      <c r="F75" s="132"/>
      <c r="G75" s="133">
        <f>SUM(G70:G74)</f>
        <v>0</v>
      </c>
      <c r="H75" s="134"/>
      <c r="I75" s="133">
        <f>SUM(I70:I74)</f>
        <v>45.841756000000004</v>
      </c>
      <c r="J75" s="135"/>
      <c r="K75" s="133">
        <f>SUM(K70:K74)</f>
        <v>0</v>
      </c>
      <c r="O75" s="108"/>
      <c r="X75" s="136">
        <f>K75</f>
        <v>0</v>
      </c>
      <c r="Y75" s="136">
        <f>I75</f>
        <v>45.841756000000004</v>
      </c>
      <c r="Z75" s="118">
        <f>G75</f>
        <v>0</v>
      </c>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37"/>
      <c r="BB75" s="137"/>
      <c r="BC75" s="137"/>
      <c r="BD75" s="137"/>
      <c r="BE75" s="137"/>
      <c r="BF75" s="137"/>
      <c r="BG75" s="108"/>
      <c r="BH75" s="108"/>
      <c r="BI75" s="108"/>
    </row>
    <row r="76" spans="1:104" ht="14.25" customHeight="1" x14ac:dyDescent="0.2">
      <c r="A76" s="100" t="s">
        <v>46</v>
      </c>
      <c r="B76" s="101" t="s">
        <v>256</v>
      </c>
      <c r="C76" s="102" t="s">
        <v>257</v>
      </c>
      <c r="D76" s="103"/>
      <c r="E76" s="104"/>
      <c r="F76" s="104"/>
      <c r="G76" s="105"/>
      <c r="H76" s="106"/>
      <c r="I76" s="107"/>
      <c r="J76" s="106"/>
      <c r="K76" s="107"/>
      <c r="O76" s="108"/>
    </row>
    <row r="77" spans="1:104" ht="22.5" x14ac:dyDescent="0.2">
      <c r="A77" s="109">
        <v>18</v>
      </c>
      <c r="B77" s="110" t="s">
        <v>1446</v>
      </c>
      <c r="C77" s="111" t="s">
        <v>1447</v>
      </c>
      <c r="D77" s="112" t="s">
        <v>128</v>
      </c>
      <c r="E77" s="113">
        <v>194.74845999999999</v>
      </c>
      <c r="F77" s="114">
        <v>0</v>
      </c>
      <c r="G77" s="115">
        <f>E77*F77</f>
        <v>0</v>
      </c>
      <c r="H77" s="116">
        <v>0</v>
      </c>
      <c r="I77" s="117">
        <f>E77*H77</f>
        <v>0</v>
      </c>
      <c r="J77" s="116">
        <v>0</v>
      </c>
      <c r="K77" s="117">
        <f>E77*J77</f>
        <v>0</v>
      </c>
      <c r="O77" s="108"/>
      <c r="Z77" s="108"/>
      <c r="AA77" s="108">
        <v>1</v>
      </c>
      <c r="AB77" s="108">
        <v>1</v>
      </c>
      <c r="AC77" s="108">
        <v>1</v>
      </c>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18">
        <f>G77</f>
        <v>0</v>
      </c>
      <c r="BA77" s="108"/>
      <c r="BB77" s="108"/>
      <c r="BC77" s="108"/>
      <c r="BD77" s="108"/>
      <c r="BE77" s="108"/>
      <c r="BF77" s="108"/>
      <c r="BG77" s="108"/>
      <c r="BH77" s="108"/>
      <c r="BI77" s="108"/>
      <c r="CA77" s="108">
        <v>1</v>
      </c>
      <c r="CB77" s="108">
        <v>1</v>
      </c>
      <c r="CZ77" s="75">
        <v>1</v>
      </c>
    </row>
    <row r="78" spans="1:104" x14ac:dyDescent="0.2">
      <c r="A78" s="128" t="s">
        <v>51</v>
      </c>
      <c r="B78" s="129" t="s">
        <v>256</v>
      </c>
      <c r="C78" s="130" t="s">
        <v>257</v>
      </c>
      <c r="D78" s="131"/>
      <c r="E78" s="132"/>
      <c r="F78" s="132"/>
      <c r="G78" s="133">
        <f>SUM(G76:G77)</f>
        <v>0</v>
      </c>
      <c r="H78" s="134"/>
      <c r="I78" s="133">
        <f>SUM(I76:I77)</f>
        <v>0</v>
      </c>
      <c r="J78" s="135"/>
      <c r="K78" s="133">
        <f>SUM(K76:K77)</f>
        <v>0</v>
      </c>
      <c r="O78" s="108"/>
      <c r="X78" s="136">
        <f>K78</f>
        <v>0</v>
      </c>
      <c r="Y78" s="136">
        <f>I78</f>
        <v>0</v>
      </c>
      <c r="Z78" s="118">
        <f>G78</f>
        <v>0</v>
      </c>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37"/>
      <c r="BB78" s="137"/>
      <c r="BC78" s="137"/>
      <c r="BD78" s="137"/>
      <c r="BE78" s="137"/>
      <c r="BF78" s="137"/>
      <c r="BG78" s="108"/>
      <c r="BH78" s="108"/>
      <c r="BI78" s="108"/>
    </row>
    <row r="79" spans="1:104" x14ac:dyDescent="0.2">
      <c r="A79" s="138" t="s">
        <v>29</v>
      </c>
      <c r="B79" s="139" t="s">
        <v>52</v>
      </c>
      <c r="C79" s="140"/>
      <c r="D79" s="141"/>
      <c r="E79" s="142"/>
      <c r="F79" s="142"/>
      <c r="G79" s="143">
        <f>SUM(Z7:Z79)</f>
        <v>0</v>
      </c>
      <c r="H79" s="144"/>
      <c r="I79" s="143">
        <f>SUM(Y7:Y79)</f>
        <v>243.29845599999999</v>
      </c>
      <c r="J79" s="144"/>
      <c r="K79" s="143">
        <f>SUM(X7:X79)</f>
        <v>0</v>
      </c>
      <c r="O79" s="108"/>
      <c r="BA79" s="145"/>
      <c r="BB79" s="145"/>
      <c r="BC79" s="145"/>
      <c r="BD79" s="145"/>
      <c r="BE79" s="145"/>
      <c r="BF79" s="145"/>
    </row>
    <row r="80" spans="1:104" x14ac:dyDescent="0.2">
      <c r="E80" s="75"/>
    </row>
    <row r="81" spans="1:7" x14ac:dyDescent="0.2">
      <c r="A81" s="146" t="s">
        <v>31</v>
      </c>
      <c r="E81" s="75"/>
    </row>
    <row r="82" spans="1:7" ht="117.75" customHeight="1" x14ac:dyDescent="0.2">
      <c r="A82" s="182"/>
      <c r="B82" s="183"/>
      <c r="C82" s="183"/>
      <c r="D82" s="183"/>
      <c r="E82" s="183"/>
      <c r="F82" s="183"/>
      <c r="G82" s="184"/>
    </row>
    <row r="83" spans="1:7" x14ac:dyDescent="0.2">
      <c r="E83" s="75"/>
    </row>
    <row r="84" spans="1:7" x14ac:dyDescent="0.2">
      <c r="E84" s="75"/>
    </row>
    <row r="85" spans="1:7" x14ac:dyDescent="0.2">
      <c r="E85" s="75"/>
    </row>
    <row r="86" spans="1:7" x14ac:dyDescent="0.2">
      <c r="E86" s="75"/>
    </row>
    <row r="87" spans="1:7" x14ac:dyDescent="0.2">
      <c r="E87" s="75"/>
    </row>
    <row r="88" spans="1:7" x14ac:dyDescent="0.2">
      <c r="E88" s="75"/>
    </row>
    <row r="89" spans="1:7" x14ac:dyDescent="0.2">
      <c r="E89" s="75"/>
    </row>
    <row r="90" spans="1:7" x14ac:dyDescent="0.2">
      <c r="E90" s="75"/>
    </row>
    <row r="91" spans="1:7" x14ac:dyDescent="0.2">
      <c r="E91" s="75"/>
    </row>
    <row r="92" spans="1:7" x14ac:dyDescent="0.2">
      <c r="E92" s="75"/>
    </row>
    <row r="93" spans="1:7" x14ac:dyDescent="0.2">
      <c r="E93" s="75"/>
    </row>
    <row r="94" spans="1:7" x14ac:dyDescent="0.2">
      <c r="E94" s="75"/>
    </row>
    <row r="95" spans="1:7" x14ac:dyDescent="0.2">
      <c r="E95" s="75"/>
    </row>
    <row r="96" spans="1:7"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5:5" x14ac:dyDescent="0.2">
      <c r="E113" s="75"/>
    </row>
    <row r="114" spans="5:5" x14ac:dyDescent="0.2">
      <c r="E114" s="75"/>
    </row>
    <row r="115" spans="5:5" x14ac:dyDescent="0.2">
      <c r="E115" s="75"/>
    </row>
    <row r="116" spans="5:5" x14ac:dyDescent="0.2">
      <c r="E116" s="75"/>
    </row>
    <row r="117" spans="5:5" x14ac:dyDescent="0.2">
      <c r="E117" s="75"/>
    </row>
    <row r="118" spans="5:5" x14ac:dyDescent="0.2">
      <c r="E118" s="75"/>
    </row>
    <row r="119" spans="5:5" x14ac:dyDescent="0.2">
      <c r="E119" s="75"/>
    </row>
    <row r="120" spans="5:5" x14ac:dyDescent="0.2">
      <c r="E120" s="75"/>
    </row>
    <row r="121" spans="5:5" x14ac:dyDescent="0.2">
      <c r="E121" s="75"/>
    </row>
    <row r="122" spans="5:5" x14ac:dyDescent="0.2">
      <c r="E122" s="75"/>
    </row>
    <row r="123" spans="5:5" x14ac:dyDescent="0.2">
      <c r="E123" s="75"/>
    </row>
    <row r="124" spans="5:5" x14ac:dyDescent="0.2">
      <c r="E124" s="75"/>
    </row>
    <row r="125" spans="5:5" x14ac:dyDescent="0.2">
      <c r="E125" s="75"/>
    </row>
    <row r="126" spans="5:5" x14ac:dyDescent="0.2">
      <c r="E126" s="75"/>
    </row>
    <row r="127" spans="5:5" x14ac:dyDescent="0.2">
      <c r="E127" s="75"/>
    </row>
    <row r="128" spans="5:5" x14ac:dyDescent="0.2">
      <c r="E128" s="75"/>
    </row>
    <row r="129" spans="1:7" x14ac:dyDescent="0.2">
      <c r="E129" s="75"/>
    </row>
    <row r="130" spans="1:7" x14ac:dyDescent="0.2">
      <c r="E130" s="75"/>
    </row>
    <row r="131" spans="1:7" x14ac:dyDescent="0.2">
      <c r="E131" s="75"/>
    </row>
    <row r="132" spans="1:7" x14ac:dyDescent="0.2">
      <c r="E132" s="75"/>
    </row>
    <row r="133" spans="1:7" x14ac:dyDescent="0.2">
      <c r="E133" s="75"/>
    </row>
    <row r="134" spans="1:7" x14ac:dyDescent="0.2">
      <c r="E134" s="75"/>
    </row>
    <row r="135" spans="1:7" x14ac:dyDescent="0.2">
      <c r="E135" s="75"/>
    </row>
    <row r="136" spans="1:7" x14ac:dyDescent="0.2">
      <c r="E136" s="75"/>
    </row>
    <row r="137" spans="1:7" x14ac:dyDescent="0.2">
      <c r="E137" s="75"/>
    </row>
    <row r="138" spans="1:7" x14ac:dyDescent="0.2">
      <c r="A138" s="147"/>
      <c r="B138" s="147"/>
    </row>
    <row r="139" spans="1:7" x14ac:dyDescent="0.2">
      <c r="C139" s="148"/>
      <c r="D139" s="148"/>
      <c r="E139" s="149"/>
      <c r="F139" s="148"/>
      <c r="G139" s="150"/>
    </row>
    <row r="140" spans="1:7" x14ac:dyDescent="0.2">
      <c r="A140" s="147"/>
      <c r="B140" s="147"/>
    </row>
  </sheetData>
  <sheetProtection password="C7B2" sheet="1"/>
  <mergeCells count="38">
    <mergeCell ref="C35:D35"/>
    <mergeCell ref="A1:G1"/>
    <mergeCell ref="A82:G82"/>
    <mergeCell ref="C9:D9"/>
    <mergeCell ref="C10:D10"/>
    <mergeCell ref="C11:D11"/>
    <mergeCell ref="C12:D12"/>
    <mergeCell ref="C14:D14"/>
    <mergeCell ref="C31:G31"/>
    <mergeCell ref="C32:G32"/>
    <mergeCell ref="C33:G33"/>
    <mergeCell ref="C34:G34"/>
    <mergeCell ref="C18:D18"/>
    <mergeCell ref="C22:D22"/>
    <mergeCell ref="C26:G26"/>
    <mergeCell ref="C27:G27"/>
    <mergeCell ref="C28:G28"/>
    <mergeCell ref="C29:G29"/>
    <mergeCell ref="C30:G30"/>
    <mergeCell ref="C53:D53"/>
    <mergeCell ref="C54:D54"/>
    <mergeCell ref="C39:G39"/>
    <mergeCell ref="C40:D40"/>
    <mergeCell ref="C41:D41"/>
    <mergeCell ref="C42:D42"/>
    <mergeCell ref="C43:D43"/>
    <mergeCell ref="C48:D48"/>
    <mergeCell ref="C49:D49"/>
    <mergeCell ref="C50:D50"/>
    <mergeCell ref="C51:D51"/>
    <mergeCell ref="C52:D52"/>
    <mergeCell ref="C72:D72"/>
    <mergeCell ref="C73:D73"/>
    <mergeCell ref="C58:D58"/>
    <mergeCell ref="C60:D60"/>
    <mergeCell ref="C65:D65"/>
    <mergeCell ref="C66:D66"/>
    <mergeCell ref="C68:D68"/>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CZ220"/>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1450</v>
      </c>
      <c r="E3" s="83"/>
      <c r="F3" s="84"/>
      <c r="G3" s="85"/>
    </row>
    <row r="4" spans="1:104" ht="13.5" customHeight="1" thickBot="1" x14ac:dyDescent="0.25">
      <c r="A4" s="86" t="s">
        <v>34</v>
      </c>
      <c r="B4" s="87"/>
      <c r="C4" s="88"/>
      <c r="D4" s="89" t="s">
        <v>1553</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47</v>
      </c>
      <c r="C7" s="102" t="s">
        <v>48</v>
      </c>
      <c r="D7" s="103"/>
      <c r="E7" s="104"/>
      <c r="F7" s="104"/>
      <c r="G7" s="105"/>
      <c r="H7" s="106"/>
      <c r="I7" s="107"/>
      <c r="J7" s="106"/>
      <c r="K7" s="107"/>
      <c r="O7" s="108"/>
    </row>
    <row r="8" spans="1:104" ht="22.5" x14ac:dyDescent="0.2">
      <c r="A8" s="109">
        <v>1</v>
      </c>
      <c r="B8" s="110" t="s">
        <v>1452</v>
      </c>
      <c r="C8" s="111" t="s">
        <v>1453</v>
      </c>
      <c r="D8" s="112" t="s">
        <v>49</v>
      </c>
      <c r="E8" s="113">
        <v>509</v>
      </c>
      <c r="F8" s="114">
        <v>0</v>
      </c>
      <c r="G8" s="115">
        <f>E8*F8</f>
        <v>0</v>
      </c>
      <c r="H8" s="116">
        <v>0</v>
      </c>
      <c r="I8" s="117">
        <f>E8*H8</f>
        <v>0</v>
      </c>
      <c r="J8" s="116">
        <v>-0.66</v>
      </c>
      <c r="K8" s="117">
        <f>E8*J8</f>
        <v>-335.94</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85" t="s">
        <v>1454</v>
      </c>
      <c r="D9" s="186"/>
      <c r="E9" s="123">
        <v>509</v>
      </c>
      <c r="F9" s="124"/>
      <c r="G9" s="125"/>
      <c r="H9" s="126"/>
      <c r="I9" s="121"/>
      <c r="K9" s="121"/>
      <c r="M9" s="122" t="s">
        <v>1454</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27" t="str">
        <f>C8</f>
        <v xml:space="preserve">Odstranění podkladu nad 200 m2,kam.drcené tl.30 cm </v>
      </c>
      <c r="BE9" s="108"/>
      <c r="BF9" s="108"/>
      <c r="BG9" s="108"/>
      <c r="BH9" s="108"/>
      <c r="BI9" s="108"/>
    </row>
    <row r="10" spans="1:104" ht="22.5" x14ac:dyDescent="0.2">
      <c r="A10" s="109">
        <v>2</v>
      </c>
      <c r="B10" s="110" t="s">
        <v>1455</v>
      </c>
      <c r="C10" s="111" t="s">
        <v>1456</v>
      </c>
      <c r="D10" s="112" t="s">
        <v>49</v>
      </c>
      <c r="E10" s="113">
        <v>535</v>
      </c>
      <c r="F10" s="114">
        <v>0</v>
      </c>
      <c r="G10" s="115">
        <f>E10*F10</f>
        <v>0</v>
      </c>
      <c r="H10" s="116">
        <v>0</v>
      </c>
      <c r="I10" s="117">
        <f>E10*H10</f>
        <v>0</v>
      </c>
      <c r="J10" s="116">
        <v>-0.22</v>
      </c>
      <c r="K10" s="117">
        <f>E10*J10</f>
        <v>-117.7</v>
      </c>
      <c r="O10" s="108"/>
      <c r="Z10" s="108"/>
      <c r="AA10" s="108">
        <v>1</v>
      </c>
      <c r="AB10" s="108">
        <v>1</v>
      </c>
      <c r="AC10" s="108">
        <v>1</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G10</f>
        <v>0</v>
      </c>
      <c r="BA10" s="108"/>
      <c r="BB10" s="108"/>
      <c r="BC10" s="108"/>
      <c r="BD10" s="108"/>
      <c r="BE10" s="108"/>
      <c r="BF10" s="108"/>
      <c r="BG10" s="108"/>
      <c r="BH10" s="108"/>
      <c r="BI10" s="108"/>
      <c r="CA10" s="108">
        <v>1</v>
      </c>
      <c r="CB10" s="108">
        <v>1</v>
      </c>
      <c r="CZ10" s="75">
        <v>1</v>
      </c>
    </row>
    <row r="11" spans="1:104" x14ac:dyDescent="0.2">
      <c r="A11" s="119"/>
      <c r="B11" s="120"/>
      <c r="C11" s="185" t="s">
        <v>1457</v>
      </c>
      <c r="D11" s="186"/>
      <c r="E11" s="123">
        <v>513</v>
      </c>
      <c r="F11" s="124"/>
      <c r="G11" s="125"/>
      <c r="H11" s="126"/>
      <c r="I11" s="121"/>
      <c r="K11" s="121"/>
      <c r="M11" s="122" t="s">
        <v>1457</v>
      </c>
      <c r="O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27" t="str">
        <f>C10</f>
        <v xml:space="preserve">Odstranění podkladu nad 50 m2,kam.drcené tl.10 cm </v>
      </c>
      <c r="BE11" s="108"/>
      <c r="BF11" s="108"/>
      <c r="BG11" s="108"/>
      <c r="BH11" s="108"/>
      <c r="BI11" s="108"/>
    </row>
    <row r="12" spans="1:104" x14ac:dyDescent="0.2">
      <c r="A12" s="119"/>
      <c r="B12" s="120"/>
      <c r="C12" s="185" t="s">
        <v>1458</v>
      </c>
      <c r="D12" s="186"/>
      <c r="E12" s="123">
        <v>22</v>
      </c>
      <c r="F12" s="124"/>
      <c r="G12" s="125"/>
      <c r="H12" s="126"/>
      <c r="I12" s="121"/>
      <c r="K12" s="121"/>
      <c r="M12" s="122" t="s">
        <v>1458</v>
      </c>
      <c r="O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27" t="str">
        <f>C11</f>
        <v>částečné odstranění podkladu :513</v>
      </c>
      <c r="BE12" s="108"/>
      <c r="BF12" s="108"/>
      <c r="BG12" s="108"/>
      <c r="BH12" s="108"/>
      <c r="BI12" s="108"/>
    </row>
    <row r="13" spans="1:104" ht="22.5" x14ac:dyDescent="0.2">
      <c r="A13" s="109">
        <v>3</v>
      </c>
      <c r="B13" s="110" t="s">
        <v>1459</v>
      </c>
      <c r="C13" s="111" t="s">
        <v>1460</v>
      </c>
      <c r="D13" s="112" t="s">
        <v>49</v>
      </c>
      <c r="E13" s="113">
        <v>1044</v>
      </c>
      <c r="F13" s="114">
        <v>0</v>
      </c>
      <c r="G13" s="115">
        <f>E13*F13</f>
        <v>0</v>
      </c>
      <c r="H13" s="116">
        <v>0</v>
      </c>
      <c r="I13" s="117">
        <f>E13*H13</f>
        <v>0</v>
      </c>
      <c r="J13" s="116">
        <v>-0.11</v>
      </c>
      <c r="K13" s="117">
        <f>E13*J13</f>
        <v>-114.84</v>
      </c>
      <c r="O13" s="108"/>
      <c r="Z13" s="108"/>
      <c r="AA13" s="108">
        <v>1</v>
      </c>
      <c r="AB13" s="108">
        <v>1</v>
      </c>
      <c r="AC13" s="108">
        <v>1</v>
      </c>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18">
        <f>G13</f>
        <v>0</v>
      </c>
      <c r="BA13" s="108"/>
      <c r="BB13" s="108"/>
      <c r="BC13" s="108"/>
      <c r="BD13" s="108"/>
      <c r="BE13" s="108"/>
      <c r="BF13" s="108"/>
      <c r="BG13" s="108"/>
      <c r="BH13" s="108"/>
      <c r="BI13" s="108"/>
      <c r="CA13" s="108">
        <v>1</v>
      </c>
      <c r="CB13" s="108">
        <v>1</v>
      </c>
      <c r="CZ13" s="75">
        <v>1</v>
      </c>
    </row>
    <row r="14" spans="1:104" x14ac:dyDescent="0.2">
      <c r="A14" s="119"/>
      <c r="B14" s="120"/>
      <c r="C14" s="185" t="s">
        <v>1461</v>
      </c>
      <c r="D14" s="186"/>
      <c r="E14" s="123">
        <v>1022</v>
      </c>
      <c r="F14" s="124"/>
      <c r="G14" s="125"/>
      <c r="H14" s="126"/>
      <c r="I14" s="121"/>
      <c r="K14" s="121"/>
      <c r="M14" s="122">
        <v>1022</v>
      </c>
      <c r="O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27" t="str">
        <f>C13</f>
        <v xml:space="preserve">Fréz.živič.krytu nad 500 m2, s překážkami, tl.5 cm </v>
      </c>
      <c r="BE14" s="108"/>
      <c r="BF14" s="108"/>
      <c r="BG14" s="108"/>
      <c r="BH14" s="108"/>
      <c r="BI14" s="108"/>
    </row>
    <row r="15" spans="1:104" x14ac:dyDescent="0.2">
      <c r="A15" s="119"/>
      <c r="B15" s="120"/>
      <c r="C15" s="185" t="s">
        <v>1458</v>
      </c>
      <c r="D15" s="186"/>
      <c r="E15" s="123">
        <v>22</v>
      </c>
      <c r="F15" s="124"/>
      <c r="G15" s="125"/>
      <c r="H15" s="126"/>
      <c r="I15" s="121"/>
      <c r="K15" s="121"/>
      <c r="M15" s="122" t="s">
        <v>1458</v>
      </c>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27" t="str">
        <f>C14</f>
        <v>1022</v>
      </c>
      <c r="BE15" s="108"/>
      <c r="BF15" s="108"/>
      <c r="BG15" s="108"/>
      <c r="BH15" s="108"/>
      <c r="BI15" s="108"/>
    </row>
    <row r="16" spans="1:104" ht="22.5" x14ac:dyDescent="0.2">
      <c r="A16" s="109">
        <v>4</v>
      </c>
      <c r="B16" s="110" t="s">
        <v>1462</v>
      </c>
      <c r="C16" s="111" t="s">
        <v>1463</v>
      </c>
      <c r="D16" s="112" t="s">
        <v>133</v>
      </c>
      <c r="E16" s="113">
        <v>332</v>
      </c>
      <c r="F16" s="114">
        <v>0</v>
      </c>
      <c r="G16" s="115">
        <f>E16*F16</f>
        <v>0</v>
      </c>
      <c r="H16" s="116">
        <v>0</v>
      </c>
      <c r="I16" s="117">
        <f>E16*H16</f>
        <v>0</v>
      </c>
      <c r="J16" s="116">
        <v>-0.27</v>
      </c>
      <c r="K16" s="117">
        <f>E16*J16</f>
        <v>-89.64</v>
      </c>
      <c r="O16" s="108"/>
      <c r="Z16" s="108"/>
      <c r="AA16" s="108">
        <v>1</v>
      </c>
      <c r="AB16" s="108">
        <v>0</v>
      </c>
      <c r="AC16" s="108">
        <v>0</v>
      </c>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18">
        <f>G16</f>
        <v>0</v>
      </c>
      <c r="BA16" s="108"/>
      <c r="BB16" s="108"/>
      <c r="BC16" s="108"/>
      <c r="BD16" s="108"/>
      <c r="BE16" s="108"/>
      <c r="BF16" s="108"/>
      <c r="BG16" s="108"/>
      <c r="BH16" s="108"/>
      <c r="BI16" s="108"/>
      <c r="CA16" s="108">
        <v>1</v>
      </c>
      <c r="CB16" s="108">
        <v>0</v>
      </c>
      <c r="CZ16" s="75">
        <v>1</v>
      </c>
    </row>
    <row r="17" spans="1:104" x14ac:dyDescent="0.2">
      <c r="A17" s="119"/>
      <c r="B17" s="120"/>
      <c r="C17" s="185" t="s">
        <v>1464</v>
      </c>
      <c r="D17" s="186"/>
      <c r="E17" s="123">
        <v>332</v>
      </c>
      <c r="F17" s="124"/>
      <c r="G17" s="125"/>
      <c r="H17" s="126"/>
      <c r="I17" s="121"/>
      <c r="K17" s="121"/>
      <c r="M17" s="122">
        <v>332</v>
      </c>
      <c r="O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27" t="str">
        <f>C16</f>
        <v>Vytrhání obrub obrubníků silničních včetně zbytků betonu</v>
      </c>
      <c r="BE17" s="108"/>
      <c r="BF17" s="108"/>
      <c r="BG17" s="108"/>
      <c r="BH17" s="108"/>
      <c r="BI17" s="108"/>
    </row>
    <row r="18" spans="1:104" x14ac:dyDescent="0.2">
      <c r="A18" s="109">
        <v>5</v>
      </c>
      <c r="B18" s="110" t="s">
        <v>1465</v>
      </c>
      <c r="C18" s="111" t="s">
        <v>1466</v>
      </c>
      <c r="D18" s="112" t="s">
        <v>104</v>
      </c>
      <c r="E18" s="113">
        <v>9</v>
      </c>
      <c r="F18" s="114">
        <v>0</v>
      </c>
      <c r="G18" s="115">
        <f>E18*F18</f>
        <v>0</v>
      </c>
      <c r="H18" s="116">
        <v>0</v>
      </c>
      <c r="I18" s="117">
        <f>E18*H18</f>
        <v>0</v>
      </c>
      <c r="J18" s="116">
        <v>0</v>
      </c>
      <c r="K18" s="117">
        <f>E18*J18</f>
        <v>0</v>
      </c>
      <c r="O18" s="108"/>
      <c r="Z18" s="108"/>
      <c r="AA18" s="108">
        <v>1</v>
      </c>
      <c r="AB18" s="108">
        <v>1</v>
      </c>
      <c r="AC18" s="108">
        <v>1</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1</v>
      </c>
      <c r="CB18" s="108">
        <v>1</v>
      </c>
      <c r="CZ18" s="75">
        <v>1</v>
      </c>
    </row>
    <row r="19" spans="1:104" x14ac:dyDescent="0.2">
      <c r="A19" s="119"/>
      <c r="B19" s="120"/>
      <c r="C19" s="185" t="s">
        <v>1467</v>
      </c>
      <c r="D19" s="186"/>
      <c r="E19" s="123">
        <v>9</v>
      </c>
      <c r="F19" s="124"/>
      <c r="G19" s="125"/>
      <c r="H19" s="126"/>
      <c r="I19" s="121"/>
      <c r="K19" s="121"/>
      <c r="M19" s="122" t="s">
        <v>1467</v>
      </c>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27" t="str">
        <f>C18</f>
        <v xml:space="preserve">Hloubení zapažených jam v hor.4 do 100 m3 </v>
      </c>
      <c r="BE19" s="108"/>
      <c r="BF19" s="108"/>
      <c r="BG19" s="108"/>
      <c r="BH19" s="108"/>
      <c r="BI19" s="108"/>
    </row>
    <row r="20" spans="1:104" x14ac:dyDescent="0.2">
      <c r="A20" s="109">
        <v>6</v>
      </c>
      <c r="B20" s="110" t="s">
        <v>1468</v>
      </c>
      <c r="C20" s="111" t="s">
        <v>1469</v>
      </c>
      <c r="D20" s="112" t="s">
        <v>104</v>
      </c>
      <c r="E20" s="113">
        <v>9</v>
      </c>
      <c r="F20" s="114">
        <v>0</v>
      </c>
      <c r="G20" s="115">
        <f>E20*F20</f>
        <v>0</v>
      </c>
      <c r="H20" s="116">
        <v>0</v>
      </c>
      <c r="I20" s="117">
        <f>E20*H20</f>
        <v>0</v>
      </c>
      <c r="J20" s="116">
        <v>0</v>
      </c>
      <c r="K20" s="117">
        <f>E20*J20</f>
        <v>0</v>
      </c>
      <c r="O20" s="108"/>
      <c r="Z20" s="108"/>
      <c r="AA20" s="108">
        <v>1</v>
      </c>
      <c r="AB20" s="108">
        <v>1</v>
      </c>
      <c r="AC20" s="108">
        <v>1</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G20</f>
        <v>0</v>
      </c>
      <c r="BA20" s="108"/>
      <c r="BB20" s="108"/>
      <c r="BC20" s="108"/>
      <c r="BD20" s="108"/>
      <c r="BE20" s="108"/>
      <c r="BF20" s="108"/>
      <c r="BG20" s="108"/>
      <c r="BH20" s="108"/>
      <c r="BI20" s="108"/>
      <c r="CA20" s="108">
        <v>1</v>
      </c>
      <c r="CB20" s="108">
        <v>1</v>
      </c>
      <c r="CZ20" s="75">
        <v>1</v>
      </c>
    </row>
    <row r="21" spans="1:104" x14ac:dyDescent="0.2">
      <c r="A21" s="119"/>
      <c r="B21" s="120"/>
      <c r="C21" s="185" t="s">
        <v>1467</v>
      </c>
      <c r="D21" s="186"/>
      <c r="E21" s="123">
        <v>9</v>
      </c>
      <c r="F21" s="124"/>
      <c r="G21" s="125"/>
      <c r="H21" s="126"/>
      <c r="I21" s="121"/>
      <c r="K21" s="121"/>
      <c r="M21" s="122" t="s">
        <v>1467</v>
      </c>
      <c r="O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27" t="str">
        <f>C20</f>
        <v xml:space="preserve">Příplatek za lepivost - hloubení zapaž.jam v hor.4 </v>
      </c>
      <c r="BE21" s="108"/>
      <c r="BF21" s="108"/>
      <c r="BG21" s="108"/>
      <c r="BH21" s="108"/>
      <c r="BI21" s="108"/>
    </row>
    <row r="22" spans="1:104" x14ac:dyDescent="0.2">
      <c r="A22" s="109">
        <v>7</v>
      </c>
      <c r="B22" s="110" t="s">
        <v>479</v>
      </c>
      <c r="C22" s="111" t="s">
        <v>1470</v>
      </c>
      <c r="D22" s="112" t="s">
        <v>104</v>
      </c>
      <c r="E22" s="113">
        <v>9</v>
      </c>
      <c r="F22" s="114">
        <v>0</v>
      </c>
      <c r="G22" s="115">
        <f>E22*F22</f>
        <v>0</v>
      </c>
      <c r="H22" s="116">
        <v>0</v>
      </c>
      <c r="I22" s="117">
        <f>E22*H22</f>
        <v>0</v>
      </c>
      <c r="J22" s="116">
        <v>0</v>
      </c>
      <c r="K22" s="117">
        <f>E22*J22</f>
        <v>0</v>
      </c>
      <c r="O22" s="108"/>
      <c r="Z22" s="108"/>
      <c r="AA22" s="108">
        <v>1</v>
      </c>
      <c r="AB22" s="108">
        <v>1</v>
      </c>
      <c r="AC22" s="108">
        <v>1</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G22</f>
        <v>0</v>
      </c>
      <c r="BA22" s="108"/>
      <c r="BB22" s="108"/>
      <c r="BC22" s="108"/>
      <c r="BD22" s="108"/>
      <c r="BE22" s="108"/>
      <c r="BF22" s="108"/>
      <c r="BG22" s="108"/>
      <c r="BH22" s="108"/>
      <c r="BI22" s="108"/>
      <c r="CA22" s="108">
        <v>1</v>
      </c>
      <c r="CB22" s="108">
        <v>1</v>
      </c>
      <c r="CZ22" s="75">
        <v>1</v>
      </c>
    </row>
    <row r="23" spans="1:104" x14ac:dyDescent="0.2">
      <c r="A23" s="119"/>
      <c r="B23" s="120"/>
      <c r="C23" s="185" t="s">
        <v>1467</v>
      </c>
      <c r="D23" s="186"/>
      <c r="E23" s="123">
        <v>9</v>
      </c>
      <c r="F23" s="124"/>
      <c r="G23" s="125"/>
      <c r="H23" s="126"/>
      <c r="I23" s="121"/>
      <c r="K23" s="121"/>
      <c r="M23" s="122" t="s">
        <v>1467</v>
      </c>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27" t="str">
        <f>C22</f>
        <v xml:space="preserve">Svislé přemístění výkopku z hor.1-4 do 2,5 m </v>
      </c>
      <c r="BE23" s="108"/>
      <c r="BF23" s="108"/>
      <c r="BG23" s="108"/>
      <c r="BH23" s="108"/>
      <c r="BI23" s="108"/>
    </row>
    <row r="24" spans="1:104" ht="22.5" x14ac:dyDescent="0.2">
      <c r="A24" s="109">
        <v>8</v>
      </c>
      <c r="B24" s="110" t="s">
        <v>1389</v>
      </c>
      <c r="C24" s="111" t="s">
        <v>1390</v>
      </c>
      <c r="D24" s="112" t="s">
        <v>104</v>
      </c>
      <c r="E24" s="113">
        <v>68.249499999999998</v>
      </c>
      <c r="F24" s="114">
        <v>0</v>
      </c>
      <c r="G24" s="115">
        <f>E24*F24</f>
        <v>0</v>
      </c>
      <c r="H24" s="116">
        <v>0</v>
      </c>
      <c r="I24" s="117">
        <f>E24*H24</f>
        <v>0</v>
      </c>
      <c r="J24" s="116">
        <v>0</v>
      </c>
      <c r="K24" s="117">
        <f>E24*J24</f>
        <v>0</v>
      </c>
      <c r="O24" s="108"/>
      <c r="Z24" s="108"/>
      <c r="AA24" s="108">
        <v>1</v>
      </c>
      <c r="AB24" s="108">
        <v>0</v>
      </c>
      <c r="AC24" s="108">
        <v>0</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1</v>
      </c>
      <c r="CB24" s="108">
        <v>0</v>
      </c>
      <c r="CZ24" s="75">
        <v>1</v>
      </c>
    </row>
    <row r="25" spans="1:104" x14ac:dyDescent="0.2">
      <c r="A25" s="119"/>
      <c r="B25" s="120"/>
      <c r="C25" s="185" t="s">
        <v>1471</v>
      </c>
      <c r="D25" s="186"/>
      <c r="E25" s="123">
        <v>7.3920000000000003</v>
      </c>
      <c r="F25" s="124"/>
      <c r="G25" s="125"/>
      <c r="H25" s="126"/>
      <c r="I25" s="121"/>
      <c r="K25" s="121"/>
      <c r="M25" s="122" t="s">
        <v>1471</v>
      </c>
      <c r="O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27" t="str">
        <f t="shared" ref="BD25:BD30" si="0">C24</f>
        <v xml:space="preserve">Vodorovné přemístění výkopku hor. 1-4 do 100 m </v>
      </c>
      <c r="BE25" s="108"/>
      <c r="BF25" s="108"/>
      <c r="BG25" s="108"/>
      <c r="BH25" s="108"/>
      <c r="BI25" s="108"/>
    </row>
    <row r="26" spans="1:104" x14ac:dyDescent="0.2">
      <c r="A26" s="119"/>
      <c r="B26" s="120"/>
      <c r="C26" s="185" t="s">
        <v>1472</v>
      </c>
      <c r="D26" s="186"/>
      <c r="E26" s="123">
        <v>6.6</v>
      </c>
      <c r="F26" s="124"/>
      <c r="G26" s="125"/>
      <c r="H26" s="126"/>
      <c r="I26" s="121"/>
      <c r="K26" s="121"/>
      <c r="M26" s="122" t="s">
        <v>1472</v>
      </c>
      <c r="O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27" t="str">
        <f t="shared" si="0"/>
        <v>CESTA 9 :67,2*0,1*1,1</v>
      </c>
      <c r="BE26" s="108"/>
      <c r="BF26" s="108"/>
      <c r="BG26" s="108"/>
      <c r="BH26" s="108"/>
      <c r="BI26" s="108"/>
    </row>
    <row r="27" spans="1:104" x14ac:dyDescent="0.2">
      <c r="A27" s="119"/>
      <c r="B27" s="120"/>
      <c r="C27" s="185" t="s">
        <v>1473</v>
      </c>
      <c r="D27" s="186"/>
      <c r="E27" s="123">
        <v>37.619999999999997</v>
      </c>
      <c r="F27" s="124"/>
      <c r="G27" s="125"/>
      <c r="H27" s="126"/>
      <c r="I27" s="121"/>
      <c r="K27" s="121"/>
      <c r="M27" s="122" t="s">
        <v>1473</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27" t="str">
        <f t="shared" si="0"/>
        <v>CESTA 8:60*0,1*1,1</v>
      </c>
      <c r="BE27" s="108"/>
      <c r="BF27" s="108"/>
      <c r="BG27" s="108"/>
      <c r="BH27" s="108"/>
      <c r="BI27" s="108"/>
    </row>
    <row r="28" spans="1:104" x14ac:dyDescent="0.2">
      <c r="A28" s="119"/>
      <c r="B28" s="120"/>
      <c r="C28" s="185" t="s">
        <v>1474</v>
      </c>
      <c r="D28" s="186"/>
      <c r="E28" s="123">
        <v>1.2375</v>
      </c>
      <c r="F28" s="124"/>
      <c r="G28" s="125"/>
      <c r="H28" s="126"/>
      <c r="I28" s="121"/>
      <c r="K28" s="121"/>
      <c r="M28" s="122" t="s">
        <v>1474</v>
      </c>
      <c r="O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27" t="str">
        <f t="shared" si="0"/>
        <v>CESTA 7:342*0,1*1,1</v>
      </c>
      <c r="BE28" s="108"/>
      <c r="BF28" s="108"/>
      <c r="BG28" s="108"/>
      <c r="BH28" s="108"/>
      <c r="BI28" s="108"/>
    </row>
    <row r="29" spans="1:104" x14ac:dyDescent="0.2">
      <c r="A29" s="119"/>
      <c r="B29" s="120"/>
      <c r="C29" s="185" t="s">
        <v>1475</v>
      </c>
      <c r="D29" s="186"/>
      <c r="E29" s="123">
        <v>9.9</v>
      </c>
      <c r="F29" s="124"/>
      <c r="G29" s="125"/>
      <c r="H29" s="126"/>
      <c r="I29" s="121"/>
      <c r="K29" s="121"/>
      <c r="M29" s="122" t="s">
        <v>1475</v>
      </c>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27" t="str">
        <f t="shared" si="0"/>
        <v>SCHODIŠTĚ :2,25*0,5*1,1</v>
      </c>
      <c r="BE29" s="108"/>
      <c r="BF29" s="108"/>
      <c r="BG29" s="108"/>
      <c r="BH29" s="108"/>
      <c r="BI29" s="108"/>
    </row>
    <row r="30" spans="1:104" x14ac:dyDescent="0.2">
      <c r="A30" s="119"/>
      <c r="B30" s="120"/>
      <c r="C30" s="185" t="s">
        <v>1476</v>
      </c>
      <c r="D30" s="186"/>
      <c r="E30" s="123">
        <v>5.5</v>
      </c>
      <c r="F30" s="124"/>
      <c r="G30" s="125"/>
      <c r="H30" s="126"/>
      <c r="I30" s="121"/>
      <c r="K30" s="121"/>
      <c r="M30" s="122" t="s">
        <v>1476</v>
      </c>
      <c r="O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27" t="str">
        <f t="shared" si="0"/>
        <v>vpustě :9*1,1</v>
      </c>
      <c r="BE30" s="108"/>
      <c r="BF30" s="108"/>
      <c r="BG30" s="108"/>
      <c r="BH30" s="108"/>
      <c r="BI30" s="108"/>
    </row>
    <row r="31" spans="1:104" x14ac:dyDescent="0.2">
      <c r="A31" s="109">
        <v>9</v>
      </c>
      <c r="B31" s="110" t="s">
        <v>1477</v>
      </c>
      <c r="C31" s="111" t="s">
        <v>1478</v>
      </c>
      <c r="D31" s="112" t="s">
        <v>104</v>
      </c>
      <c r="E31" s="113">
        <v>157.69999999999999</v>
      </c>
      <c r="F31" s="114">
        <v>0</v>
      </c>
      <c r="G31" s="115">
        <f>E31*F31</f>
        <v>0</v>
      </c>
      <c r="H31" s="116">
        <v>0</v>
      </c>
      <c r="I31" s="117">
        <f>E31*H31</f>
        <v>0</v>
      </c>
      <c r="J31" s="116">
        <v>0</v>
      </c>
      <c r="K31" s="117">
        <f>E31*J31</f>
        <v>0</v>
      </c>
      <c r="O31" s="108"/>
      <c r="Z31" s="108"/>
      <c r="AA31" s="108">
        <v>1</v>
      </c>
      <c r="AB31" s="108">
        <v>1</v>
      </c>
      <c r="AC31" s="108">
        <v>1</v>
      </c>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18">
        <f>G31</f>
        <v>0</v>
      </c>
      <c r="BA31" s="108"/>
      <c r="BB31" s="108"/>
      <c r="BC31" s="108"/>
      <c r="BD31" s="108"/>
      <c r="BE31" s="108"/>
      <c r="BF31" s="108"/>
      <c r="BG31" s="108"/>
      <c r="BH31" s="108"/>
      <c r="BI31" s="108"/>
      <c r="CA31" s="108">
        <v>1</v>
      </c>
      <c r="CB31" s="108">
        <v>1</v>
      </c>
      <c r="CZ31" s="75">
        <v>1</v>
      </c>
    </row>
    <row r="32" spans="1:104" x14ac:dyDescent="0.2">
      <c r="A32" s="119"/>
      <c r="B32" s="120"/>
      <c r="C32" s="178" t="s">
        <v>1479</v>
      </c>
      <c r="D32" s="179"/>
      <c r="E32" s="179"/>
      <c r="F32" s="179"/>
      <c r="G32" s="180"/>
      <c r="I32" s="121"/>
      <c r="K32" s="121"/>
      <c r="L32" s="122" t="s">
        <v>1479</v>
      </c>
      <c r="O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row>
    <row r="33" spans="1:104" x14ac:dyDescent="0.2">
      <c r="A33" s="119"/>
      <c r="B33" s="120"/>
      <c r="C33" s="185" t="s">
        <v>1480</v>
      </c>
      <c r="D33" s="186"/>
      <c r="E33" s="123">
        <v>152.69999999999999</v>
      </c>
      <c r="F33" s="124"/>
      <c r="G33" s="125"/>
      <c r="H33" s="126"/>
      <c r="I33" s="121"/>
      <c r="K33" s="121"/>
      <c r="M33" s="122" t="s">
        <v>1480</v>
      </c>
      <c r="O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27" t="str">
        <f>C32</f>
        <v xml:space="preserve">VČETNĚ VHODNÉ ZEMINY PRO OBSYP </v>
      </c>
      <c r="BE33" s="108"/>
      <c r="BF33" s="108"/>
      <c r="BG33" s="108"/>
      <c r="BH33" s="108"/>
      <c r="BI33" s="108"/>
    </row>
    <row r="34" spans="1:104" x14ac:dyDescent="0.2">
      <c r="A34" s="119"/>
      <c r="B34" s="120"/>
      <c r="C34" s="185" t="s">
        <v>1481</v>
      </c>
      <c r="D34" s="186"/>
      <c r="E34" s="123">
        <v>5</v>
      </c>
      <c r="F34" s="124"/>
      <c r="G34" s="125"/>
      <c r="H34" s="126"/>
      <c r="I34" s="121"/>
      <c r="K34" s="121"/>
      <c r="M34" s="122" t="s">
        <v>1481</v>
      </c>
      <c r="O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27" t="str">
        <f>C33</f>
        <v>OKOLÍ CESTA 1 :509*0,3</v>
      </c>
      <c r="BE34" s="108"/>
      <c r="BF34" s="108"/>
      <c r="BG34" s="108"/>
      <c r="BH34" s="108"/>
      <c r="BI34" s="108"/>
    </row>
    <row r="35" spans="1:104" ht="22.5" x14ac:dyDescent="0.2">
      <c r="A35" s="109">
        <v>10</v>
      </c>
      <c r="B35" s="110" t="s">
        <v>1482</v>
      </c>
      <c r="C35" s="111" t="s">
        <v>1483</v>
      </c>
      <c r="D35" s="112" t="s">
        <v>49</v>
      </c>
      <c r="E35" s="113">
        <v>497.95</v>
      </c>
      <c r="F35" s="114">
        <v>0</v>
      </c>
      <c r="G35" s="115">
        <f>E35*F35</f>
        <v>0</v>
      </c>
      <c r="H35" s="116">
        <v>0</v>
      </c>
      <c r="I35" s="117">
        <f>E35*H35</f>
        <v>0</v>
      </c>
      <c r="J35" s="116">
        <v>0</v>
      </c>
      <c r="K35" s="117">
        <f>E35*J35</f>
        <v>0</v>
      </c>
      <c r="O35" s="108"/>
      <c r="Z35" s="108"/>
      <c r="AA35" s="108">
        <v>1</v>
      </c>
      <c r="AB35" s="108">
        <v>1</v>
      </c>
      <c r="AC35" s="108">
        <v>1</v>
      </c>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18">
        <f>G35</f>
        <v>0</v>
      </c>
      <c r="BA35" s="108"/>
      <c r="BB35" s="108"/>
      <c r="BC35" s="108"/>
      <c r="BD35" s="108"/>
      <c r="BE35" s="108"/>
      <c r="BF35" s="108"/>
      <c r="BG35" s="108"/>
      <c r="BH35" s="108"/>
      <c r="BI35" s="108"/>
      <c r="CA35" s="108">
        <v>1</v>
      </c>
      <c r="CB35" s="108">
        <v>1</v>
      </c>
      <c r="CZ35" s="75">
        <v>1</v>
      </c>
    </row>
    <row r="36" spans="1:104" x14ac:dyDescent="0.2">
      <c r="A36" s="119"/>
      <c r="B36" s="120"/>
      <c r="C36" s="185" t="s">
        <v>1484</v>
      </c>
      <c r="D36" s="186"/>
      <c r="E36" s="123">
        <v>67.2</v>
      </c>
      <c r="F36" s="124"/>
      <c r="G36" s="125"/>
      <c r="H36" s="126"/>
      <c r="I36" s="121"/>
      <c r="K36" s="121"/>
      <c r="M36" s="122" t="s">
        <v>1484</v>
      </c>
      <c r="O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27" t="str">
        <f>C35</f>
        <v xml:space="preserve">Úprava pláně v násypech v hor. 1-4, se zhutněním </v>
      </c>
      <c r="BE36" s="108"/>
      <c r="BF36" s="108"/>
      <c r="BG36" s="108"/>
      <c r="BH36" s="108"/>
      <c r="BI36" s="108"/>
    </row>
    <row r="37" spans="1:104" x14ac:dyDescent="0.2">
      <c r="A37" s="119"/>
      <c r="B37" s="120"/>
      <c r="C37" s="185" t="s">
        <v>1485</v>
      </c>
      <c r="D37" s="186"/>
      <c r="E37" s="123">
        <v>60</v>
      </c>
      <c r="F37" s="124"/>
      <c r="G37" s="125"/>
      <c r="H37" s="126"/>
      <c r="I37" s="121"/>
      <c r="K37" s="121"/>
      <c r="M37" s="122" t="s">
        <v>1485</v>
      </c>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27" t="str">
        <f>C36</f>
        <v>CESTA 9 :67,2</v>
      </c>
      <c r="BE37" s="108"/>
      <c r="BF37" s="108"/>
      <c r="BG37" s="108"/>
      <c r="BH37" s="108"/>
      <c r="BI37" s="108"/>
    </row>
    <row r="38" spans="1:104" x14ac:dyDescent="0.2">
      <c r="A38" s="119"/>
      <c r="B38" s="120"/>
      <c r="C38" s="185" t="s">
        <v>1486</v>
      </c>
      <c r="D38" s="186"/>
      <c r="E38" s="123">
        <v>342</v>
      </c>
      <c r="F38" s="124"/>
      <c r="G38" s="125"/>
      <c r="H38" s="126"/>
      <c r="I38" s="121"/>
      <c r="K38" s="121"/>
      <c r="M38" s="122" t="s">
        <v>1486</v>
      </c>
      <c r="O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27" t="str">
        <f>C37</f>
        <v>CESTA 8:60</v>
      </c>
      <c r="BE38" s="108"/>
      <c r="BF38" s="108"/>
      <c r="BG38" s="108"/>
      <c r="BH38" s="108"/>
      <c r="BI38" s="108"/>
    </row>
    <row r="39" spans="1:104" x14ac:dyDescent="0.2">
      <c r="A39" s="119"/>
      <c r="B39" s="120"/>
      <c r="C39" s="185" t="s">
        <v>1487</v>
      </c>
      <c r="D39" s="186"/>
      <c r="E39" s="123">
        <v>2.25</v>
      </c>
      <c r="F39" s="124"/>
      <c r="G39" s="125"/>
      <c r="H39" s="126"/>
      <c r="I39" s="121"/>
      <c r="K39" s="121"/>
      <c r="M39" s="122" t="s">
        <v>1487</v>
      </c>
      <c r="O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27" t="str">
        <f>C38</f>
        <v>CESTA 7:342</v>
      </c>
      <c r="BE39" s="108"/>
      <c r="BF39" s="108"/>
      <c r="BG39" s="108"/>
      <c r="BH39" s="108"/>
      <c r="BI39" s="108"/>
    </row>
    <row r="40" spans="1:104" x14ac:dyDescent="0.2">
      <c r="A40" s="119"/>
      <c r="B40" s="120"/>
      <c r="C40" s="185" t="s">
        <v>1488</v>
      </c>
      <c r="D40" s="186"/>
      <c r="E40" s="123">
        <v>26.5</v>
      </c>
      <c r="F40" s="124"/>
      <c r="G40" s="125"/>
      <c r="H40" s="126"/>
      <c r="I40" s="121"/>
      <c r="K40" s="121"/>
      <c r="M40" s="122" t="s">
        <v>1488</v>
      </c>
      <c r="O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27" t="str">
        <f>C39</f>
        <v>SCHODIŠTĚ :2,25</v>
      </c>
      <c r="BE40" s="108"/>
      <c r="BF40" s="108"/>
      <c r="BG40" s="108"/>
      <c r="BH40" s="108"/>
      <c r="BI40" s="108"/>
    </row>
    <row r="41" spans="1:104" x14ac:dyDescent="0.2">
      <c r="A41" s="109">
        <v>11</v>
      </c>
      <c r="B41" s="110" t="s">
        <v>1489</v>
      </c>
      <c r="C41" s="111" t="s">
        <v>1490</v>
      </c>
      <c r="D41" s="112" t="s">
        <v>104</v>
      </c>
      <c r="E41" s="113">
        <v>5</v>
      </c>
      <c r="F41" s="114">
        <v>0</v>
      </c>
      <c r="G41" s="115">
        <f>E41*F41</f>
        <v>0</v>
      </c>
      <c r="H41" s="116">
        <v>0</v>
      </c>
      <c r="I41" s="117">
        <f>E41*H41</f>
        <v>0</v>
      </c>
      <c r="J41" s="116"/>
      <c r="K41" s="117">
        <f>E41*J41</f>
        <v>0</v>
      </c>
      <c r="O41" s="108"/>
      <c r="Z41" s="108"/>
      <c r="AA41" s="108">
        <v>12</v>
      </c>
      <c r="AB41" s="108">
        <v>0</v>
      </c>
      <c r="AC41" s="108">
        <v>1</v>
      </c>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18">
        <f>G41</f>
        <v>0</v>
      </c>
      <c r="BA41" s="108"/>
      <c r="BB41" s="108"/>
      <c r="BC41" s="108"/>
      <c r="BD41" s="108"/>
      <c r="BE41" s="108"/>
      <c r="BF41" s="108"/>
      <c r="BG41" s="108"/>
      <c r="BH41" s="108"/>
      <c r="BI41" s="108"/>
      <c r="CA41" s="108">
        <v>12</v>
      </c>
      <c r="CB41" s="108">
        <v>0</v>
      </c>
      <c r="CZ41" s="75">
        <v>1</v>
      </c>
    </row>
    <row r="42" spans="1:104" x14ac:dyDescent="0.2">
      <c r="A42" s="109">
        <v>12</v>
      </c>
      <c r="B42" s="110" t="s">
        <v>1491</v>
      </c>
      <c r="C42" s="111" t="s">
        <v>1492</v>
      </c>
      <c r="D42" s="112" t="s">
        <v>1393</v>
      </c>
      <c r="E42" s="113">
        <v>8.5</v>
      </c>
      <c r="F42" s="114">
        <v>0</v>
      </c>
      <c r="G42" s="115">
        <f>E42*F42</f>
        <v>0</v>
      </c>
      <c r="H42" s="116">
        <v>1</v>
      </c>
      <c r="I42" s="117">
        <f>E42*H42</f>
        <v>8.5</v>
      </c>
      <c r="J42" s="116"/>
      <c r="K42" s="117">
        <f>E42*J42</f>
        <v>0</v>
      </c>
      <c r="O42" s="108"/>
      <c r="Z42" s="108"/>
      <c r="AA42" s="108">
        <v>3</v>
      </c>
      <c r="AB42" s="108">
        <v>0</v>
      </c>
      <c r="AC42" s="108" t="s">
        <v>1491</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G42</f>
        <v>0</v>
      </c>
      <c r="BA42" s="108"/>
      <c r="BB42" s="108"/>
      <c r="BC42" s="108"/>
      <c r="BD42" s="108"/>
      <c r="BE42" s="108"/>
      <c r="BF42" s="108"/>
      <c r="BG42" s="108"/>
      <c r="BH42" s="108"/>
      <c r="BI42" s="108"/>
      <c r="CA42" s="108">
        <v>3</v>
      </c>
      <c r="CB42" s="108">
        <v>0</v>
      </c>
      <c r="CZ42" s="75">
        <v>1</v>
      </c>
    </row>
    <row r="43" spans="1:104" x14ac:dyDescent="0.2">
      <c r="A43" s="119"/>
      <c r="B43" s="120"/>
      <c r="C43" s="185" t="s">
        <v>1493</v>
      </c>
      <c r="D43" s="186"/>
      <c r="E43" s="123">
        <v>8.5</v>
      </c>
      <c r="F43" s="124"/>
      <c r="G43" s="125"/>
      <c r="H43" s="126"/>
      <c r="I43" s="121"/>
      <c r="K43" s="121"/>
      <c r="M43" s="122" t="s">
        <v>1493</v>
      </c>
      <c r="O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27" t="str">
        <f>C42</f>
        <v>Kamenivo drcené frakce  0/4  B</v>
      </c>
      <c r="BE43" s="108"/>
      <c r="BF43" s="108"/>
      <c r="BG43" s="108"/>
      <c r="BH43" s="108"/>
      <c r="BI43" s="108"/>
    </row>
    <row r="44" spans="1:104" x14ac:dyDescent="0.2">
      <c r="A44" s="128" t="s">
        <v>51</v>
      </c>
      <c r="B44" s="129" t="s">
        <v>47</v>
      </c>
      <c r="C44" s="130" t="s">
        <v>48</v>
      </c>
      <c r="D44" s="131"/>
      <c r="E44" s="132"/>
      <c r="F44" s="132"/>
      <c r="G44" s="133">
        <f>SUM(G7:G43)</f>
        <v>0</v>
      </c>
      <c r="H44" s="134"/>
      <c r="I44" s="133">
        <f>SUM(I7:I43)</f>
        <v>8.5</v>
      </c>
      <c r="J44" s="135"/>
      <c r="K44" s="133">
        <f>SUM(K7:K43)</f>
        <v>-658.12</v>
      </c>
      <c r="O44" s="108"/>
      <c r="X44" s="136">
        <f>K44</f>
        <v>-658.12</v>
      </c>
      <c r="Y44" s="136">
        <f>I44</f>
        <v>8.5</v>
      </c>
      <c r="Z44" s="118">
        <f>G44</f>
        <v>0</v>
      </c>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37"/>
      <c r="BB44" s="137"/>
      <c r="BC44" s="137"/>
      <c r="BD44" s="137"/>
      <c r="BE44" s="137"/>
      <c r="BF44" s="137"/>
      <c r="BG44" s="108"/>
      <c r="BH44" s="108"/>
      <c r="BI44" s="108"/>
    </row>
    <row r="45" spans="1:104" ht="14.25" customHeight="1" x14ac:dyDescent="0.2">
      <c r="A45" s="100" t="s">
        <v>46</v>
      </c>
      <c r="B45" s="101" t="s">
        <v>82</v>
      </c>
      <c r="C45" s="102" t="s">
        <v>1385</v>
      </c>
      <c r="D45" s="103"/>
      <c r="E45" s="104"/>
      <c r="F45" s="104"/>
      <c r="G45" s="105"/>
      <c r="H45" s="106"/>
      <c r="I45" s="107"/>
      <c r="J45" s="106"/>
      <c r="K45" s="107"/>
      <c r="O45" s="108"/>
    </row>
    <row r="46" spans="1:104" x14ac:dyDescent="0.2">
      <c r="A46" s="109">
        <v>13</v>
      </c>
      <c r="B46" s="110" t="s">
        <v>1376</v>
      </c>
      <c r="C46" s="111" t="s">
        <v>1377</v>
      </c>
      <c r="D46" s="112" t="s">
        <v>104</v>
      </c>
      <c r="E46" s="113">
        <v>48.045000000000002</v>
      </c>
      <c r="F46" s="114">
        <v>0</v>
      </c>
      <c r="G46" s="115">
        <f>E46*F46</f>
        <v>0</v>
      </c>
      <c r="H46" s="116">
        <v>0</v>
      </c>
      <c r="I46" s="117">
        <f>E46*H46</f>
        <v>0</v>
      </c>
      <c r="J46" s="116">
        <v>0</v>
      </c>
      <c r="K46" s="117">
        <f>E46*J46</f>
        <v>0</v>
      </c>
      <c r="O46" s="108"/>
      <c r="Z46" s="108"/>
      <c r="AA46" s="108">
        <v>1</v>
      </c>
      <c r="AB46" s="108">
        <v>1</v>
      </c>
      <c r="AC46" s="108">
        <v>1</v>
      </c>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18">
        <f>G46</f>
        <v>0</v>
      </c>
      <c r="BA46" s="108"/>
      <c r="BB46" s="108"/>
      <c r="BC46" s="108"/>
      <c r="BD46" s="108"/>
      <c r="BE46" s="108"/>
      <c r="BF46" s="108"/>
      <c r="BG46" s="108"/>
      <c r="BH46" s="108"/>
      <c r="BI46" s="108"/>
      <c r="CA46" s="108">
        <v>1</v>
      </c>
      <c r="CB46" s="108">
        <v>1</v>
      </c>
      <c r="CZ46" s="75">
        <v>1</v>
      </c>
    </row>
    <row r="47" spans="1:104" x14ac:dyDescent="0.2">
      <c r="A47" s="119"/>
      <c r="B47" s="120"/>
      <c r="C47" s="185" t="s">
        <v>1494</v>
      </c>
      <c r="D47" s="186"/>
      <c r="E47" s="123">
        <v>6.72</v>
      </c>
      <c r="F47" s="124"/>
      <c r="G47" s="125"/>
      <c r="H47" s="126"/>
      <c r="I47" s="121"/>
      <c r="K47" s="121"/>
      <c r="M47" s="122" t="s">
        <v>1494</v>
      </c>
      <c r="O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27" t="str">
        <f>C46</f>
        <v xml:space="preserve">Odkopávky pro silnice v hor. 4 do 100 m3 </v>
      </c>
      <c r="BE47" s="108"/>
      <c r="BF47" s="108"/>
      <c r="BG47" s="108"/>
      <c r="BH47" s="108"/>
      <c r="BI47" s="108"/>
    </row>
    <row r="48" spans="1:104" x14ac:dyDescent="0.2">
      <c r="A48" s="119"/>
      <c r="B48" s="120"/>
      <c r="C48" s="185" t="s">
        <v>1495</v>
      </c>
      <c r="D48" s="186"/>
      <c r="E48" s="123">
        <v>6</v>
      </c>
      <c r="F48" s="124"/>
      <c r="G48" s="125"/>
      <c r="H48" s="126"/>
      <c r="I48" s="121"/>
      <c r="K48" s="121"/>
      <c r="M48" s="122" t="s">
        <v>1495</v>
      </c>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27" t="str">
        <f>C47</f>
        <v>CESTA 9 :67,2*0,1</v>
      </c>
      <c r="BE48" s="108"/>
      <c r="BF48" s="108"/>
      <c r="BG48" s="108"/>
      <c r="BH48" s="108"/>
      <c r="BI48" s="108"/>
    </row>
    <row r="49" spans="1:104" x14ac:dyDescent="0.2">
      <c r="A49" s="119"/>
      <c r="B49" s="120"/>
      <c r="C49" s="185" t="s">
        <v>1496</v>
      </c>
      <c r="D49" s="186"/>
      <c r="E49" s="123">
        <v>34.200000000000003</v>
      </c>
      <c r="F49" s="124"/>
      <c r="G49" s="125"/>
      <c r="H49" s="126"/>
      <c r="I49" s="121"/>
      <c r="K49" s="121"/>
      <c r="M49" s="122" t="s">
        <v>1496</v>
      </c>
      <c r="O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27" t="str">
        <f>C48</f>
        <v>CESTA 8:60*0,1</v>
      </c>
      <c r="BE49" s="108"/>
      <c r="BF49" s="108"/>
      <c r="BG49" s="108"/>
      <c r="BH49" s="108"/>
      <c r="BI49" s="108"/>
    </row>
    <row r="50" spans="1:104" x14ac:dyDescent="0.2">
      <c r="A50" s="119"/>
      <c r="B50" s="120"/>
      <c r="C50" s="185" t="s">
        <v>1497</v>
      </c>
      <c r="D50" s="186"/>
      <c r="E50" s="123">
        <v>1.125</v>
      </c>
      <c r="F50" s="124"/>
      <c r="G50" s="125"/>
      <c r="H50" s="126"/>
      <c r="I50" s="121"/>
      <c r="K50" s="121"/>
      <c r="M50" s="122" t="s">
        <v>1497</v>
      </c>
      <c r="O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27" t="str">
        <f>C49</f>
        <v>CESTA 7:342*0,1</v>
      </c>
      <c r="BE50" s="108"/>
      <c r="BF50" s="108"/>
      <c r="BG50" s="108"/>
      <c r="BH50" s="108"/>
      <c r="BI50" s="108"/>
    </row>
    <row r="51" spans="1:104" x14ac:dyDescent="0.2">
      <c r="A51" s="109">
        <v>14</v>
      </c>
      <c r="B51" s="110" t="s">
        <v>1386</v>
      </c>
      <c r="C51" s="111" t="s">
        <v>1387</v>
      </c>
      <c r="D51" s="112" t="s">
        <v>104</v>
      </c>
      <c r="E51" s="113">
        <v>48.045000000000002</v>
      </c>
      <c r="F51" s="114">
        <v>0</v>
      </c>
      <c r="G51" s="115">
        <f>E51*F51</f>
        <v>0</v>
      </c>
      <c r="H51" s="116">
        <v>0</v>
      </c>
      <c r="I51" s="117">
        <f>E51*H51</f>
        <v>0</v>
      </c>
      <c r="J51" s="116">
        <v>0</v>
      </c>
      <c r="K51" s="117">
        <f>E51*J51</f>
        <v>0</v>
      </c>
      <c r="O51" s="108"/>
      <c r="Z51" s="108"/>
      <c r="AA51" s="108">
        <v>1</v>
      </c>
      <c r="AB51" s="108">
        <v>1</v>
      </c>
      <c r="AC51" s="108">
        <v>1</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G51</f>
        <v>0</v>
      </c>
      <c r="BA51" s="108"/>
      <c r="BB51" s="108"/>
      <c r="BC51" s="108"/>
      <c r="BD51" s="108"/>
      <c r="BE51" s="108"/>
      <c r="BF51" s="108"/>
      <c r="BG51" s="108"/>
      <c r="BH51" s="108"/>
      <c r="BI51" s="108"/>
      <c r="CA51" s="108">
        <v>1</v>
      </c>
      <c r="CB51" s="108">
        <v>1</v>
      </c>
      <c r="CZ51" s="75">
        <v>1</v>
      </c>
    </row>
    <row r="52" spans="1:104" x14ac:dyDescent="0.2">
      <c r="A52" s="119"/>
      <c r="B52" s="120"/>
      <c r="C52" s="185" t="s">
        <v>1494</v>
      </c>
      <c r="D52" s="186"/>
      <c r="E52" s="123">
        <v>6.72</v>
      </c>
      <c r="F52" s="124"/>
      <c r="G52" s="125"/>
      <c r="H52" s="126"/>
      <c r="I52" s="121"/>
      <c r="K52" s="121"/>
      <c r="M52" s="122" t="s">
        <v>1494</v>
      </c>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27" t="str">
        <f>C51</f>
        <v xml:space="preserve">Příplatek za lepivost - odkop pro silnice v hor. 4 </v>
      </c>
      <c r="BE52" s="108"/>
      <c r="BF52" s="108"/>
      <c r="BG52" s="108"/>
      <c r="BH52" s="108"/>
      <c r="BI52" s="108"/>
    </row>
    <row r="53" spans="1:104" x14ac:dyDescent="0.2">
      <c r="A53" s="119"/>
      <c r="B53" s="120"/>
      <c r="C53" s="185" t="s">
        <v>1495</v>
      </c>
      <c r="D53" s="186"/>
      <c r="E53" s="123">
        <v>6</v>
      </c>
      <c r="F53" s="124"/>
      <c r="G53" s="125"/>
      <c r="H53" s="126"/>
      <c r="I53" s="121"/>
      <c r="K53" s="121"/>
      <c r="M53" s="122" t="s">
        <v>1495</v>
      </c>
      <c r="O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27" t="str">
        <f>C52</f>
        <v>CESTA 9 :67,2*0,1</v>
      </c>
      <c r="BE53" s="108"/>
      <c r="BF53" s="108"/>
      <c r="BG53" s="108"/>
      <c r="BH53" s="108"/>
      <c r="BI53" s="108"/>
    </row>
    <row r="54" spans="1:104" x14ac:dyDescent="0.2">
      <c r="A54" s="119"/>
      <c r="B54" s="120"/>
      <c r="C54" s="185" t="s">
        <v>1496</v>
      </c>
      <c r="D54" s="186"/>
      <c r="E54" s="123">
        <v>34.200000000000003</v>
      </c>
      <c r="F54" s="124"/>
      <c r="G54" s="125"/>
      <c r="H54" s="126"/>
      <c r="I54" s="121"/>
      <c r="K54" s="121"/>
      <c r="M54" s="122" t="s">
        <v>1496</v>
      </c>
      <c r="O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27" t="str">
        <f>C53</f>
        <v>CESTA 8:60*0,1</v>
      </c>
      <c r="BE54" s="108"/>
      <c r="BF54" s="108"/>
      <c r="BG54" s="108"/>
      <c r="BH54" s="108"/>
      <c r="BI54" s="108"/>
    </row>
    <row r="55" spans="1:104" x14ac:dyDescent="0.2">
      <c r="A55" s="119"/>
      <c r="B55" s="120"/>
      <c r="C55" s="185" t="s">
        <v>1497</v>
      </c>
      <c r="D55" s="186"/>
      <c r="E55" s="123">
        <v>1.125</v>
      </c>
      <c r="F55" s="124"/>
      <c r="G55" s="125"/>
      <c r="H55" s="126"/>
      <c r="I55" s="121"/>
      <c r="K55" s="121"/>
      <c r="M55" s="122" t="s">
        <v>1497</v>
      </c>
      <c r="O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27" t="str">
        <f>C54</f>
        <v>CESTA 7:342*0,1</v>
      </c>
      <c r="BE55" s="108"/>
      <c r="BF55" s="108"/>
      <c r="BG55" s="108"/>
      <c r="BH55" s="108"/>
      <c r="BI55" s="108"/>
    </row>
    <row r="56" spans="1:104" x14ac:dyDescent="0.2">
      <c r="A56" s="128" t="s">
        <v>51</v>
      </c>
      <c r="B56" s="129" t="s">
        <v>82</v>
      </c>
      <c r="C56" s="130" t="s">
        <v>1385</v>
      </c>
      <c r="D56" s="131"/>
      <c r="E56" s="132"/>
      <c r="F56" s="132"/>
      <c r="G56" s="133">
        <f>SUM(G45:G55)</f>
        <v>0</v>
      </c>
      <c r="H56" s="134"/>
      <c r="I56" s="133">
        <f>SUM(I45:I55)</f>
        <v>0</v>
      </c>
      <c r="J56" s="135"/>
      <c r="K56" s="133">
        <f>SUM(K45:K55)</f>
        <v>0</v>
      </c>
      <c r="O56" s="108"/>
      <c r="X56" s="136">
        <f>K56</f>
        <v>0</v>
      </c>
      <c r="Y56" s="136">
        <f>I56</f>
        <v>0</v>
      </c>
      <c r="Z56" s="118">
        <f>G56</f>
        <v>0</v>
      </c>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37"/>
      <c r="BB56" s="137"/>
      <c r="BC56" s="137"/>
      <c r="BD56" s="137"/>
      <c r="BE56" s="137"/>
      <c r="BF56" s="137"/>
      <c r="BG56" s="108"/>
      <c r="BH56" s="108"/>
      <c r="BI56" s="108"/>
    </row>
    <row r="57" spans="1:104" ht="14.25" customHeight="1" x14ac:dyDescent="0.2">
      <c r="A57" s="100" t="s">
        <v>46</v>
      </c>
      <c r="B57" s="101" t="s">
        <v>477</v>
      </c>
      <c r="C57" s="102" t="s">
        <v>478</v>
      </c>
      <c r="D57" s="103"/>
      <c r="E57" s="104"/>
      <c r="F57" s="104"/>
      <c r="G57" s="105"/>
      <c r="H57" s="106"/>
      <c r="I57" s="107"/>
      <c r="J57" s="106"/>
      <c r="K57" s="107"/>
      <c r="O57" s="108"/>
    </row>
    <row r="58" spans="1:104" ht="22.5" x14ac:dyDescent="0.2">
      <c r="A58" s="109">
        <v>15</v>
      </c>
      <c r="B58" s="110" t="s">
        <v>117</v>
      </c>
      <c r="C58" s="111" t="s">
        <v>1498</v>
      </c>
      <c r="D58" s="112" t="s">
        <v>104</v>
      </c>
      <c r="E58" s="113">
        <v>52.849499999999999</v>
      </c>
      <c r="F58" s="114">
        <v>0</v>
      </c>
      <c r="G58" s="115">
        <f>E58*F58</f>
        <v>0</v>
      </c>
      <c r="H58" s="116">
        <v>0</v>
      </c>
      <c r="I58" s="117">
        <f>E58*H58</f>
        <v>0</v>
      </c>
      <c r="J58" s="116">
        <v>0</v>
      </c>
      <c r="K58" s="117">
        <f>E58*J58</f>
        <v>0</v>
      </c>
      <c r="O58" s="108"/>
      <c r="Z58" s="108"/>
      <c r="AA58" s="108">
        <v>1</v>
      </c>
      <c r="AB58" s="108">
        <v>1</v>
      </c>
      <c r="AC58" s="108">
        <v>1</v>
      </c>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18">
        <f>G58</f>
        <v>0</v>
      </c>
      <c r="BA58" s="108"/>
      <c r="BB58" s="108"/>
      <c r="BC58" s="108"/>
      <c r="BD58" s="108"/>
      <c r="BE58" s="108"/>
      <c r="BF58" s="108"/>
      <c r="BG58" s="108"/>
      <c r="BH58" s="108"/>
      <c r="BI58" s="108"/>
      <c r="CA58" s="108">
        <v>1</v>
      </c>
      <c r="CB58" s="108">
        <v>1</v>
      </c>
      <c r="CZ58" s="75">
        <v>1</v>
      </c>
    </row>
    <row r="59" spans="1:104" x14ac:dyDescent="0.2">
      <c r="A59" s="119"/>
      <c r="B59" s="120"/>
      <c r="C59" s="185" t="s">
        <v>1471</v>
      </c>
      <c r="D59" s="186"/>
      <c r="E59" s="123">
        <v>7.3920000000000003</v>
      </c>
      <c r="F59" s="124"/>
      <c r="G59" s="125"/>
      <c r="H59" s="126"/>
      <c r="I59" s="121"/>
      <c r="K59" s="121"/>
      <c r="M59" s="122" t="s">
        <v>1471</v>
      </c>
      <c r="O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27" t="str">
        <f>C58</f>
        <v xml:space="preserve">Nakládání výkopku z hor.1-4 v množství do 100 m3 </v>
      </c>
      <c r="BE59" s="108"/>
      <c r="BF59" s="108"/>
      <c r="BG59" s="108"/>
      <c r="BH59" s="108"/>
      <c r="BI59" s="108"/>
    </row>
    <row r="60" spans="1:104" x14ac:dyDescent="0.2">
      <c r="A60" s="119"/>
      <c r="B60" s="120"/>
      <c r="C60" s="185" t="s">
        <v>1472</v>
      </c>
      <c r="D60" s="186"/>
      <c r="E60" s="123">
        <v>6.6</v>
      </c>
      <c r="F60" s="124"/>
      <c r="G60" s="125"/>
      <c r="H60" s="126"/>
      <c r="I60" s="121"/>
      <c r="K60" s="121"/>
      <c r="M60" s="122" t="s">
        <v>1472</v>
      </c>
      <c r="O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27" t="str">
        <f>C59</f>
        <v>CESTA 9 :67,2*0,1*1,1</v>
      </c>
      <c r="BE60" s="108"/>
      <c r="BF60" s="108"/>
      <c r="BG60" s="108"/>
      <c r="BH60" s="108"/>
      <c r="BI60" s="108"/>
    </row>
    <row r="61" spans="1:104" x14ac:dyDescent="0.2">
      <c r="A61" s="119"/>
      <c r="B61" s="120"/>
      <c r="C61" s="185" t="s">
        <v>1473</v>
      </c>
      <c r="D61" s="186"/>
      <c r="E61" s="123">
        <v>37.619999999999997</v>
      </c>
      <c r="F61" s="124"/>
      <c r="G61" s="125"/>
      <c r="H61" s="126"/>
      <c r="I61" s="121"/>
      <c r="K61" s="121"/>
      <c r="M61" s="122" t="s">
        <v>1473</v>
      </c>
      <c r="O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27" t="str">
        <f>C60</f>
        <v>CESTA 8:60*0,1*1,1</v>
      </c>
      <c r="BE61" s="108"/>
      <c r="BF61" s="108"/>
      <c r="BG61" s="108"/>
      <c r="BH61" s="108"/>
      <c r="BI61" s="108"/>
    </row>
    <row r="62" spans="1:104" x14ac:dyDescent="0.2">
      <c r="A62" s="119"/>
      <c r="B62" s="120"/>
      <c r="C62" s="185" t="s">
        <v>1474</v>
      </c>
      <c r="D62" s="186"/>
      <c r="E62" s="123">
        <v>1.2375</v>
      </c>
      <c r="F62" s="124"/>
      <c r="G62" s="125"/>
      <c r="H62" s="126"/>
      <c r="I62" s="121"/>
      <c r="K62" s="121"/>
      <c r="M62" s="122" t="s">
        <v>1474</v>
      </c>
      <c r="O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27" t="str">
        <f>C61</f>
        <v>CESTA 7:342*0,1*1,1</v>
      </c>
      <c r="BE62" s="108"/>
      <c r="BF62" s="108"/>
      <c r="BG62" s="108"/>
      <c r="BH62" s="108"/>
      <c r="BI62" s="108"/>
    </row>
    <row r="63" spans="1:104" x14ac:dyDescent="0.2">
      <c r="A63" s="128" t="s">
        <v>51</v>
      </c>
      <c r="B63" s="129" t="s">
        <v>477</v>
      </c>
      <c r="C63" s="130" t="s">
        <v>478</v>
      </c>
      <c r="D63" s="131"/>
      <c r="E63" s="132"/>
      <c r="F63" s="132"/>
      <c r="G63" s="133">
        <f>SUM(G57:G62)</f>
        <v>0</v>
      </c>
      <c r="H63" s="134"/>
      <c r="I63" s="133">
        <f>SUM(I57:I62)</f>
        <v>0</v>
      </c>
      <c r="J63" s="135"/>
      <c r="K63" s="133">
        <f>SUM(K57:K62)</f>
        <v>0</v>
      </c>
      <c r="O63" s="108"/>
      <c r="X63" s="136">
        <f>K63</f>
        <v>0</v>
      </c>
      <c r="Y63" s="136">
        <f>I63</f>
        <v>0</v>
      </c>
      <c r="Z63" s="118">
        <f>G63</f>
        <v>0</v>
      </c>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37"/>
      <c r="BB63" s="137"/>
      <c r="BC63" s="137"/>
      <c r="BD63" s="137"/>
      <c r="BE63" s="137"/>
      <c r="BF63" s="137"/>
      <c r="BG63" s="108"/>
      <c r="BH63" s="108"/>
      <c r="BI63" s="108"/>
    </row>
    <row r="64" spans="1:104" ht="14.25" customHeight="1" x14ac:dyDescent="0.2">
      <c r="A64" s="100" t="s">
        <v>46</v>
      </c>
      <c r="B64" s="101" t="s">
        <v>484</v>
      </c>
      <c r="C64" s="102" t="s">
        <v>485</v>
      </c>
      <c r="D64" s="103"/>
      <c r="E64" s="104"/>
      <c r="F64" s="104"/>
      <c r="G64" s="105"/>
      <c r="H64" s="106"/>
      <c r="I64" s="107"/>
      <c r="J64" s="106"/>
      <c r="K64" s="107"/>
      <c r="O64" s="108"/>
    </row>
    <row r="65" spans="1:104" ht="22.5" x14ac:dyDescent="0.2">
      <c r="A65" s="109">
        <v>16</v>
      </c>
      <c r="B65" s="110" t="s">
        <v>1391</v>
      </c>
      <c r="C65" s="111" t="s">
        <v>1392</v>
      </c>
      <c r="D65" s="112" t="s">
        <v>1393</v>
      </c>
      <c r="E65" s="113">
        <v>107.1</v>
      </c>
      <c r="F65" s="114">
        <v>0</v>
      </c>
      <c r="G65" s="115">
        <f>E65*F65</f>
        <v>0</v>
      </c>
      <c r="H65" s="116">
        <v>0</v>
      </c>
      <c r="I65" s="117">
        <f>E65*H65</f>
        <v>0</v>
      </c>
      <c r="J65" s="116"/>
      <c r="K65" s="117">
        <f>E65*J65</f>
        <v>0</v>
      </c>
      <c r="O65" s="108"/>
      <c r="Z65" s="108"/>
      <c r="AA65" s="108">
        <v>12</v>
      </c>
      <c r="AB65" s="108">
        <v>0</v>
      </c>
      <c r="AC65" s="108">
        <v>2</v>
      </c>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18">
        <f>G65</f>
        <v>0</v>
      </c>
      <c r="BA65" s="108"/>
      <c r="BB65" s="108"/>
      <c r="BC65" s="108"/>
      <c r="BD65" s="108"/>
      <c r="BE65" s="108"/>
      <c r="BF65" s="108"/>
      <c r="BG65" s="108"/>
      <c r="BH65" s="108"/>
      <c r="BI65" s="108"/>
      <c r="CA65" s="108">
        <v>12</v>
      </c>
      <c r="CB65" s="108">
        <v>0</v>
      </c>
      <c r="CZ65" s="75">
        <v>1</v>
      </c>
    </row>
    <row r="66" spans="1:104" x14ac:dyDescent="0.2">
      <c r="A66" s="119"/>
      <c r="B66" s="120"/>
      <c r="C66" s="178"/>
      <c r="D66" s="179"/>
      <c r="E66" s="179"/>
      <c r="F66" s="179"/>
      <c r="G66" s="180"/>
      <c r="I66" s="121"/>
      <c r="K66" s="121"/>
      <c r="L66" s="122"/>
      <c r="O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row>
    <row r="67" spans="1:104" x14ac:dyDescent="0.2">
      <c r="A67" s="119"/>
      <c r="B67" s="120"/>
      <c r="C67" s="178" t="s">
        <v>1394</v>
      </c>
      <c r="D67" s="179"/>
      <c r="E67" s="179"/>
      <c r="F67" s="179"/>
      <c r="G67" s="180"/>
      <c r="I67" s="121"/>
      <c r="K67" s="121"/>
      <c r="L67" s="122" t="s">
        <v>1394</v>
      </c>
      <c r="O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row>
    <row r="68" spans="1:104" x14ac:dyDescent="0.2">
      <c r="A68" s="119"/>
      <c r="B68" s="120"/>
      <c r="C68" s="178" t="s">
        <v>1499</v>
      </c>
      <c r="D68" s="179"/>
      <c r="E68" s="179"/>
      <c r="F68" s="179"/>
      <c r="G68" s="180"/>
      <c r="I68" s="121"/>
      <c r="K68" s="121"/>
      <c r="L68" s="122" t="s">
        <v>1499</v>
      </c>
      <c r="O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row>
    <row r="69" spans="1:104" x14ac:dyDescent="0.2">
      <c r="A69" s="119"/>
      <c r="B69" s="120"/>
      <c r="C69" s="178"/>
      <c r="D69" s="179"/>
      <c r="E69" s="179"/>
      <c r="F69" s="179"/>
      <c r="G69" s="180"/>
      <c r="I69" s="121"/>
      <c r="K69" s="121"/>
      <c r="L69" s="122"/>
      <c r="O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row>
    <row r="70" spans="1:104" x14ac:dyDescent="0.2">
      <c r="A70" s="119"/>
      <c r="B70" s="120"/>
      <c r="C70" s="178" t="s">
        <v>1396</v>
      </c>
      <c r="D70" s="179"/>
      <c r="E70" s="179"/>
      <c r="F70" s="179"/>
      <c r="G70" s="180"/>
      <c r="I70" s="121"/>
      <c r="K70" s="121"/>
      <c r="L70" s="122" t="s">
        <v>1396</v>
      </c>
      <c r="O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row>
    <row r="71" spans="1:104" ht="22.5" x14ac:dyDescent="0.2">
      <c r="A71" s="119"/>
      <c r="B71" s="120"/>
      <c r="C71" s="178" t="s">
        <v>1397</v>
      </c>
      <c r="D71" s="179"/>
      <c r="E71" s="179"/>
      <c r="F71" s="179"/>
      <c r="G71" s="180"/>
      <c r="I71" s="121"/>
      <c r="K71" s="121"/>
      <c r="L71" s="122" t="s">
        <v>1397</v>
      </c>
      <c r="O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row>
    <row r="72" spans="1:104" x14ac:dyDescent="0.2">
      <c r="A72" s="119"/>
      <c r="B72" s="120"/>
      <c r="C72" s="178" t="s">
        <v>1398</v>
      </c>
      <c r="D72" s="179"/>
      <c r="E72" s="179"/>
      <c r="F72" s="179"/>
      <c r="G72" s="180"/>
      <c r="I72" s="121"/>
      <c r="K72" s="121"/>
      <c r="L72" s="122" t="s">
        <v>1398</v>
      </c>
      <c r="O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row>
    <row r="73" spans="1:104" ht="22.5" x14ac:dyDescent="0.2">
      <c r="A73" s="119"/>
      <c r="B73" s="120"/>
      <c r="C73" s="178" t="s">
        <v>1399</v>
      </c>
      <c r="D73" s="179"/>
      <c r="E73" s="179"/>
      <c r="F73" s="179"/>
      <c r="G73" s="180"/>
      <c r="I73" s="121"/>
      <c r="K73" s="121"/>
      <c r="L73" s="122" t="s">
        <v>1399</v>
      </c>
      <c r="O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row>
    <row r="74" spans="1:104" x14ac:dyDescent="0.2">
      <c r="A74" s="119"/>
      <c r="B74" s="120"/>
      <c r="C74" s="178" t="s">
        <v>1400</v>
      </c>
      <c r="D74" s="179"/>
      <c r="E74" s="179"/>
      <c r="F74" s="179"/>
      <c r="G74" s="180"/>
      <c r="I74" s="121"/>
      <c r="K74" s="121"/>
      <c r="L74" s="122" t="s">
        <v>1400</v>
      </c>
      <c r="O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row>
    <row r="75" spans="1:104" ht="22.5" x14ac:dyDescent="0.2">
      <c r="A75" s="119"/>
      <c r="B75" s="120"/>
      <c r="C75" s="178" t="s">
        <v>1401</v>
      </c>
      <c r="D75" s="179"/>
      <c r="E75" s="179"/>
      <c r="F75" s="179"/>
      <c r="G75" s="180"/>
      <c r="I75" s="121"/>
      <c r="K75" s="121"/>
      <c r="L75" s="122" t="s">
        <v>1401</v>
      </c>
      <c r="O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row>
    <row r="76" spans="1:104" x14ac:dyDescent="0.2">
      <c r="A76" s="119"/>
      <c r="B76" s="120"/>
      <c r="C76" s="178"/>
      <c r="D76" s="179"/>
      <c r="E76" s="179"/>
      <c r="F76" s="179"/>
      <c r="G76" s="180"/>
      <c r="I76" s="121"/>
      <c r="K76" s="121"/>
      <c r="L76" s="122"/>
      <c r="O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row>
    <row r="77" spans="1:104" x14ac:dyDescent="0.2">
      <c r="A77" s="119"/>
      <c r="B77" s="120"/>
      <c r="C77" s="185" t="s">
        <v>1500</v>
      </c>
      <c r="D77" s="186"/>
      <c r="E77" s="123">
        <v>98.6</v>
      </c>
      <c r="F77" s="124"/>
      <c r="G77" s="125"/>
      <c r="H77" s="126"/>
      <c r="I77" s="121"/>
      <c r="K77" s="121"/>
      <c r="M77" s="122" t="s">
        <v>1500</v>
      </c>
      <c r="O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27">
        <f>C76</f>
        <v>0</v>
      </c>
      <c r="BE77" s="108"/>
      <c r="BF77" s="108"/>
      <c r="BG77" s="108"/>
      <c r="BH77" s="108"/>
      <c r="BI77" s="108"/>
    </row>
    <row r="78" spans="1:104" x14ac:dyDescent="0.2">
      <c r="A78" s="119"/>
      <c r="B78" s="120"/>
      <c r="C78" s="185" t="s">
        <v>1501</v>
      </c>
      <c r="D78" s="186"/>
      <c r="E78" s="123">
        <v>8.5</v>
      </c>
      <c r="F78" s="124"/>
      <c r="G78" s="125"/>
      <c r="H78" s="126"/>
      <c r="I78" s="121"/>
      <c r="K78" s="121"/>
      <c r="M78" s="122" t="s">
        <v>1501</v>
      </c>
      <c r="O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27" t="str">
        <f>C77</f>
        <v>58*1,7</v>
      </c>
      <c r="BE78" s="108"/>
      <c r="BF78" s="108"/>
      <c r="BG78" s="108"/>
      <c r="BH78" s="108"/>
      <c r="BI78" s="108"/>
    </row>
    <row r="79" spans="1:104" x14ac:dyDescent="0.2">
      <c r="A79" s="128" t="s">
        <v>51</v>
      </c>
      <c r="B79" s="129" t="s">
        <v>484</v>
      </c>
      <c r="C79" s="130" t="s">
        <v>485</v>
      </c>
      <c r="D79" s="131"/>
      <c r="E79" s="132"/>
      <c r="F79" s="132"/>
      <c r="G79" s="133">
        <f>SUM(G64:G78)</f>
        <v>0</v>
      </c>
      <c r="H79" s="134"/>
      <c r="I79" s="133">
        <f>SUM(I64:I78)</f>
        <v>0</v>
      </c>
      <c r="J79" s="135"/>
      <c r="K79" s="133">
        <f>SUM(K64:K78)</f>
        <v>0</v>
      </c>
      <c r="O79" s="108"/>
      <c r="X79" s="136">
        <f>K79</f>
        <v>0</v>
      </c>
      <c r="Y79" s="136">
        <f>I79</f>
        <v>0</v>
      </c>
      <c r="Z79" s="118">
        <f>G79</f>
        <v>0</v>
      </c>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37"/>
      <c r="BB79" s="137"/>
      <c r="BC79" s="137"/>
      <c r="BD79" s="137"/>
      <c r="BE79" s="137"/>
      <c r="BF79" s="137"/>
      <c r="BG79" s="108"/>
      <c r="BH79" s="108"/>
      <c r="BI79" s="108"/>
    </row>
    <row r="80" spans="1:104" ht="14.25" customHeight="1" x14ac:dyDescent="0.2">
      <c r="A80" s="100" t="s">
        <v>46</v>
      </c>
      <c r="B80" s="101" t="s">
        <v>1403</v>
      </c>
      <c r="C80" s="102" t="s">
        <v>1404</v>
      </c>
      <c r="D80" s="103"/>
      <c r="E80" s="104"/>
      <c r="F80" s="104"/>
      <c r="G80" s="105"/>
      <c r="H80" s="106"/>
      <c r="I80" s="107"/>
      <c r="J80" s="106"/>
      <c r="K80" s="107"/>
      <c r="O80" s="108"/>
    </row>
    <row r="81" spans="1:104" x14ac:dyDescent="0.2">
      <c r="A81" s="109">
        <v>17</v>
      </c>
      <c r="B81" s="110" t="s">
        <v>1405</v>
      </c>
      <c r="C81" s="111" t="s">
        <v>1406</v>
      </c>
      <c r="D81" s="112" t="s">
        <v>49</v>
      </c>
      <c r="E81" s="113">
        <v>471.45</v>
      </c>
      <c r="F81" s="114">
        <v>0</v>
      </c>
      <c r="G81" s="115">
        <f>E81*F81</f>
        <v>0</v>
      </c>
      <c r="H81" s="116">
        <v>0</v>
      </c>
      <c r="I81" s="117">
        <f>E81*H81</f>
        <v>0</v>
      </c>
      <c r="J81" s="116">
        <v>0</v>
      </c>
      <c r="K81" s="117">
        <f>E81*J81</f>
        <v>0</v>
      </c>
      <c r="O81" s="108"/>
      <c r="Z81" s="108"/>
      <c r="AA81" s="108">
        <v>1</v>
      </c>
      <c r="AB81" s="108">
        <v>1</v>
      </c>
      <c r="AC81" s="108">
        <v>1</v>
      </c>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18">
        <f>G81</f>
        <v>0</v>
      </c>
      <c r="BA81" s="108"/>
      <c r="BB81" s="108"/>
      <c r="BC81" s="108"/>
      <c r="BD81" s="108"/>
      <c r="BE81" s="108"/>
      <c r="BF81" s="108"/>
      <c r="BG81" s="108"/>
      <c r="BH81" s="108"/>
      <c r="BI81" s="108"/>
      <c r="CA81" s="108">
        <v>1</v>
      </c>
      <c r="CB81" s="108">
        <v>1</v>
      </c>
      <c r="CZ81" s="75">
        <v>1</v>
      </c>
    </row>
    <row r="82" spans="1:104" x14ac:dyDescent="0.2">
      <c r="A82" s="119"/>
      <c r="B82" s="120"/>
      <c r="C82" s="178" t="s">
        <v>1407</v>
      </c>
      <c r="D82" s="179"/>
      <c r="E82" s="179"/>
      <c r="F82" s="179"/>
      <c r="G82" s="180"/>
      <c r="I82" s="121"/>
      <c r="K82" s="121"/>
      <c r="L82" s="122" t="s">
        <v>1407</v>
      </c>
      <c r="O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row>
    <row r="83" spans="1:104" x14ac:dyDescent="0.2">
      <c r="A83" s="119"/>
      <c r="B83" s="120"/>
      <c r="C83" s="185" t="s">
        <v>1484</v>
      </c>
      <c r="D83" s="186"/>
      <c r="E83" s="123">
        <v>67.2</v>
      </c>
      <c r="F83" s="124"/>
      <c r="G83" s="125"/>
      <c r="H83" s="126"/>
      <c r="I83" s="121"/>
      <c r="K83" s="121"/>
      <c r="M83" s="122" t="s">
        <v>1484</v>
      </c>
      <c r="O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27" t="str">
        <f>C82</f>
        <v>Zhutněná pláň na 30 MPa</v>
      </c>
      <c r="BE83" s="108"/>
      <c r="BF83" s="108"/>
      <c r="BG83" s="108"/>
      <c r="BH83" s="108"/>
      <c r="BI83" s="108"/>
    </row>
    <row r="84" spans="1:104" x14ac:dyDescent="0.2">
      <c r="A84" s="119"/>
      <c r="B84" s="120"/>
      <c r="C84" s="185" t="s">
        <v>1485</v>
      </c>
      <c r="D84" s="186"/>
      <c r="E84" s="123">
        <v>60</v>
      </c>
      <c r="F84" s="124"/>
      <c r="G84" s="125"/>
      <c r="H84" s="126"/>
      <c r="I84" s="121"/>
      <c r="K84" s="121"/>
      <c r="M84" s="122" t="s">
        <v>1485</v>
      </c>
      <c r="O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27" t="str">
        <f>C83</f>
        <v>CESTA 9 :67,2</v>
      </c>
      <c r="BE84" s="108"/>
      <c r="BF84" s="108"/>
      <c r="BG84" s="108"/>
      <c r="BH84" s="108"/>
      <c r="BI84" s="108"/>
    </row>
    <row r="85" spans="1:104" x14ac:dyDescent="0.2">
      <c r="A85" s="119"/>
      <c r="B85" s="120"/>
      <c r="C85" s="185" t="s">
        <v>1486</v>
      </c>
      <c r="D85" s="186"/>
      <c r="E85" s="123">
        <v>342</v>
      </c>
      <c r="F85" s="124"/>
      <c r="G85" s="125"/>
      <c r="H85" s="126"/>
      <c r="I85" s="121"/>
      <c r="K85" s="121"/>
      <c r="M85" s="122" t="s">
        <v>1486</v>
      </c>
      <c r="O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27" t="str">
        <f>C84</f>
        <v>CESTA 8:60</v>
      </c>
      <c r="BE85" s="108"/>
      <c r="BF85" s="108"/>
      <c r="BG85" s="108"/>
      <c r="BH85" s="108"/>
      <c r="BI85" s="108"/>
    </row>
    <row r="86" spans="1:104" x14ac:dyDescent="0.2">
      <c r="A86" s="119"/>
      <c r="B86" s="120"/>
      <c r="C86" s="185" t="s">
        <v>1487</v>
      </c>
      <c r="D86" s="186"/>
      <c r="E86" s="123">
        <v>2.25</v>
      </c>
      <c r="F86" s="124"/>
      <c r="G86" s="125"/>
      <c r="H86" s="126"/>
      <c r="I86" s="121"/>
      <c r="K86" s="121"/>
      <c r="M86" s="122" t="s">
        <v>1487</v>
      </c>
      <c r="O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27" t="str">
        <f>C85</f>
        <v>CESTA 7:342</v>
      </c>
      <c r="BE86" s="108"/>
      <c r="BF86" s="108"/>
      <c r="BG86" s="108"/>
      <c r="BH86" s="108"/>
      <c r="BI86" s="108"/>
    </row>
    <row r="87" spans="1:104" x14ac:dyDescent="0.2">
      <c r="A87" s="128" t="s">
        <v>51</v>
      </c>
      <c r="B87" s="129" t="s">
        <v>1403</v>
      </c>
      <c r="C87" s="130" t="s">
        <v>1404</v>
      </c>
      <c r="D87" s="131"/>
      <c r="E87" s="132"/>
      <c r="F87" s="132"/>
      <c r="G87" s="133">
        <f>SUM(G80:G86)</f>
        <v>0</v>
      </c>
      <c r="H87" s="134"/>
      <c r="I87" s="133">
        <f>SUM(I80:I86)</f>
        <v>0</v>
      </c>
      <c r="J87" s="135"/>
      <c r="K87" s="133">
        <f>SUM(K80:K86)</f>
        <v>0</v>
      </c>
      <c r="O87" s="108"/>
      <c r="X87" s="136">
        <f>K87</f>
        <v>0</v>
      </c>
      <c r="Y87" s="136">
        <f>I87</f>
        <v>0</v>
      </c>
      <c r="Z87" s="118">
        <f>G87</f>
        <v>0</v>
      </c>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37"/>
      <c r="BB87" s="137"/>
      <c r="BC87" s="137"/>
      <c r="BD87" s="137"/>
      <c r="BE87" s="137"/>
      <c r="BF87" s="137"/>
      <c r="BG87" s="108"/>
      <c r="BH87" s="108"/>
      <c r="BI87" s="108"/>
    </row>
    <row r="88" spans="1:104" ht="14.25" customHeight="1" x14ac:dyDescent="0.2">
      <c r="A88" s="100" t="s">
        <v>46</v>
      </c>
      <c r="B88" s="101" t="s">
        <v>1422</v>
      </c>
      <c r="C88" s="102" t="s">
        <v>1423</v>
      </c>
      <c r="D88" s="103"/>
      <c r="E88" s="104"/>
      <c r="F88" s="104"/>
      <c r="G88" s="105"/>
      <c r="H88" s="106"/>
      <c r="I88" s="107"/>
      <c r="J88" s="106"/>
      <c r="K88" s="107"/>
      <c r="O88" s="108"/>
    </row>
    <row r="89" spans="1:104" ht="22.5" x14ac:dyDescent="0.2">
      <c r="A89" s="109">
        <v>18</v>
      </c>
      <c r="B89" s="110" t="s">
        <v>1424</v>
      </c>
      <c r="C89" s="111" t="s">
        <v>1502</v>
      </c>
      <c r="D89" s="112" t="s">
        <v>49</v>
      </c>
      <c r="E89" s="113">
        <v>29.14</v>
      </c>
      <c r="F89" s="114">
        <v>0</v>
      </c>
      <c r="G89" s="115">
        <f>E89*F89</f>
        <v>0</v>
      </c>
      <c r="H89" s="116">
        <v>0.378</v>
      </c>
      <c r="I89" s="117">
        <f>E89*H89</f>
        <v>11.01492</v>
      </c>
      <c r="J89" s="116">
        <v>0</v>
      </c>
      <c r="K89" s="117">
        <f>E89*J89</f>
        <v>0</v>
      </c>
      <c r="O89" s="108"/>
      <c r="Z89" s="108"/>
      <c r="AA89" s="108">
        <v>1</v>
      </c>
      <c r="AB89" s="108">
        <v>1</v>
      </c>
      <c r="AC89" s="108">
        <v>1</v>
      </c>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18">
        <f>G89</f>
        <v>0</v>
      </c>
      <c r="BA89" s="108"/>
      <c r="BB89" s="108"/>
      <c r="BC89" s="108"/>
      <c r="BD89" s="108"/>
      <c r="BE89" s="108"/>
      <c r="BF89" s="108"/>
      <c r="BG89" s="108"/>
      <c r="BH89" s="108"/>
      <c r="BI89" s="108"/>
      <c r="CA89" s="108">
        <v>1</v>
      </c>
      <c r="CB89" s="108">
        <v>1</v>
      </c>
      <c r="CZ89" s="75">
        <v>1</v>
      </c>
    </row>
    <row r="90" spans="1:104" x14ac:dyDescent="0.2">
      <c r="A90" s="119"/>
      <c r="B90" s="120"/>
      <c r="C90" s="178"/>
      <c r="D90" s="179"/>
      <c r="E90" s="179"/>
      <c r="F90" s="179"/>
      <c r="G90" s="180"/>
      <c r="I90" s="121"/>
      <c r="K90" s="121"/>
      <c r="L90" s="122"/>
      <c r="O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row>
    <row r="91" spans="1:104" x14ac:dyDescent="0.2">
      <c r="A91" s="119"/>
      <c r="B91" s="120"/>
      <c r="C91" s="185" t="s">
        <v>1503</v>
      </c>
      <c r="D91" s="186"/>
      <c r="E91" s="123">
        <v>4.5</v>
      </c>
      <c r="F91" s="124"/>
      <c r="G91" s="125"/>
      <c r="H91" s="126"/>
      <c r="I91" s="121"/>
      <c r="K91" s="121"/>
      <c r="M91" s="122" t="s">
        <v>1503</v>
      </c>
      <c r="O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27">
        <f>C90</f>
        <v>0</v>
      </c>
      <c r="BE91" s="108"/>
      <c r="BF91" s="108"/>
      <c r="BG91" s="108"/>
      <c r="BH91" s="108"/>
      <c r="BI91" s="108"/>
    </row>
    <row r="92" spans="1:104" x14ac:dyDescent="0.2">
      <c r="A92" s="119"/>
      <c r="B92" s="120"/>
      <c r="C92" s="185" t="s">
        <v>1504</v>
      </c>
      <c r="D92" s="186"/>
      <c r="E92" s="123">
        <v>2.2400000000000002</v>
      </c>
      <c r="F92" s="124"/>
      <c r="G92" s="125"/>
      <c r="H92" s="126"/>
      <c r="I92" s="121"/>
      <c r="K92" s="121"/>
      <c r="M92" s="122" t="s">
        <v>1504</v>
      </c>
      <c r="O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27" t="str">
        <f>C91</f>
        <v>chodník 1 :4,5</v>
      </c>
      <c r="BE92" s="108"/>
      <c r="BF92" s="108"/>
      <c r="BG92" s="108"/>
      <c r="BH92" s="108"/>
      <c r="BI92" s="108"/>
    </row>
    <row r="93" spans="1:104" x14ac:dyDescent="0.2">
      <c r="A93" s="119"/>
      <c r="B93" s="120"/>
      <c r="C93" s="185" t="s">
        <v>1505</v>
      </c>
      <c r="D93" s="186"/>
      <c r="E93" s="123">
        <v>22.4</v>
      </c>
      <c r="F93" s="124"/>
      <c r="G93" s="125"/>
      <c r="H93" s="126"/>
      <c r="I93" s="121"/>
      <c r="K93" s="121"/>
      <c r="M93" s="122" t="s">
        <v>1505</v>
      </c>
      <c r="O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27" t="str">
        <f>C92</f>
        <v>schodiště 1 :1,4*1,6</v>
      </c>
      <c r="BE93" s="108"/>
      <c r="BF93" s="108"/>
      <c r="BG93" s="108"/>
      <c r="BH93" s="108"/>
      <c r="BI93" s="108"/>
    </row>
    <row r="94" spans="1:104" ht="22.5" x14ac:dyDescent="0.2">
      <c r="A94" s="109">
        <v>19</v>
      </c>
      <c r="B94" s="110" t="s">
        <v>1506</v>
      </c>
      <c r="C94" s="111" t="s">
        <v>1507</v>
      </c>
      <c r="D94" s="112" t="s">
        <v>49</v>
      </c>
      <c r="E94" s="113">
        <v>475.65</v>
      </c>
      <c r="F94" s="114">
        <v>0</v>
      </c>
      <c r="G94" s="115">
        <f>E94*F94</f>
        <v>0</v>
      </c>
      <c r="H94" s="116">
        <v>0.36834</v>
      </c>
      <c r="I94" s="117">
        <f>E94*H94</f>
        <v>175.20092099999999</v>
      </c>
      <c r="J94" s="116">
        <v>0</v>
      </c>
      <c r="K94" s="117">
        <f>E94*J94</f>
        <v>0</v>
      </c>
      <c r="O94" s="108"/>
      <c r="Z94" s="108"/>
      <c r="AA94" s="108">
        <v>1</v>
      </c>
      <c r="AB94" s="108">
        <v>1</v>
      </c>
      <c r="AC94" s="108">
        <v>1</v>
      </c>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18">
        <f>G94</f>
        <v>0</v>
      </c>
      <c r="BA94" s="108"/>
      <c r="BB94" s="108"/>
      <c r="BC94" s="108"/>
      <c r="BD94" s="108"/>
      <c r="BE94" s="108"/>
      <c r="BF94" s="108"/>
      <c r="BG94" s="108"/>
      <c r="BH94" s="108"/>
      <c r="BI94" s="108"/>
      <c r="CA94" s="108">
        <v>1</v>
      </c>
      <c r="CB94" s="108">
        <v>1</v>
      </c>
      <c r="CZ94" s="75">
        <v>1</v>
      </c>
    </row>
    <row r="95" spans="1:104" x14ac:dyDescent="0.2">
      <c r="A95" s="119"/>
      <c r="B95" s="120"/>
      <c r="C95" s="178" t="s">
        <v>1508</v>
      </c>
      <c r="D95" s="179"/>
      <c r="E95" s="179"/>
      <c r="F95" s="179"/>
      <c r="G95" s="180"/>
      <c r="I95" s="121"/>
      <c r="K95" s="121"/>
      <c r="L95" s="122" t="s">
        <v>1508</v>
      </c>
      <c r="O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row>
    <row r="96" spans="1:104" x14ac:dyDescent="0.2">
      <c r="A96" s="119"/>
      <c r="B96" s="120"/>
      <c r="C96" s="185" t="s">
        <v>1484</v>
      </c>
      <c r="D96" s="186"/>
      <c r="E96" s="123">
        <v>67.2</v>
      </c>
      <c r="F96" s="124"/>
      <c r="G96" s="125"/>
      <c r="H96" s="126"/>
      <c r="I96" s="121"/>
      <c r="K96" s="121"/>
      <c r="M96" s="122" t="s">
        <v>1484</v>
      </c>
      <c r="O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27" t="str">
        <f>C95</f>
        <v xml:space="preserve">frakce 0-32mm MZK hutněno po vrstvách </v>
      </c>
      <c r="BE96" s="108"/>
      <c r="BF96" s="108"/>
      <c r="BG96" s="108"/>
      <c r="BH96" s="108"/>
      <c r="BI96" s="108"/>
    </row>
    <row r="97" spans="1:104" x14ac:dyDescent="0.2">
      <c r="A97" s="119"/>
      <c r="B97" s="120"/>
      <c r="C97" s="185" t="s">
        <v>1485</v>
      </c>
      <c r="D97" s="186"/>
      <c r="E97" s="123">
        <v>60</v>
      </c>
      <c r="F97" s="124"/>
      <c r="G97" s="125"/>
      <c r="H97" s="126"/>
      <c r="I97" s="121"/>
      <c r="K97" s="121"/>
      <c r="M97" s="122" t="s">
        <v>1485</v>
      </c>
      <c r="O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27" t="str">
        <f>C96</f>
        <v>CESTA 9 :67,2</v>
      </c>
      <c r="BE97" s="108"/>
      <c r="BF97" s="108"/>
      <c r="BG97" s="108"/>
      <c r="BH97" s="108"/>
      <c r="BI97" s="108"/>
    </row>
    <row r="98" spans="1:104" x14ac:dyDescent="0.2">
      <c r="A98" s="119"/>
      <c r="B98" s="120"/>
      <c r="C98" s="185" t="s">
        <v>1486</v>
      </c>
      <c r="D98" s="186"/>
      <c r="E98" s="123">
        <v>342</v>
      </c>
      <c r="F98" s="124"/>
      <c r="G98" s="125"/>
      <c r="H98" s="126"/>
      <c r="I98" s="121"/>
      <c r="K98" s="121"/>
      <c r="M98" s="122" t="s">
        <v>1486</v>
      </c>
      <c r="O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27" t="str">
        <f>C97</f>
        <v>CESTA 8:60</v>
      </c>
      <c r="BE98" s="108"/>
      <c r="BF98" s="108"/>
      <c r="BG98" s="108"/>
      <c r="BH98" s="108"/>
      <c r="BI98" s="108"/>
    </row>
    <row r="99" spans="1:104" x14ac:dyDescent="0.2">
      <c r="A99" s="119"/>
      <c r="B99" s="120"/>
      <c r="C99" s="185" t="s">
        <v>1487</v>
      </c>
      <c r="D99" s="186"/>
      <c r="E99" s="123">
        <v>2.25</v>
      </c>
      <c r="F99" s="124"/>
      <c r="G99" s="125"/>
      <c r="H99" s="126"/>
      <c r="I99" s="121"/>
      <c r="K99" s="121"/>
      <c r="M99" s="122" t="s">
        <v>1487</v>
      </c>
      <c r="O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27" t="str">
        <f>C98</f>
        <v>CESTA 7:342</v>
      </c>
      <c r="BE99" s="108"/>
      <c r="BF99" s="108"/>
      <c r="BG99" s="108"/>
      <c r="BH99" s="108"/>
      <c r="BI99" s="108"/>
    </row>
    <row r="100" spans="1:104" x14ac:dyDescent="0.2">
      <c r="A100" s="119"/>
      <c r="B100" s="120"/>
      <c r="C100" s="185" t="s">
        <v>1509</v>
      </c>
      <c r="D100" s="186"/>
      <c r="E100" s="123">
        <v>4.2</v>
      </c>
      <c r="F100" s="124"/>
      <c r="G100" s="125"/>
      <c r="H100" s="126"/>
      <c r="I100" s="121"/>
      <c r="K100" s="121"/>
      <c r="M100" s="122" t="s">
        <v>1509</v>
      </c>
      <c r="O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27" t="str">
        <f>C99</f>
        <v>SCHODIŠTĚ :2,25</v>
      </c>
      <c r="BE100" s="108"/>
      <c r="BF100" s="108"/>
      <c r="BG100" s="108"/>
      <c r="BH100" s="108"/>
      <c r="BI100" s="108"/>
    </row>
    <row r="101" spans="1:104" ht="22.5" x14ac:dyDescent="0.2">
      <c r="A101" s="109">
        <v>20</v>
      </c>
      <c r="B101" s="110" t="s">
        <v>1434</v>
      </c>
      <c r="C101" s="111" t="s">
        <v>1435</v>
      </c>
      <c r="D101" s="112" t="s">
        <v>49</v>
      </c>
      <c r="E101" s="113">
        <v>471.45</v>
      </c>
      <c r="F101" s="114">
        <v>0</v>
      </c>
      <c r="G101" s="115">
        <f>E101*F101</f>
        <v>0</v>
      </c>
      <c r="H101" s="116">
        <v>0.05</v>
      </c>
      <c r="I101" s="117">
        <f>E101*H101</f>
        <v>23.572500000000002</v>
      </c>
      <c r="J101" s="116">
        <v>0</v>
      </c>
      <c r="K101" s="117">
        <f>E101*J101</f>
        <v>0</v>
      </c>
      <c r="O101" s="108"/>
      <c r="Z101" s="108"/>
      <c r="AA101" s="108">
        <v>1</v>
      </c>
      <c r="AB101" s="108">
        <v>1</v>
      </c>
      <c r="AC101" s="108">
        <v>1</v>
      </c>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18">
        <f>G101</f>
        <v>0</v>
      </c>
      <c r="BA101" s="108"/>
      <c r="BB101" s="108"/>
      <c r="BC101" s="108"/>
      <c r="BD101" s="108"/>
      <c r="BE101" s="108"/>
      <c r="BF101" s="108"/>
      <c r="BG101" s="108"/>
      <c r="BH101" s="108"/>
      <c r="BI101" s="108"/>
      <c r="CA101" s="108">
        <v>1</v>
      </c>
      <c r="CB101" s="108">
        <v>1</v>
      </c>
      <c r="CZ101" s="75">
        <v>1</v>
      </c>
    </row>
    <row r="102" spans="1:104" x14ac:dyDescent="0.2">
      <c r="A102" s="119"/>
      <c r="B102" s="120"/>
      <c r="C102" s="185" t="s">
        <v>1484</v>
      </c>
      <c r="D102" s="186"/>
      <c r="E102" s="123">
        <v>67.2</v>
      </c>
      <c r="F102" s="124"/>
      <c r="G102" s="125"/>
      <c r="H102" s="126"/>
      <c r="I102" s="121"/>
      <c r="K102" s="121"/>
      <c r="M102" s="122" t="s">
        <v>1484</v>
      </c>
      <c r="O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27" t="str">
        <f>C101</f>
        <v>Svršek komunikace z upravené lomové výsivky 0-4mm tl. 40mm</v>
      </c>
      <c r="BE102" s="108"/>
      <c r="BF102" s="108"/>
      <c r="BG102" s="108"/>
      <c r="BH102" s="108"/>
      <c r="BI102" s="108"/>
    </row>
    <row r="103" spans="1:104" x14ac:dyDescent="0.2">
      <c r="A103" s="119"/>
      <c r="B103" s="120"/>
      <c r="C103" s="185" t="s">
        <v>1485</v>
      </c>
      <c r="D103" s="186"/>
      <c r="E103" s="123">
        <v>60</v>
      </c>
      <c r="F103" s="124"/>
      <c r="G103" s="125"/>
      <c r="H103" s="126"/>
      <c r="I103" s="121"/>
      <c r="K103" s="121"/>
      <c r="M103" s="122" t="s">
        <v>1485</v>
      </c>
      <c r="O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27" t="str">
        <f>C102</f>
        <v>CESTA 9 :67,2</v>
      </c>
      <c r="BE103" s="108"/>
      <c r="BF103" s="108"/>
      <c r="BG103" s="108"/>
      <c r="BH103" s="108"/>
      <c r="BI103" s="108"/>
    </row>
    <row r="104" spans="1:104" x14ac:dyDescent="0.2">
      <c r="A104" s="119"/>
      <c r="B104" s="120"/>
      <c r="C104" s="185" t="s">
        <v>1486</v>
      </c>
      <c r="D104" s="186"/>
      <c r="E104" s="123">
        <v>342</v>
      </c>
      <c r="F104" s="124"/>
      <c r="G104" s="125"/>
      <c r="H104" s="126"/>
      <c r="I104" s="121"/>
      <c r="K104" s="121"/>
      <c r="M104" s="122" t="s">
        <v>1486</v>
      </c>
      <c r="O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27" t="str">
        <f>C103</f>
        <v>CESTA 8:60</v>
      </c>
      <c r="BE104" s="108"/>
      <c r="BF104" s="108"/>
      <c r="BG104" s="108"/>
      <c r="BH104" s="108"/>
      <c r="BI104" s="108"/>
    </row>
    <row r="105" spans="1:104" x14ac:dyDescent="0.2">
      <c r="A105" s="119"/>
      <c r="B105" s="120"/>
      <c r="C105" s="185" t="s">
        <v>1487</v>
      </c>
      <c r="D105" s="186"/>
      <c r="E105" s="123">
        <v>2.25</v>
      </c>
      <c r="F105" s="124"/>
      <c r="G105" s="125"/>
      <c r="H105" s="126"/>
      <c r="I105" s="121"/>
      <c r="K105" s="121"/>
      <c r="M105" s="122" t="s">
        <v>1487</v>
      </c>
      <c r="O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27" t="str">
        <f>C104</f>
        <v>CESTA 7:342</v>
      </c>
      <c r="BE105" s="108"/>
      <c r="BF105" s="108"/>
      <c r="BG105" s="108"/>
      <c r="BH105" s="108"/>
      <c r="BI105" s="108"/>
    </row>
    <row r="106" spans="1:104" ht="22.5" x14ac:dyDescent="0.2">
      <c r="A106" s="109">
        <v>21</v>
      </c>
      <c r="B106" s="110" t="s">
        <v>1510</v>
      </c>
      <c r="C106" s="111" t="s">
        <v>1511</v>
      </c>
      <c r="D106" s="112" t="s">
        <v>49</v>
      </c>
      <c r="E106" s="113">
        <v>30</v>
      </c>
      <c r="F106" s="114">
        <v>0</v>
      </c>
      <c r="G106" s="115">
        <f>E106*F106</f>
        <v>0</v>
      </c>
      <c r="H106" s="116">
        <v>0</v>
      </c>
      <c r="I106" s="117">
        <f>E106*H106</f>
        <v>0</v>
      </c>
      <c r="J106" s="116">
        <v>0</v>
      </c>
      <c r="K106" s="117">
        <f>E106*J106</f>
        <v>0</v>
      </c>
      <c r="O106" s="108"/>
      <c r="Z106" s="108"/>
      <c r="AA106" s="108">
        <v>1</v>
      </c>
      <c r="AB106" s="108">
        <v>1</v>
      </c>
      <c r="AC106" s="108">
        <v>1</v>
      </c>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18">
        <f>G106</f>
        <v>0</v>
      </c>
      <c r="BA106" s="108"/>
      <c r="BB106" s="108"/>
      <c r="BC106" s="108"/>
      <c r="BD106" s="108"/>
      <c r="BE106" s="108"/>
      <c r="BF106" s="108"/>
      <c r="BG106" s="108"/>
      <c r="BH106" s="108"/>
      <c r="BI106" s="108"/>
      <c r="CA106" s="108">
        <v>1</v>
      </c>
      <c r="CB106" s="108">
        <v>1</v>
      </c>
      <c r="CZ106" s="75">
        <v>1</v>
      </c>
    </row>
    <row r="107" spans="1:104" x14ac:dyDescent="0.2">
      <c r="A107" s="109">
        <v>22</v>
      </c>
      <c r="B107" s="110" t="s">
        <v>1427</v>
      </c>
      <c r="C107" s="111" t="s">
        <v>1512</v>
      </c>
      <c r="D107" s="112" t="s">
        <v>49</v>
      </c>
      <c r="E107" s="113">
        <v>574.66840000000002</v>
      </c>
      <c r="F107" s="114">
        <v>0</v>
      </c>
      <c r="G107" s="115">
        <f>E107*F107</f>
        <v>0</v>
      </c>
      <c r="H107" s="116">
        <v>0.17499999999999999</v>
      </c>
      <c r="I107" s="117">
        <f>E107*H107</f>
        <v>100.56697</v>
      </c>
      <c r="J107" s="116"/>
      <c r="K107" s="117">
        <f>E107*J107</f>
        <v>0</v>
      </c>
      <c r="O107" s="108"/>
      <c r="Z107" s="108"/>
      <c r="AA107" s="108">
        <v>12</v>
      </c>
      <c r="AB107" s="108">
        <v>0</v>
      </c>
      <c r="AC107" s="108">
        <v>3</v>
      </c>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18">
        <f>G107</f>
        <v>0</v>
      </c>
      <c r="BA107" s="108"/>
      <c r="BB107" s="108"/>
      <c r="BC107" s="108"/>
      <c r="BD107" s="108"/>
      <c r="BE107" s="108"/>
      <c r="BF107" s="108"/>
      <c r="BG107" s="108"/>
      <c r="BH107" s="108"/>
      <c r="BI107" s="108"/>
      <c r="CA107" s="108">
        <v>12</v>
      </c>
      <c r="CB107" s="108">
        <v>0</v>
      </c>
      <c r="CZ107" s="75">
        <v>1</v>
      </c>
    </row>
    <row r="108" spans="1:104" x14ac:dyDescent="0.2">
      <c r="A108" s="119"/>
      <c r="B108" s="120"/>
      <c r="C108" s="185" t="s">
        <v>1513</v>
      </c>
      <c r="D108" s="186"/>
      <c r="E108" s="123">
        <v>543.78</v>
      </c>
      <c r="F108" s="124"/>
      <c r="G108" s="125"/>
      <c r="H108" s="126"/>
      <c r="I108" s="121"/>
      <c r="K108" s="121"/>
      <c r="M108" s="122" t="s">
        <v>1513</v>
      </c>
      <c r="O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27" t="str">
        <f>C107</f>
        <v xml:space="preserve">Dlažba z žulového odseku tl.120mm </v>
      </c>
      <c r="BE108" s="108"/>
      <c r="BF108" s="108"/>
      <c r="BG108" s="108"/>
      <c r="BH108" s="108"/>
      <c r="BI108" s="108"/>
    </row>
    <row r="109" spans="1:104" x14ac:dyDescent="0.2">
      <c r="A109" s="119"/>
      <c r="B109" s="120"/>
      <c r="C109" s="185" t="s">
        <v>1514</v>
      </c>
      <c r="D109" s="186"/>
      <c r="E109" s="123">
        <v>2.3744000000000001</v>
      </c>
      <c r="F109" s="124"/>
      <c r="G109" s="125"/>
      <c r="H109" s="126"/>
      <c r="I109" s="121"/>
      <c r="K109" s="121"/>
      <c r="M109" s="122" t="s">
        <v>1514</v>
      </c>
      <c r="O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27" t="str">
        <f>C108</f>
        <v>CESTA 1:513*1,06</v>
      </c>
      <c r="BE109" s="108"/>
      <c r="BF109" s="108"/>
      <c r="BG109" s="108"/>
      <c r="BH109" s="108"/>
      <c r="BI109" s="108"/>
    </row>
    <row r="110" spans="1:104" x14ac:dyDescent="0.2">
      <c r="A110" s="119"/>
      <c r="B110" s="120"/>
      <c r="C110" s="185" t="s">
        <v>1515</v>
      </c>
      <c r="D110" s="186"/>
      <c r="E110" s="123">
        <v>23.744</v>
      </c>
      <c r="F110" s="124"/>
      <c r="G110" s="125"/>
      <c r="H110" s="126"/>
      <c r="I110" s="121"/>
      <c r="K110" s="121"/>
      <c r="M110" s="122" t="s">
        <v>1515</v>
      </c>
      <c r="O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27" t="str">
        <f>C109</f>
        <v>schodiště 1 :1,4*1,6*1,06</v>
      </c>
      <c r="BE110" s="108"/>
      <c r="BF110" s="108"/>
      <c r="BG110" s="108"/>
      <c r="BH110" s="108"/>
      <c r="BI110" s="108"/>
    </row>
    <row r="111" spans="1:104" x14ac:dyDescent="0.2">
      <c r="A111" s="119"/>
      <c r="B111" s="120"/>
      <c r="C111" s="185" t="s">
        <v>1516</v>
      </c>
      <c r="D111" s="186"/>
      <c r="E111" s="123">
        <v>4.7699999999999996</v>
      </c>
      <c r="F111" s="124"/>
      <c r="G111" s="125"/>
      <c r="H111" s="126"/>
      <c r="I111" s="121"/>
      <c r="K111" s="121"/>
      <c r="M111" s="122" t="s">
        <v>1516</v>
      </c>
      <c r="O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27" t="str">
        <f>C110</f>
        <v>chodník 3 :22,4*1,06</v>
      </c>
      <c r="BE111" s="108"/>
      <c r="BF111" s="108"/>
      <c r="BG111" s="108"/>
      <c r="BH111" s="108"/>
      <c r="BI111" s="108"/>
    </row>
    <row r="112" spans="1:104" ht="22.5" x14ac:dyDescent="0.2">
      <c r="A112" s="109">
        <v>23</v>
      </c>
      <c r="B112" s="110" t="s">
        <v>1517</v>
      </c>
      <c r="C112" s="111" t="s">
        <v>1518</v>
      </c>
      <c r="D112" s="112" t="s">
        <v>49</v>
      </c>
      <c r="E112" s="113">
        <v>542.14</v>
      </c>
      <c r="F112" s="114">
        <v>0</v>
      </c>
      <c r="G112" s="115">
        <f>E112*F112</f>
        <v>0</v>
      </c>
      <c r="H112" s="116">
        <v>7.4099999999999999E-2</v>
      </c>
      <c r="I112" s="117">
        <f>E112*H112</f>
        <v>40.172573999999997</v>
      </c>
      <c r="J112" s="116"/>
      <c r="K112" s="117">
        <f>E112*J112</f>
        <v>0</v>
      </c>
      <c r="O112" s="108"/>
      <c r="Z112" s="108"/>
      <c r="AA112" s="108">
        <v>12</v>
      </c>
      <c r="AB112" s="108">
        <v>0</v>
      </c>
      <c r="AC112" s="108">
        <v>4</v>
      </c>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18">
        <f>G112</f>
        <v>0</v>
      </c>
      <c r="BA112" s="108"/>
      <c r="BB112" s="108"/>
      <c r="BC112" s="108"/>
      <c r="BD112" s="108"/>
      <c r="BE112" s="108"/>
      <c r="BF112" s="108"/>
      <c r="BG112" s="108"/>
      <c r="BH112" s="108"/>
      <c r="BI112" s="108"/>
      <c r="CA112" s="108">
        <v>12</v>
      </c>
      <c r="CB112" s="108">
        <v>0</v>
      </c>
      <c r="CZ112" s="75">
        <v>1</v>
      </c>
    </row>
    <row r="113" spans="1:104" x14ac:dyDescent="0.2">
      <c r="A113" s="119"/>
      <c r="B113" s="120"/>
      <c r="C113" s="185" t="s">
        <v>1519</v>
      </c>
      <c r="D113" s="186"/>
      <c r="E113" s="123">
        <v>513</v>
      </c>
      <c r="F113" s="124"/>
      <c r="G113" s="125"/>
      <c r="H113" s="126"/>
      <c r="I113" s="121"/>
      <c r="K113" s="121"/>
      <c r="M113" s="122" t="s">
        <v>1519</v>
      </c>
      <c r="O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27" t="str">
        <f>C112</f>
        <v xml:space="preserve">Kladení žulových odseků tl. 12 cm do drtě tl. 3 cm </v>
      </c>
      <c r="BE113" s="108"/>
      <c r="BF113" s="108"/>
      <c r="BG113" s="108"/>
      <c r="BH113" s="108"/>
      <c r="BI113" s="108"/>
    </row>
    <row r="114" spans="1:104" x14ac:dyDescent="0.2">
      <c r="A114" s="119"/>
      <c r="B114" s="120"/>
      <c r="C114" s="185" t="s">
        <v>1504</v>
      </c>
      <c r="D114" s="186"/>
      <c r="E114" s="123">
        <v>2.2400000000000002</v>
      </c>
      <c r="F114" s="124"/>
      <c r="G114" s="125"/>
      <c r="H114" s="126"/>
      <c r="I114" s="121"/>
      <c r="K114" s="121"/>
      <c r="M114" s="122" t="s">
        <v>1504</v>
      </c>
      <c r="O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27" t="str">
        <f>C113</f>
        <v>CESTA 1:513</v>
      </c>
      <c r="BE114" s="108"/>
      <c r="BF114" s="108"/>
      <c r="BG114" s="108"/>
      <c r="BH114" s="108"/>
      <c r="BI114" s="108"/>
    </row>
    <row r="115" spans="1:104" x14ac:dyDescent="0.2">
      <c r="A115" s="119"/>
      <c r="B115" s="120"/>
      <c r="C115" s="185" t="s">
        <v>1520</v>
      </c>
      <c r="D115" s="186"/>
      <c r="E115" s="123">
        <v>4.5</v>
      </c>
      <c r="F115" s="124"/>
      <c r="G115" s="125"/>
      <c r="H115" s="126"/>
      <c r="I115" s="121"/>
      <c r="K115" s="121"/>
      <c r="M115" s="122" t="s">
        <v>1520</v>
      </c>
      <c r="O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27" t="str">
        <f>C114</f>
        <v>schodiště 1 :1,4*1,6</v>
      </c>
      <c r="BE115" s="108"/>
      <c r="BF115" s="108"/>
      <c r="BG115" s="108"/>
      <c r="BH115" s="108"/>
      <c r="BI115" s="108"/>
    </row>
    <row r="116" spans="1:104" x14ac:dyDescent="0.2">
      <c r="A116" s="119"/>
      <c r="B116" s="120"/>
      <c r="C116" s="185" t="s">
        <v>1505</v>
      </c>
      <c r="D116" s="186"/>
      <c r="E116" s="123">
        <v>22.4</v>
      </c>
      <c r="F116" s="124"/>
      <c r="G116" s="125"/>
      <c r="H116" s="126"/>
      <c r="I116" s="121"/>
      <c r="K116" s="121"/>
      <c r="M116" s="122" t="s">
        <v>1505</v>
      </c>
      <c r="O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27" t="str">
        <f>C115</f>
        <v>chodník 1:4,5</v>
      </c>
      <c r="BE116" s="108"/>
      <c r="BF116" s="108"/>
      <c r="BG116" s="108"/>
      <c r="BH116" s="108"/>
      <c r="BI116" s="108"/>
    </row>
    <row r="117" spans="1:104" x14ac:dyDescent="0.2">
      <c r="A117" s="128" t="s">
        <v>51</v>
      </c>
      <c r="B117" s="129" t="s">
        <v>1422</v>
      </c>
      <c r="C117" s="130" t="s">
        <v>1423</v>
      </c>
      <c r="D117" s="131"/>
      <c r="E117" s="132"/>
      <c r="F117" s="132"/>
      <c r="G117" s="133">
        <f>SUM(G88:G116)</f>
        <v>0</v>
      </c>
      <c r="H117" s="134"/>
      <c r="I117" s="133">
        <f>SUM(I88:I116)</f>
        <v>350.52788499999997</v>
      </c>
      <c r="J117" s="135"/>
      <c r="K117" s="133">
        <f>SUM(K88:K116)</f>
        <v>0</v>
      </c>
      <c r="O117" s="108"/>
      <c r="X117" s="136">
        <f>K117</f>
        <v>0</v>
      </c>
      <c r="Y117" s="136">
        <f>I117</f>
        <v>350.52788499999997</v>
      </c>
      <c r="Z117" s="118">
        <f>G117</f>
        <v>0</v>
      </c>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37"/>
      <c r="BB117" s="137"/>
      <c r="BC117" s="137"/>
      <c r="BD117" s="137"/>
      <c r="BE117" s="137"/>
      <c r="BF117" s="137"/>
      <c r="BG117" s="108"/>
      <c r="BH117" s="108"/>
      <c r="BI117" s="108"/>
    </row>
    <row r="118" spans="1:104" ht="14.25" customHeight="1" x14ac:dyDescent="0.2">
      <c r="A118" s="100" t="s">
        <v>46</v>
      </c>
      <c r="B118" s="101" t="s">
        <v>733</v>
      </c>
      <c r="C118" s="102" t="s">
        <v>734</v>
      </c>
      <c r="D118" s="103"/>
      <c r="E118" s="104"/>
      <c r="F118" s="104"/>
      <c r="G118" s="105"/>
      <c r="H118" s="106"/>
      <c r="I118" s="107"/>
      <c r="J118" s="106"/>
      <c r="K118" s="107"/>
      <c r="O118" s="108"/>
    </row>
    <row r="119" spans="1:104" x14ac:dyDescent="0.2">
      <c r="A119" s="109">
        <v>24</v>
      </c>
      <c r="B119" s="110" t="s">
        <v>1521</v>
      </c>
      <c r="C119" s="111" t="s">
        <v>1522</v>
      </c>
      <c r="D119" s="112" t="s">
        <v>84</v>
      </c>
      <c r="E119" s="113">
        <v>3</v>
      </c>
      <c r="F119" s="114">
        <v>0</v>
      </c>
      <c r="G119" s="115">
        <f>E119*F119</f>
        <v>0</v>
      </c>
      <c r="H119" s="116">
        <v>0</v>
      </c>
      <c r="I119" s="117">
        <f>E119*H119</f>
        <v>0</v>
      </c>
      <c r="J119" s="116"/>
      <c r="K119" s="117">
        <f>E119*J119</f>
        <v>0</v>
      </c>
      <c r="O119" s="108"/>
      <c r="Z119" s="108"/>
      <c r="AA119" s="108">
        <v>12</v>
      </c>
      <c r="AB119" s="108">
        <v>0</v>
      </c>
      <c r="AC119" s="108">
        <v>5</v>
      </c>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18">
        <f>G119</f>
        <v>0</v>
      </c>
      <c r="BA119" s="108"/>
      <c r="BB119" s="108"/>
      <c r="BC119" s="108"/>
      <c r="BD119" s="108"/>
      <c r="BE119" s="108"/>
      <c r="BF119" s="108"/>
      <c r="BG119" s="108"/>
      <c r="BH119" s="108"/>
      <c r="BI119" s="108"/>
      <c r="CA119" s="108">
        <v>12</v>
      </c>
      <c r="CB119" s="108">
        <v>0</v>
      </c>
      <c r="CZ119" s="75">
        <v>1</v>
      </c>
    </row>
    <row r="120" spans="1:104" x14ac:dyDescent="0.2">
      <c r="A120" s="119"/>
      <c r="B120" s="120"/>
      <c r="C120" s="178" t="s">
        <v>1523</v>
      </c>
      <c r="D120" s="179"/>
      <c r="E120" s="179"/>
      <c r="F120" s="179"/>
      <c r="G120" s="180"/>
      <c r="I120" s="121"/>
      <c r="K120" s="121"/>
      <c r="L120" s="122" t="s">
        <v>1523</v>
      </c>
      <c r="O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row>
    <row r="121" spans="1:104" x14ac:dyDescent="0.2">
      <c r="A121" s="109">
        <v>25</v>
      </c>
      <c r="B121" s="110" t="s">
        <v>1524</v>
      </c>
      <c r="C121" s="111" t="s">
        <v>1525</v>
      </c>
      <c r="D121" s="112" t="s">
        <v>84</v>
      </c>
      <c r="E121" s="113">
        <v>3</v>
      </c>
      <c r="F121" s="114">
        <v>0</v>
      </c>
      <c r="G121" s="115">
        <f>E121*F121</f>
        <v>0</v>
      </c>
      <c r="H121" s="116">
        <v>0</v>
      </c>
      <c r="I121" s="117">
        <f>E121*H121</f>
        <v>0</v>
      </c>
      <c r="J121" s="116"/>
      <c r="K121" s="117">
        <f>E121*J121</f>
        <v>0</v>
      </c>
      <c r="O121" s="108"/>
      <c r="Z121" s="108"/>
      <c r="AA121" s="108">
        <v>12</v>
      </c>
      <c r="AB121" s="108">
        <v>0</v>
      </c>
      <c r="AC121" s="108">
        <v>6</v>
      </c>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18">
        <f>G121</f>
        <v>0</v>
      </c>
      <c r="BA121" s="108"/>
      <c r="BB121" s="108"/>
      <c r="BC121" s="108"/>
      <c r="BD121" s="108"/>
      <c r="BE121" s="108"/>
      <c r="BF121" s="108"/>
      <c r="BG121" s="108"/>
      <c r="BH121" s="108"/>
      <c r="BI121" s="108"/>
      <c r="CA121" s="108">
        <v>12</v>
      </c>
      <c r="CB121" s="108">
        <v>0</v>
      </c>
      <c r="CZ121" s="75">
        <v>1</v>
      </c>
    </row>
    <row r="122" spans="1:104" x14ac:dyDescent="0.2">
      <c r="A122" s="109">
        <v>26</v>
      </c>
      <c r="B122" s="110" t="s">
        <v>1526</v>
      </c>
      <c r="C122" s="111" t="s">
        <v>1527</v>
      </c>
      <c r="D122" s="112" t="s">
        <v>84</v>
      </c>
      <c r="E122" s="113">
        <v>3</v>
      </c>
      <c r="F122" s="114">
        <v>0</v>
      </c>
      <c r="G122" s="115">
        <f>E122*F122</f>
        <v>0</v>
      </c>
      <c r="H122" s="116">
        <v>0</v>
      </c>
      <c r="I122" s="117">
        <f>E122*H122</f>
        <v>0</v>
      </c>
      <c r="J122" s="116"/>
      <c r="K122" s="117">
        <f>E122*J122</f>
        <v>0</v>
      </c>
      <c r="O122" s="108"/>
      <c r="Z122" s="108"/>
      <c r="AA122" s="108">
        <v>12</v>
      </c>
      <c r="AB122" s="108">
        <v>0</v>
      </c>
      <c r="AC122" s="108">
        <v>7</v>
      </c>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18">
        <f>G122</f>
        <v>0</v>
      </c>
      <c r="BA122" s="108"/>
      <c r="BB122" s="108"/>
      <c r="BC122" s="108"/>
      <c r="BD122" s="108"/>
      <c r="BE122" s="108"/>
      <c r="BF122" s="108"/>
      <c r="BG122" s="108"/>
      <c r="BH122" s="108"/>
      <c r="BI122" s="108"/>
      <c r="CA122" s="108">
        <v>12</v>
      </c>
      <c r="CB122" s="108">
        <v>0</v>
      </c>
      <c r="CZ122" s="75">
        <v>1</v>
      </c>
    </row>
    <row r="123" spans="1:104" x14ac:dyDescent="0.2">
      <c r="A123" s="119"/>
      <c r="B123" s="120"/>
      <c r="C123" s="178" t="s">
        <v>1528</v>
      </c>
      <c r="D123" s="179"/>
      <c r="E123" s="179"/>
      <c r="F123" s="179"/>
      <c r="G123" s="180"/>
      <c r="I123" s="121"/>
      <c r="K123" s="121"/>
      <c r="L123" s="122" t="s">
        <v>1528</v>
      </c>
      <c r="O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row>
    <row r="124" spans="1:104" x14ac:dyDescent="0.2">
      <c r="A124" s="109">
        <v>27</v>
      </c>
      <c r="B124" s="110" t="s">
        <v>1529</v>
      </c>
      <c r="C124" s="111" t="s">
        <v>1530</v>
      </c>
      <c r="D124" s="112" t="s">
        <v>84</v>
      </c>
      <c r="E124" s="113">
        <v>3</v>
      </c>
      <c r="F124" s="114">
        <v>0</v>
      </c>
      <c r="G124" s="115">
        <f>E124*F124</f>
        <v>0</v>
      </c>
      <c r="H124" s="116">
        <v>0</v>
      </c>
      <c r="I124" s="117">
        <f>E124*H124</f>
        <v>0</v>
      </c>
      <c r="J124" s="116"/>
      <c r="K124" s="117">
        <f>E124*J124</f>
        <v>0</v>
      </c>
      <c r="O124" s="108"/>
      <c r="Z124" s="108"/>
      <c r="AA124" s="108">
        <v>12</v>
      </c>
      <c r="AB124" s="108">
        <v>0</v>
      </c>
      <c r="AC124" s="108">
        <v>8</v>
      </c>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18">
        <f>G124</f>
        <v>0</v>
      </c>
      <c r="BA124" s="108"/>
      <c r="BB124" s="108"/>
      <c r="BC124" s="108"/>
      <c r="BD124" s="108"/>
      <c r="BE124" s="108"/>
      <c r="BF124" s="108"/>
      <c r="BG124" s="108"/>
      <c r="BH124" s="108"/>
      <c r="BI124" s="108"/>
      <c r="CA124" s="108">
        <v>12</v>
      </c>
      <c r="CB124" s="108">
        <v>0</v>
      </c>
      <c r="CZ124" s="75">
        <v>1</v>
      </c>
    </row>
    <row r="125" spans="1:104" x14ac:dyDescent="0.2">
      <c r="A125" s="119"/>
      <c r="B125" s="120"/>
      <c r="C125" s="178" t="s">
        <v>1528</v>
      </c>
      <c r="D125" s="179"/>
      <c r="E125" s="179"/>
      <c r="F125" s="179"/>
      <c r="G125" s="180"/>
      <c r="I125" s="121"/>
      <c r="K125" s="121"/>
      <c r="L125" s="122" t="s">
        <v>1528</v>
      </c>
      <c r="O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row>
    <row r="126" spans="1:104" x14ac:dyDescent="0.2">
      <c r="A126" s="109">
        <v>28</v>
      </c>
      <c r="B126" s="110" t="s">
        <v>1531</v>
      </c>
      <c r="C126" s="111" t="s">
        <v>1532</v>
      </c>
      <c r="D126" s="112" t="s">
        <v>84</v>
      </c>
      <c r="E126" s="113">
        <v>3</v>
      </c>
      <c r="F126" s="114">
        <v>0</v>
      </c>
      <c r="G126" s="115">
        <f>E126*F126</f>
        <v>0</v>
      </c>
      <c r="H126" s="116">
        <v>0</v>
      </c>
      <c r="I126" s="117">
        <f>E126*H126</f>
        <v>0</v>
      </c>
      <c r="J126" s="116"/>
      <c r="K126" s="117">
        <f>E126*J126</f>
        <v>0</v>
      </c>
      <c r="O126" s="108"/>
      <c r="Z126" s="108"/>
      <c r="AA126" s="108">
        <v>12</v>
      </c>
      <c r="AB126" s="108">
        <v>0</v>
      </c>
      <c r="AC126" s="108">
        <v>9</v>
      </c>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18">
        <f>G126</f>
        <v>0</v>
      </c>
      <c r="BA126" s="108"/>
      <c r="BB126" s="108"/>
      <c r="BC126" s="108"/>
      <c r="BD126" s="108"/>
      <c r="BE126" s="108"/>
      <c r="BF126" s="108"/>
      <c r="BG126" s="108"/>
      <c r="BH126" s="108"/>
      <c r="BI126" s="108"/>
      <c r="CA126" s="108">
        <v>12</v>
      </c>
      <c r="CB126" s="108">
        <v>0</v>
      </c>
      <c r="CZ126" s="75">
        <v>1</v>
      </c>
    </row>
    <row r="127" spans="1:104" x14ac:dyDescent="0.2">
      <c r="A127" s="119"/>
      <c r="B127" s="120"/>
      <c r="C127" s="178" t="s">
        <v>1528</v>
      </c>
      <c r="D127" s="179"/>
      <c r="E127" s="179"/>
      <c r="F127" s="179"/>
      <c r="G127" s="180"/>
      <c r="I127" s="121"/>
      <c r="K127" s="121"/>
      <c r="L127" s="122" t="s">
        <v>1528</v>
      </c>
      <c r="O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row>
    <row r="128" spans="1:104" x14ac:dyDescent="0.2">
      <c r="A128" s="109">
        <v>29</v>
      </c>
      <c r="B128" s="110" t="s">
        <v>1533</v>
      </c>
      <c r="C128" s="111" t="s">
        <v>1534</v>
      </c>
      <c r="D128" s="112" t="s">
        <v>84</v>
      </c>
      <c r="E128" s="113">
        <v>3</v>
      </c>
      <c r="F128" s="114">
        <v>0</v>
      </c>
      <c r="G128" s="115">
        <f>E128*F128</f>
        <v>0</v>
      </c>
      <c r="H128" s="116">
        <v>0</v>
      </c>
      <c r="I128" s="117">
        <f>E128*H128</f>
        <v>0</v>
      </c>
      <c r="J128" s="116"/>
      <c r="K128" s="117">
        <f>E128*J128</f>
        <v>0</v>
      </c>
      <c r="O128" s="108"/>
      <c r="Z128" s="108"/>
      <c r="AA128" s="108">
        <v>12</v>
      </c>
      <c r="AB128" s="108">
        <v>0</v>
      </c>
      <c r="AC128" s="108">
        <v>10</v>
      </c>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18">
        <f>G128</f>
        <v>0</v>
      </c>
      <c r="BA128" s="108"/>
      <c r="BB128" s="108"/>
      <c r="BC128" s="108"/>
      <c r="BD128" s="108"/>
      <c r="BE128" s="108"/>
      <c r="BF128" s="108"/>
      <c r="BG128" s="108"/>
      <c r="BH128" s="108"/>
      <c r="BI128" s="108"/>
      <c r="CA128" s="108">
        <v>12</v>
      </c>
      <c r="CB128" s="108">
        <v>0</v>
      </c>
      <c r="CZ128" s="75">
        <v>1</v>
      </c>
    </row>
    <row r="129" spans="1:104" x14ac:dyDescent="0.2">
      <c r="A129" s="128" t="s">
        <v>51</v>
      </c>
      <c r="B129" s="129" t="s">
        <v>733</v>
      </c>
      <c r="C129" s="130" t="s">
        <v>734</v>
      </c>
      <c r="D129" s="131"/>
      <c r="E129" s="132"/>
      <c r="F129" s="132"/>
      <c r="G129" s="133">
        <f>SUM(G118:G128)</f>
        <v>0</v>
      </c>
      <c r="H129" s="134"/>
      <c r="I129" s="133">
        <f>SUM(I118:I128)</f>
        <v>0</v>
      </c>
      <c r="J129" s="135"/>
      <c r="K129" s="133">
        <f>SUM(K118:K128)</f>
        <v>0</v>
      </c>
      <c r="O129" s="108"/>
      <c r="X129" s="136">
        <f>K129</f>
        <v>0</v>
      </c>
      <c r="Y129" s="136">
        <f>I129</f>
        <v>0</v>
      </c>
      <c r="Z129" s="118">
        <f>G129</f>
        <v>0</v>
      </c>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37"/>
      <c r="BB129" s="137"/>
      <c r="BC129" s="137"/>
      <c r="BD129" s="137"/>
      <c r="BE129" s="137"/>
      <c r="BF129" s="137"/>
      <c r="BG129" s="108"/>
      <c r="BH129" s="108"/>
      <c r="BI129" s="108"/>
    </row>
    <row r="130" spans="1:104" ht="14.25" customHeight="1" x14ac:dyDescent="0.2">
      <c r="A130" s="100" t="s">
        <v>46</v>
      </c>
      <c r="B130" s="101" t="s">
        <v>1439</v>
      </c>
      <c r="C130" s="102" t="s">
        <v>1440</v>
      </c>
      <c r="D130" s="103"/>
      <c r="E130" s="104"/>
      <c r="F130" s="104"/>
      <c r="G130" s="105"/>
      <c r="H130" s="106"/>
      <c r="I130" s="107"/>
      <c r="J130" s="106"/>
      <c r="K130" s="107"/>
      <c r="O130" s="108"/>
    </row>
    <row r="131" spans="1:104" ht="22.5" x14ac:dyDescent="0.2">
      <c r="A131" s="109">
        <v>30</v>
      </c>
      <c r="B131" s="110" t="s">
        <v>1535</v>
      </c>
      <c r="C131" s="111" t="s">
        <v>1536</v>
      </c>
      <c r="D131" s="112" t="s">
        <v>133</v>
      </c>
      <c r="E131" s="113">
        <v>3.3919999999999999</v>
      </c>
      <c r="F131" s="114">
        <v>0</v>
      </c>
      <c r="G131" s="115">
        <f>E131*F131</f>
        <v>0</v>
      </c>
      <c r="H131" s="116">
        <v>0.24357999999999999</v>
      </c>
      <c r="I131" s="117">
        <f>E131*H131</f>
        <v>0.82622335999999996</v>
      </c>
      <c r="J131" s="116">
        <v>0</v>
      </c>
      <c r="K131" s="117">
        <f>E131*J131</f>
        <v>0</v>
      </c>
      <c r="O131" s="108"/>
      <c r="Z131" s="108"/>
      <c r="AA131" s="108">
        <v>1</v>
      </c>
      <c r="AB131" s="108">
        <v>1</v>
      </c>
      <c r="AC131" s="108">
        <v>1</v>
      </c>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18">
        <f>G131</f>
        <v>0</v>
      </c>
      <c r="BA131" s="108"/>
      <c r="BB131" s="108"/>
      <c r="BC131" s="108"/>
      <c r="BD131" s="108"/>
      <c r="BE131" s="108"/>
      <c r="BF131" s="108"/>
      <c r="BG131" s="108"/>
      <c r="BH131" s="108"/>
      <c r="BI131" s="108"/>
      <c r="CA131" s="108">
        <v>1</v>
      </c>
      <c r="CB131" s="108">
        <v>1</v>
      </c>
      <c r="CZ131" s="75">
        <v>1</v>
      </c>
    </row>
    <row r="132" spans="1:104" ht="25.5" x14ac:dyDescent="0.2">
      <c r="A132" s="119"/>
      <c r="B132" s="120"/>
      <c r="C132" s="185" t="s">
        <v>1537</v>
      </c>
      <c r="D132" s="186"/>
      <c r="E132" s="123">
        <v>3.3919999999999999</v>
      </c>
      <c r="F132" s="124"/>
      <c r="G132" s="125"/>
      <c r="H132" s="126"/>
      <c r="I132" s="121"/>
      <c r="K132" s="121"/>
      <c r="M132" s="122" t="s">
        <v>1537</v>
      </c>
      <c r="O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27" t="str">
        <f>C131</f>
        <v>Osazení ležat. obrub. s opěrou,lože z C 12/15 včetně obrubníku z žulových odseků</v>
      </c>
      <c r="BE132" s="108"/>
      <c r="BF132" s="108"/>
      <c r="BG132" s="108"/>
      <c r="BH132" s="108"/>
      <c r="BI132" s="108"/>
    </row>
    <row r="133" spans="1:104" ht="22.5" x14ac:dyDescent="0.2">
      <c r="A133" s="109">
        <v>31</v>
      </c>
      <c r="B133" s="110" t="s">
        <v>1538</v>
      </c>
      <c r="C133" s="111" t="s">
        <v>1539</v>
      </c>
      <c r="D133" s="112" t="s">
        <v>133</v>
      </c>
      <c r="E133" s="113">
        <v>9.6</v>
      </c>
      <c r="F133" s="114">
        <v>0</v>
      </c>
      <c r="G133" s="115">
        <f>E133*F133</f>
        <v>0</v>
      </c>
      <c r="H133" s="116">
        <v>0.24357999999999999</v>
      </c>
      <c r="I133" s="117">
        <f>E133*H133</f>
        <v>2.338368</v>
      </c>
      <c r="J133" s="116"/>
      <c r="K133" s="117">
        <f>E133*J133</f>
        <v>0</v>
      </c>
      <c r="O133" s="108"/>
      <c r="Z133" s="108"/>
      <c r="AA133" s="108">
        <v>12</v>
      </c>
      <c r="AB133" s="108">
        <v>0</v>
      </c>
      <c r="AC133" s="108">
        <v>12</v>
      </c>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18">
        <f>G133</f>
        <v>0</v>
      </c>
      <c r="BA133" s="108"/>
      <c r="BB133" s="108"/>
      <c r="BC133" s="108"/>
      <c r="BD133" s="108"/>
      <c r="BE133" s="108"/>
      <c r="BF133" s="108"/>
      <c r="BG133" s="108"/>
      <c r="BH133" s="108"/>
      <c r="BI133" s="108"/>
      <c r="CA133" s="108">
        <v>12</v>
      </c>
      <c r="CB133" s="108">
        <v>0</v>
      </c>
      <c r="CZ133" s="75">
        <v>1</v>
      </c>
    </row>
    <row r="134" spans="1:104" x14ac:dyDescent="0.2">
      <c r="A134" s="119"/>
      <c r="B134" s="120"/>
      <c r="C134" s="178" t="s">
        <v>1540</v>
      </c>
      <c r="D134" s="179"/>
      <c r="E134" s="179"/>
      <c r="F134" s="179"/>
      <c r="G134" s="180"/>
      <c r="I134" s="121"/>
      <c r="K134" s="121"/>
      <c r="L134" s="122" t="s">
        <v>1540</v>
      </c>
      <c r="O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row>
    <row r="135" spans="1:104" x14ac:dyDescent="0.2">
      <c r="A135" s="119"/>
      <c r="B135" s="120"/>
      <c r="C135" s="178" t="s">
        <v>1541</v>
      </c>
      <c r="D135" s="179"/>
      <c r="E135" s="179"/>
      <c r="F135" s="179"/>
      <c r="G135" s="180"/>
      <c r="I135" s="121"/>
      <c r="K135" s="121"/>
      <c r="L135" s="122" t="s">
        <v>1541</v>
      </c>
      <c r="O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row>
    <row r="136" spans="1:104" x14ac:dyDescent="0.2">
      <c r="A136" s="119"/>
      <c r="B136" s="120"/>
      <c r="C136" s="185" t="s">
        <v>1542</v>
      </c>
      <c r="D136" s="186"/>
      <c r="E136" s="123">
        <v>9.6</v>
      </c>
      <c r="F136" s="124"/>
      <c r="G136" s="125"/>
      <c r="H136" s="126"/>
      <c r="I136" s="121"/>
      <c r="K136" s="121"/>
      <c r="M136" s="122" t="s">
        <v>1542</v>
      </c>
      <c r="O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27" t="str">
        <f>C135</f>
        <v xml:space="preserve">schodiště </v>
      </c>
      <c r="BE136" s="108"/>
      <c r="BF136" s="108"/>
      <c r="BG136" s="108"/>
      <c r="BH136" s="108"/>
      <c r="BI136" s="108"/>
    </row>
    <row r="137" spans="1:104" ht="22.5" x14ac:dyDescent="0.2">
      <c r="A137" s="109">
        <v>32</v>
      </c>
      <c r="B137" s="110" t="s">
        <v>1538</v>
      </c>
      <c r="C137" s="111" t="s">
        <v>1543</v>
      </c>
      <c r="D137" s="112" t="s">
        <v>133</v>
      </c>
      <c r="E137" s="113">
        <v>275.60000000000002</v>
      </c>
      <c r="F137" s="114">
        <v>0</v>
      </c>
      <c r="G137" s="115">
        <f>E137*F137</f>
        <v>0</v>
      </c>
      <c r="H137" s="116">
        <v>0.24357999999999999</v>
      </c>
      <c r="I137" s="117">
        <f>E137*H137</f>
        <v>67.130648000000008</v>
      </c>
      <c r="J137" s="116"/>
      <c r="K137" s="117">
        <f>E137*J137</f>
        <v>0</v>
      </c>
      <c r="O137" s="108"/>
      <c r="Z137" s="108"/>
      <c r="AA137" s="108">
        <v>12</v>
      </c>
      <c r="AB137" s="108">
        <v>0</v>
      </c>
      <c r="AC137" s="108">
        <v>11</v>
      </c>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18">
        <f>G137</f>
        <v>0</v>
      </c>
      <c r="BA137" s="108"/>
      <c r="BB137" s="108"/>
      <c r="BC137" s="108"/>
      <c r="BD137" s="108"/>
      <c r="BE137" s="108"/>
      <c r="BF137" s="108"/>
      <c r="BG137" s="108"/>
      <c r="BH137" s="108"/>
      <c r="BI137" s="108"/>
      <c r="CA137" s="108">
        <v>12</v>
      </c>
      <c r="CB137" s="108">
        <v>0</v>
      </c>
      <c r="CZ137" s="75">
        <v>1</v>
      </c>
    </row>
    <row r="138" spans="1:104" ht="25.5" x14ac:dyDescent="0.2">
      <c r="A138" s="119"/>
      <c r="B138" s="120"/>
      <c r="C138" s="185" t="s">
        <v>1544</v>
      </c>
      <c r="D138" s="186"/>
      <c r="E138" s="123">
        <v>275.60000000000002</v>
      </c>
      <c r="F138" s="124"/>
      <c r="G138" s="125"/>
      <c r="H138" s="126"/>
      <c r="I138" s="121"/>
      <c r="K138" s="121"/>
      <c r="M138" s="122" t="s">
        <v>1544</v>
      </c>
      <c r="O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27" t="str">
        <f>C137</f>
        <v>Osazení ležat. obrub. s opěrou,lože z C 12/15 včetně obrubníku z žulových kostek 20x20</v>
      </c>
      <c r="BE138" s="108"/>
      <c r="BF138" s="108"/>
      <c r="BG138" s="108"/>
      <c r="BH138" s="108"/>
      <c r="BI138" s="108"/>
    </row>
    <row r="139" spans="1:104" x14ac:dyDescent="0.2">
      <c r="A139" s="128" t="s">
        <v>51</v>
      </c>
      <c r="B139" s="129" t="s">
        <v>1439</v>
      </c>
      <c r="C139" s="130" t="s">
        <v>1440</v>
      </c>
      <c r="D139" s="131"/>
      <c r="E139" s="132"/>
      <c r="F139" s="132"/>
      <c r="G139" s="133">
        <f>SUM(G130:G138)</f>
        <v>0</v>
      </c>
      <c r="H139" s="134"/>
      <c r="I139" s="133">
        <f>SUM(I130:I138)</f>
        <v>70.295239360000011</v>
      </c>
      <c r="J139" s="135"/>
      <c r="K139" s="133">
        <f>SUM(K130:K138)</f>
        <v>0</v>
      </c>
      <c r="O139" s="108"/>
      <c r="X139" s="136">
        <f>K139</f>
        <v>0</v>
      </c>
      <c r="Y139" s="136">
        <f>I139</f>
        <v>70.295239360000011</v>
      </c>
      <c r="Z139" s="118">
        <f>G139</f>
        <v>0</v>
      </c>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37"/>
      <c r="BB139" s="137"/>
      <c r="BC139" s="137"/>
      <c r="BD139" s="137"/>
      <c r="BE139" s="137"/>
      <c r="BF139" s="137"/>
      <c r="BG139" s="108"/>
      <c r="BH139" s="108"/>
      <c r="BI139" s="108"/>
    </row>
    <row r="140" spans="1:104" ht="14.25" customHeight="1" x14ac:dyDescent="0.2">
      <c r="A140" s="100" t="s">
        <v>46</v>
      </c>
      <c r="B140" s="101" t="s">
        <v>256</v>
      </c>
      <c r="C140" s="102" t="s">
        <v>257</v>
      </c>
      <c r="D140" s="103"/>
      <c r="E140" s="104"/>
      <c r="F140" s="104"/>
      <c r="G140" s="105"/>
      <c r="H140" s="106"/>
      <c r="I140" s="107"/>
      <c r="J140" s="106"/>
      <c r="K140" s="107"/>
      <c r="O140" s="108"/>
    </row>
    <row r="141" spans="1:104" ht="22.5" x14ac:dyDescent="0.2">
      <c r="A141" s="109">
        <v>33</v>
      </c>
      <c r="B141" s="110" t="s">
        <v>1446</v>
      </c>
      <c r="C141" s="111" t="s">
        <v>1447</v>
      </c>
      <c r="D141" s="112" t="s">
        <v>128</v>
      </c>
      <c r="E141" s="113">
        <v>429.32312436000001</v>
      </c>
      <c r="F141" s="114">
        <v>0</v>
      </c>
      <c r="G141" s="115">
        <f>E141*F141</f>
        <v>0</v>
      </c>
      <c r="H141" s="116">
        <v>0</v>
      </c>
      <c r="I141" s="117">
        <f>E141*H141</f>
        <v>0</v>
      </c>
      <c r="J141" s="116"/>
      <c r="K141" s="117">
        <f>E141*J141</f>
        <v>0</v>
      </c>
      <c r="O141" s="108"/>
      <c r="Z141" s="108"/>
      <c r="AA141" s="108">
        <v>7</v>
      </c>
      <c r="AB141" s="108">
        <v>1</v>
      </c>
      <c r="AC141" s="108">
        <v>2</v>
      </c>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18">
        <f>G141</f>
        <v>0</v>
      </c>
      <c r="BA141" s="108"/>
      <c r="BB141" s="108"/>
      <c r="BC141" s="108"/>
      <c r="BD141" s="108"/>
      <c r="BE141" s="108"/>
      <c r="BF141" s="108"/>
      <c r="BG141" s="108"/>
      <c r="BH141" s="108"/>
      <c r="BI141" s="108"/>
      <c r="CA141" s="108">
        <v>7</v>
      </c>
      <c r="CB141" s="108">
        <v>1</v>
      </c>
      <c r="CZ141" s="75">
        <v>1</v>
      </c>
    </row>
    <row r="142" spans="1:104" x14ac:dyDescent="0.2">
      <c r="A142" s="128" t="s">
        <v>51</v>
      </c>
      <c r="B142" s="129" t="s">
        <v>256</v>
      </c>
      <c r="C142" s="130" t="s">
        <v>257</v>
      </c>
      <c r="D142" s="131"/>
      <c r="E142" s="132"/>
      <c r="F142" s="132"/>
      <c r="G142" s="133">
        <f>SUM(G140:G141)</f>
        <v>0</v>
      </c>
      <c r="H142" s="134"/>
      <c r="I142" s="133">
        <f>SUM(I140:I141)</f>
        <v>0</v>
      </c>
      <c r="J142" s="135"/>
      <c r="K142" s="133">
        <f>SUM(K140:K141)</f>
        <v>0</v>
      </c>
      <c r="O142" s="108"/>
      <c r="X142" s="136">
        <f>K142</f>
        <v>0</v>
      </c>
      <c r="Y142" s="136">
        <f>I142</f>
        <v>0</v>
      </c>
      <c r="Z142" s="118">
        <f>G142</f>
        <v>0</v>
      </c>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37"/>
      <c r="BB142" s="137"/>
      <c r="BC142" s="137"/>
      <c r="BD142" s="137"/>
      <c r="BE142" s="137"/>
      <c r="BF142" s="137"/>
      <c r="BG142" s="108"/>
      <c r="BH142" s="108"/>
      <c r="BI142" s="108"/>
    </row>
    <row r="143" spans="1:104" ht="14.25" customHeight="1" x14ac:dyDescent="0.2">
      <c r="A143" s="100" t="s">
        <v>46</v>
      </c>
      <c r="B143" s="101" t="s">
        <v>1545</v>
      </c>
      <c r="C143" s="102" t="s">
        <v>1546</v>
      </c>
      <c r="D143" s="103"/>
      <c r="E143" s="104"/>
      <c r="F143" s="104"/>
      <c r="G143" s="105"/>
      <c r="H143" s="106"/>
      <c r="I143" s="107"/>
      <c r="J143" s="106"/>
      <c r="K143" s="107"/>
      <c r="O143" s="108"/>
    </row>
    <row r="144" spans="1:104" ht="22.5" x14ac:dyDescent="0.2">
      <c r="A144" s="109">
        <v>34</v>
      </c>
      <c r="B144" s="110" t="s">
        <v>247</v>
      </c>
      <c r="C144" s="111" t="s">
        <v>1547</v>
      </c>
      <c r="D144" s="112" t="s">
        <v>1393</v>
      </c>
      <c r="E144" s="113">
        <v>479.62</v>
      </c>
      <c r="F144" s="114">
        <v>0</v>
      </c>
      <c r="G144" s="115">
        <f>E144*F144</f>
        <v>0</v>
      </c>
      <c r="H144" s="116">
        <v>0</v>
      </c>
      <c r="I144" s="117">
        <f>E144*H144</f>
        <v>0</v>
      </c>
      <c r="J144" s="116"/>
      <c r="K144" s="117">
        <f>E144*J144</f>
        <v>0</v>
      </c>
      <c r="O144" s="108"/>
      <c r="Z144" s="108"/>
      <c r="AA144" s="108">
        <v>12</v>
      </c>
      <c r="AB144" s="108">
        <v>0</v>
      </c>
      <c r="AC144" s="108">
        <v>13</v>
      </c>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18">
        <f>G144</f>
        <v>0</v>
      </c>
      <c r="BA144" s="108"/>
      <c r="BB144" s="108"/>
      <c r="BC144" s="108"/>
      <c r="BD144" s="108"/>
      <c r="BE144" s="108"/>
      <c r="BF144" s="108"/>
      <c r="BG144" s="108"/>
      <c r="BH144" s="108"/>
      <c r="BI144" s="108"/>
      <c r="CA144" s="108">
        <v>12</v>
      </c>
      <c r="CB144" s="108">
        <v>0</v>
      </c>
      <c r="CZ144" s="75">
        <v>4</v>
      </c>
    </row>
    <row r="145" spans="1:61" x14ac:dyDescent="0.2">
      <c r="A145" s="119"/>
      <c r="B145" s="120"/>
      <c r="C145" s="178"/>
      <c r="D145" s="179"/>
      <c r="E145" s="179"/>
      <c r="F145" s="179"/>
      <c r="G145" s="180"/>
      <c r="I145" s="121"/>
      <c r="K145" s="121"/>
      <c r="L145" s="122"/>
      <c r="O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row>
    <row r="146" spans="1:61" ht="22.5" x14ac:dyDescent="0.2">
      <c r="A146" s="119"/>
      <c r="B146" s="120"/>
      <c r="C146" s="178" t="s">
        <v>1548</v>
      </c>
      <c r="D146" s="179"/>
      <c r="E146" s="179"/>
      <c r="F146" s="179"/>
      <c r="G146" s="180"/>
      <c r="I146" s="121"/>
      <c r="K146" s="121"/>
      <c r="L146" s="122" t="s">
        <v>1548</v>
      </c>
      <c r="O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row>
    <row r="147" spans="1:61" x14ac:dyDescent="0.2">
      <c r="A147" s="119"/>
      <c r="B147" s="120"/>
      <c r="C147" s="178" t="s">
        <v>1549</v>
      </c>
      <c r="D147" s="179"/>
      <c r="E147" s="179"/>
      <c r="F147" s="179"/>
      <c r="G147" s="180"/>
      <c r="I147" s="121"/>
      <c r="K147" s="121"/>
      <c r="L147" s="122" t="s">
        <v>1549</v>
      </c>
      <c r="O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row>
    <row r="148" spans="1:61" x14ac:dyDescent="0.2">
      <c r="A148" s="119"/>
      <c r="B148" s="120"/>
      <c r="C148" s="178"/>
      <c r="D148" s="179"/>
      <c r="E148" s="179"/>
      <c r="F148" s="179"/>
      <c r="G148" s="180"/>
      <c r="I148" s="121"/>
      <c r="K148" s="121"/>
      <c r="L148" s="122"/>
      <c r="O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row>
    <row r="149" spans="1:61" x14ac:dyDescent="0.2">
      <c r="A149" s="119"/>
      <c r="B149" s="120"/>
      <c r="C149" s="178" t="s">
        <v>1396</v>
      </c>
      <c r="D149" s="179"/>
      <c r="E149" s="179"/>
      <c r="F149" s="179"/>
      <c r="G149" s="180"/>
      <c r="I149" s="121"/>
      <c r="K149" s="121"/>
      <c r="L149" s="122" t="s">
        <v>1396</v>
      </c>
      <c r="O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row>
    <row r="150" spans="1:61" ht="22.5" x14ac:dyDescent="0.2">
      <c r="A150" s="119"/>
      <c r="B150" s="120"/>
      <c r="C150" s="178" t="s">
        <v>1397</v>
      </c>
      <c r="D150" s="179"/>
      <c r="E150" s="179"/>
      <c r="F150" s="179"/>
      <c r="G150" s="180"/>
      <c r="I150" s="121"/>
      <c r="K150" s="121"/>
      <c r="L150" s="122" t="s">
        <v>1397</v>
      </c>
      <c r="O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row>
    <row r="151" spans="1:61" x14ac:dyDescent="0.2">
      <c r="A151" s="119"/>
      <c r="B151" s="120"/>
      <c r="C151" s="178" t="s">
        <v>1398</v>
      </c>
      <c r="D151" s="179"/>
      <c r="E151" s="179"/>
      <c r="F151" s="179"/>
      <c r="G151" s="180"/>
      <c r="I151" s="121"/>
      <c r="K151" s="121"/>
      <c r="L151" s="122" t="s">
        <v>1398</v>
      </c>
      <c r="O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row>
    <row r="152" spans="1:61" ht="22.5" x14ac:dyDescent="0.2">
      <c r="A152" s="119"/>
      <c r="B152" s="120"/>
      <c r="C152" s="178" t="s">
        <v>1399</v>
      </c>
      <c r="D152" s="179"/>
      <c r="E152" s="179"/>
      <c r="F152" s="179"/>
      <c r="G152" s="180"/>
      <c r="I152" s="121"/>
      <c r="K152" s="121"/>
      <c r="L152" s="122" t="s">
        <v>1399</v>
      </c>
      <c r="O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row>
    <row r="153" spans="1:61" x14ac:dyDescent="0.2">
      <c r="A153" s="119"/>
      <c r="B153" s="120"/>
      <c r="C153" s="178" t="s">
        <v>1400</v>
      </c>
      <c r="D153" s="179"/>
      <c r="E153" s="179"/>
      <c r="F153" s="179"/>
      <c r="G153" s="180"/>
      <c r="I153" s="121"/>
      <c r="K153" s="121"/>
      <c r="L153" s="122" t="s">
        <v>1400</v>
      </c>
      <c r="O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row>
    <row r="154" spans="1:61" ht="22.5" x14ac:dyDescent="0.2">
      <c r="A154" s="119"/>
      <c r="B154" s="120"/>
      <c r="C154" s="178" t="s">
        <v>1401</v>
      </c>
      <c r="D154" s="179"/>
      <c r="E154" s="179"/>
      <c r="F154" s="179"/>
      <c r="G154" s="180"/>
      <c r="I154" s="121"/>
      <c r="K154" s="121"/>
      <c r="L154" s="122" t="s">
        <v>1401</v>
      </c>
      <c r="O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row>
    <row r="155" spans="1:61" ht="25.5" x14ac:dyDescent="0.2">
      <c r="A155" s="119"/>
      <c r="B155" s="120"/>
      <c r="C155" s="185" t="s">
        <v>1550</v>
      </c>
      <c r="D155" s="186"/>
      <c r="E155" s="123">
        <v>112.42</v>
      </c>
      <c r="F155" s="124"/>
      <c r="G155" s="125"/>
      <c r="H155" s="126"/>
      <c r="I155" s="121"/>
      <c r="K155" s="121"/>
      <c r="M155" s="122" t="s">
        <v>1550</v>
      </c>
      <c r="O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27" t="str">
        <f>C154</f>
        <v>Tunou se rozumí hmotnost odpadu vytříděného v souladu se zákonem č. 185/2001 Sb., o nakládání s odpady, v platném znění."</v>
      </c>
      <c r="BE155" s="108"/>
      <c r="BF155" s="108"/>
      <c r="BG155" s="108"/>
      <c r="BH155" s="108"/>
      <c r="BI155" s="108"/>
    </row>
    <row r="156" spans="1:61" x14ac:dyDescent="0.2">
      <c r="A156" s="119"/>
      <c r="B156" s="120"/>
      <c r="C156" s="185" t="s">
        <v>1551</v>
      </c>
      <c r="D156" s="186"/>
      <c r="E156" s="123">
        <v>274.86</v>
      </c>
      <c r="F156" s="124"/>
      <c r="G156" s="125"/>
      <c r="H156" s="126"/>
      <c r="I156" s="121"/>
      <c r="K156" s="121"/>
      <c r="M156" s="122" t="s">
        <v>1551</v>
      </c>
      <c r="O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27" t="str">
        <f>C155</f>
        <v>asfalt:1022*0,05*2,2</v>
      </c>
      <c r="BE156" s="108"/>
      <c r="BF156" s="108"/>
      <c r="BG156" s="108"/>
      <c r="BH156" s="108"/>
      <c r="BI156" s="108"/>
    </row>
    <row r="157" spans="1:61" x14ac:dyDescent="0.2">
      <c r="A157" s="119"/>
      <c r="B157" s="120"/>
      <c r="C157" s="185" t="s">
        <v>1552</v>
      </c>
      <c r="D157" s="186"/>
      <c r="E157" s="123">
        <v>92.34</v>
      </c>
      <c r="F157" s="124"/>
      <c r="G157" s="125"/>
      <c r="H157" s="126"/>
      <c r="I157" s="121"/>
      <c r="K157" s="121"/>
      <c r="M157" s="122" t="s">
        <v>1552</v>
      </c>
      <c r="O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27" t="str">
        <f>C156</f>
        <v>kamenivo :509*0,3*1,8</v>
      </c>
      <c r="BE157" s="108"/>
      <c r="BF157" s="108"/>
      <c r="BG157" s="108"/>
      <c r="BH157" s="108"/>
      <c r="BI157" s="108"/>
    </row>
    <row r="158" spans="1:61" x14ac:dyDescent="0.2">
      <c r="A158" s="128" t="s">
        <v>51</v>
      </c>
      <c r="B158" s="129" t="s">
        <v>1545</v>
      </c>
      <c r="C158" s="130" t="s">
        <v>1546</v>
      </c>
      <c r="D158" s="131"/>
      <c r="E158" s="132"/>
      <c r="F158" s="132"/>
      <c r="G158" s="133">
        <f>SUM(G143:G157)</f>
        <v>0</v>
      </c>
      <c r="H158" s="134"/>
      <c r="I158" s="133">
        <f>SUM(I143:I157)</f>
        <v>0</v>
      </c>
      <c r="J158" s="135"/>
      <c r="K158" s="133">
        <f>SUM(K143:K157)</f>
        <v>0</v>
      </c>
      <c r="O158" s="108"/>
      <c r="X158" s="136">
        <f>K158</f>
        <v>0</v>
      </c>
      <c r="Y158" s="136">
        <f>I158</f>
        <v>0</v>
      </c>
      <c r="Z158" s="118">
        <f>G158</f>
        <v>0</v>
      </c>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37"/>
      <c r="BB158" s="137"/>
      <c r="BC158" s="137"/>
      <c r="BD158" s="137"/>
      <c r="BE158" s="137"/>
      <c r="BF158" s="137"/>
      <c r="BG158" s="108"/>
      <c r="BH158" s="108"/>
      <c r="BI158" s="108"/>
    </row>
    <row r="159" spans="1:61" x14ac:dyDescent="0.2">
      <c r="A159" s="138" t="s">
        <v>29</v>
      </c>
      <c r="B159" s="139" t="s">
        <v>52</v>
      </c>
      <c r="C159" s="140"/>
      <c r="D159" s="141"/>
      <c r="E159" s="142"/>
      <c r="F159" s="142"/>
      <c r="G159" s="143">
        <f>SUM(Z7:Z159)</f>
        <v>0</v>
      </c>
      <c r="H159" s="144"/>
      <c r="I159" s="143">
        <f>SUM(Y7:Y159)</f>
        <v>429.32312435999995</v>
      </c>
      <c r="J159" s="144"/>
      <c r="K159" s="143">
        <f>SUM(X7:X159)</f>
        <v>-658.12</v>
      </c>
      <c r="O159" s="108"/>
      <c r="BA159" s="145"/>
      <c r="BB159" s="145"/>
      <c r="BC159" s="145"/>
      <c r="BD159" s="145"/>
      <c r="BE159" s="145"/>
      <c r="BF159" s="145"/>
    </row>
    <row r="160" spans="1:61" x14ac:dyDescent="0.2">
      <c r="E160" s="75"/>
    </row>
    <row r="161" spans="1:7" x14ac:dyDescent="0.2">
      <c r="A161" s="146" t="s">
        <v>31</v>
      </c>
      <c r="E161" s="75"/>
    </row>
    <row r="162" spans="1:7" ht="117.75" customHeight="1" x14ac:dyDescent="0.2">
      <c r="A162" s="182"/>
      <c r="B162" s="183"/>
      <c r="C162" s="183"/>
      <c r="D162" s="183"/>
      <c r="E162" s="183"/>
      <c r="F162" s="183"/>
      <c r="G162" s="184"/>
    </row>
    <row r="163" spans="1:7" x14ac:dyDescent="0.2">
      <c r="E163" s="75"/>
    </row>
    <row r="164" spans="1:7" x14ac:dyDescent="0.2">
      <c r="E164" s="75"/>
    </row>
    <row r="165" spans="1:7" x14ac:dyDescent="0.2">
      <c r="E165" s="75"/>
    </row>
    <row r="166" spans="1:7" x14ac:dyDescent="0.2">
      <c r="E166" s="75"/>
    </row>
    <row r="167" spans="1:7" x14ac:dyDescent="0.2">
      <c r="E167" s="75"/>
    </row>
    <row r="168" spans="1:7" x14ac:dyDescent="0.2">
      <c r="E168" s="75"/>
    </row>
    <row r="169" spans="1:7" x14ac:dyDescent="0.2">
      <c r="E169" s="75"/>
    </row>
    <row r="170" spans="1:7" x14ac:dyDescent="0.2">
      <c r="E170" s="75"/>
    </row>
    <row r="171" spans="1:7" x14ac:dyDescent="0.2">
      <c r="E171" s="75"/>
    </row>
    <row r="172" spans="1:7" x14ac:dyDescent="0.2">
      <c r="E172" s="75"/>
    </row>
    <row r="173" spans="1:7" x14ac:dyDescent="0.2">
      <c r="E173" s="75"/>
    </row>
    <row r="174" spans="1:7" x14ac:dyDescent="0.2">
      <c r="E174" s="75"/>
    </row>
    <row r="175" spans="1:7" x14ac:dyDescent="0.2">
      <c r="E175" s="75"/>
    </row>
    <row r="176" spans="1:7" x14ac:dyDescent="0.2">
      <c r="E176" s="75"/>
    </row>
    <row r="177" spans="5:5" x14ac:dyDescent="0.2">
      <c r="E177" s="75"/>
    </row>
    <row r="178" spans="5:5" x14ac:dyDescent="0.2">
      <c r="E178" s="75"/>
    </row>
    <row r="179" spans="5:5" x14ac:dyDescent="0.2">
      <c r="E179" s="75"/>
    </row>
    <row r="180" spans="5:5" x14ac:dyDescent="0.2">
      <c r="E180" s="75"/>
    </row>
    <row r="181" spans="5:5" x14ac:dyDescent="0.2">
      <c r="E181" s="75"/>
    </row>
    <row r="182" spans="5:5" x14ac:dyDescent="0.2">
      <c r="E182" s="75"/>
    </row>
    <row r="183" spans="5:5" x14ac:dyDescent="0.2">
      <c r="E183" s="75"/>
    </row>
    <row r="184" spans="5:5" x14ac:dyDescent="0.2">
      <c r="E184" s="75"/>
    </row>
    <row r="185" spans="5:5" x14ac:dyDescent="0.2">
      <c r="E185" s="75"/>
    </row>
    <row r="186" spans="5:5" x14ac:dyDescent="0.2">
      <c r="E186" s="75"/>
    </row>
    <row r="187" spans="5:5" x14ac:dyDescent="0.2">
      <c r="E187" s="75"/>
    </row>
    <row r="188" spans="5:5" x14ac:dyDescent="0.2">
      <c r="E188" s="75"/>
    </row>
    <row r="189" spans="5:5" x14ac:dyDescent="0.2">
      <c r="E189" s="75"/>
    </row>
    <row r="190" spans="5:5" x14ac:dyDescent="0.2">
      <c r="E190" s="75"/>
    </row>
    <row r="191" spans="5:5" x14ac:dyDescent="0.2">
      <c r="E191" s="75"/>
    </row>
    <row r="192" spans="5:5" x14ac:dyDescent="0.2">
      <c r="E192" s="75"/>
    </row>
    <row r="193" spans="5:5" x14ac:dyDescent="0.2">
      <c r="E193" s="75"/>
    </row>
    <row r="194" spans="5:5" x14ac:dyDescent="0.2">
      <c r="E194" s="75"/>
    </row>
    <row r="195" spans="5:5" x14ac:dyDescent="0.2">
      <c r="E195" s="75"/>
    </row>
    <row r="196" spans="5:5" x14ac:dyDescent="0.2">
      <c r="E196" s="75"/>
    </row>
    <row r="197" spans="5:5" x14ac:dyDescent="0.2">
      <c r="E197" s="75"/>
    </row>
    <row r="198" spans="5:5" x14ac:dyDescent="0.2">
      <c r="E198" s="75"/>
    </row>
    <row r="199" spans="5:5" x14ac:dyDescent="0.2">
      <c r="E199" s="75"/>
    </row>
    <row r="200" spans="5:5" x14ac:dyDescent="0.2">
      <c r="E200" s="75"/>
    </row>
    <row r="201" spans="5:5" x14ac:dyDescent="0.2">
      <c r="E201" s="75"/>
    </row>
    <row r="202" spans="5:5" x14ac:dyDescent="0.2">
      <c r="E202" s="75"/>
    </row>
    <row r="203" spans="5:5" x14ac:dyDescent="0.2">
      <c r="E203" s="75"/>
    </row>
    <row r="204" spans="5:5" x14ac:dyDescent="0.2">
      <c r="E204" s="75"/>
    </row>
    <row r="205" spans="5:5" x14ac:dyDescent="0.2">
      <c r="E205" s="75"/>
    </row>
    <row r="206" spans="5:5" x14ac:dyDescent="0.2">
      <c r="E206" s="75"/>
    </row>
    <row r="207" spans="5:5" x14ac:dyDescent="0.2">
      <c r="E207" s="75"/>
    </row>
    <row r="208" spans="5:5" x14ac:dyDescent="0.2">
      <c r="E208" s="75"/>
    </row>
    <row r="209" spans="1:7" x14ac:dyDescent="0.2">
      <c r="E209" s="75"/>
    </row>
    <row r="210" spans="1:7" x14ac:dyDescent="0.2">
      <c r="E210" s="75"/>
    </row>
    <row r="211" spans="1:7" x14ac:dyDescent="0.2">
      <c r="E211" s="75"/>
    </row>
    <row r="212" spans="1:7" x14ac:dyDescent="0.2">
      <c r="E212" s="75"/>
    </row>
    <row r="213" spans="1:7" x14ac:dyDescent="0.2">
      <c r="E213" s="75"/>
    </row>
    <row r="214" spans="1:7" x14ac:dyDescent="0.2">
      <c r="E214" s="75"/>
    </row>
    <row r="215" spans="1:7" x14ac:dyDescent="0.2">
      <c r="E215" s="75"/>
    </row>
    <row r="216" spans="1:7" x14ac:dyDescent="0.2">
      <c r="E216" s="75"/>
    </row>
    <row r="217" spans="1:7" x14ac:dyDescent="0.2">
      <c r="E217" s="75"/>
    </row>
    <row r="218" spans="1:7" x14ac:dyDescent="0.2">
      <c r="A218" s="147"/>
      <c r="B218" s="147"/>
    </row>
    <row r="219" spans="1:7" x14ac:dyDescent="0.2">
      <c r="C219" s="148"/>
      <c r="D219" s="148"/>
      <c r="E219" s="149"/>
      <c r="F219" s="148"/>
      <c r="G219" s="150"/>
    </row>
    <row r="220" spans="1:7" x14ac:dyDescent="0.2">
      <c r="A220" s="147"/>
      <c r="B220" s="147"/>
    </row>
  </sheetData>
  <sheetProtection password="C7B2" sheet="1"/>
  <mergeCells count="100">
    <mergeCell ref="A1:G1"/>
    <mergeCell ref="A162:G162"/>
    <mergeCell ref="C9:D9"/>
    <mergeCell ref="C11:D11"/>
    <mergeCell ref="C12:D12"/>
    <mergeCell ref="C14:D14"/>
    <mergeCell ref="C15:D15"/>
    <mergeCell ref="C17:D17"/>
    <mergeCell ref="C34:D34"/>
    <mergeCell ref="C19:D19"/>
    <mergeCell ref="C21:D21"/>
    <mergeCell ref="C23:D23"/>
    <mergeCell ref="C25:D25"/>
    <mergeCell ref="C26:D26"/>
    <mergeCell ref="C27:D27"/>
    <mergeCell ref="C28:D28"/>
    <mergeCell ref="C29:D29"/>
    <mergeCell ref="C30:D30"/>
    <mergeCell ref="C32:G32"/>
    <mergeCell ref="C33:D33"/>
    <mergeCell ref="C53:D53"/>
    <mergeCell ref="C54:D54"/>
    <mergeCell ref="C55:D55"/>
    <mergeCell ref="C36:D36"/>
    <mergeCell ref="C37:D37"/>
    <mergeCell ref="C38:D38"/>
    <mergeCell ref="C39:D39"/>
    <mergeCell ref="C40:D40"/>
    <mergeCell ref="C43:D43"/>
    <mergeCell ref="C47:D47"/>
    <mergeCell ref="C48:D48"/>
    <mergeCell ref="C49:D49"/>
    <mergeCell ref="C50:D50"/>
    <mergeCell ref="C52:D52"/>
    <mergeCell ref="C71:G71"/>
    <mergeCell ref="C72:G72"/>
    <mergeCell ref="C73:G73"/>
    <mergeCell ref="C59:D59"/>
    <mergeCell ref="C60:D60"/>
    <mergeCell ref="C61:D61"/>
    <mergeCell ref="C62:D62"/>
    <mergeCell ref="C66:G66"/>
    <mergeCell ref="C67:G67"/>
    <mergeCell ref="C68:G68"/>
    <mergeCell ref="C69:G69"/>
    <mergeCell ref="C70:G70"/>
    <mergeCell ref="C74:G74"/>
    <mergeCell ref="C75:G75"/>
    <mergeCell ref="C76:G76"/>
    <mergeCell ref="C77:D77"/>
    <mergeCell ref="C78:D78"/>
    <mergeCell ref="C82:G82"/>
    <mergeCell ref="C83:D83"/>
    <mergeCell ref="C84:D84"/>
    <mergeCell ref="C85:D85"/>
    <mergeCell ref="C86:D86"/>
    <mergeCell ref="C105:D105"/>
    <mergeCell ref="C90:G90"/>
    <mergeCell ref="C91:D91"/>
    <mergeCell ref="C92:D92"/>
    <mergeCell ref="C93:D93"/>
    <mergeCell ref="C95:G95"/>
    <mergeCell ref="C96:D96"/>
    <mergeCell ref="C97:D97"/>
    <mergeCell ref="C98:D98"/>
    <mergeCell ref="C99:D99"/>
    <mergeCell ref="C100:D100"/>
    <mergeCell ref="C102:D102"/>
    <mergeCell ref="C103:D103"/>
    <mergeCell ref="C104:D104"/>
    <mergeCell ref="C127:G127"/>
    <mergeCell ref="C108:D108"/>
    <mergeCell ref="C109:D109"/>
    <mergeCell ref="C110:D110"/>
    <mergeCell ref="C111:D111"/>
    <mergeCell ref="C113:D113"/>
    <mergeCell ref="C114:D114"/>
    <mergeCell ref="C115:D115"/>
    <mergeCell ref="C116:D116"/>
    <mergeCell ref="C120:G120"/>
    <mergeCell ref="C123:G123"/>
    <mergeCell ref="C125:G125"/>
    <mergeCell ref="C150:G150"/>
    <mergeCell ref="C132:D132"/>
    <mergeCell ref="C134:G134"/>
    <mergeCell ref="C135:G135"/>
    <mergeCell ref="C136:D136"/>
    <mergeCell ref="C138:D138"/>
    <mergeCell ref="C145:G145"/>
    <mergeCell ref="C146:G146"/>
    <mergeCell ref="C147:G147"/>
    <mergeCell ref="C148:G148"/>
    <mergeCell ref="C149:G149"/>
    <mergeCell ref="C157:D157"/>
    <mergeCell ref="C151:G151"/>
    <mergeCell ref="C152:G152"/>
    <mergeCell ref="C153:G153"/>
    <mergeCell ref="C154:G154"/>
    <mergeCell ref="C155:D155"/>
    <mergeCell ref="C156:D156"/>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CZ137"/>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1450</v>
      </c>
      <c r="E3" s="83"/>
      <c r="F3" s="84"/>
      <c r="G3" s="85"/>
    </row>
    <row r="4" spans="1:104" ht="13.5" customHeight="1" thickBot="1" x14ac:dyDescent="0.25">
      <c r="A4" s="86" t="s">
        <v>34</v>
      </c>
      <c r="B4" s="87"/>
      <c r="C4" s="88"/>
      <c r="D4" s="89" t="s">
        <v>1603</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47</v>
      </c>
      <c r="C7" s="102" t="s">
        <v>48</v>
      </c>
      <c r="D7" s="103"/>
      <c r="E7" s="104"/>
      <c r="F7" s="104"/>
      <c r="G7" s="105"/>
      <c r="H7" s="106"/>
      <c r="I7" s="107"/>
      <c r="J7" s="106"/>
      <c r="K7" s="107"/>
      <c r="O7" s="108"/>
    </row>
    <row r="8" spans="1:104" ht="22.5" x14ac:dyDescent="0.2">
      <c r="A8" s="109">
        <v>1</v>
      </c>
      <c r="B8" s="110" t="s">
        <v>1554</v>
      </c>
      <c r="C8" s="111" t="s">
        <v>1555</v>
      </c>
      <c r="D8" s="112" t="s">
        <v>49</v>
      </c>
      <c r="E8" s="113">
        <v>10.3</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78"/>
      <c r="D9" s="179"/>
      <c r="E9" s="179"/>
      <c r="F9" s="179"/>
      <c r="G9" s="180"/>
      <c r="I9" s="121"/>
      <c r="K9" s="121"/>
      <c r="L9" s="122"/>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x14ac:dyDescent="0.2">
      <c r="A10" s="119"/>
      <c r="B10" s="120"/>
      <c r="C10" s="178" t="s">
        <v>1556</v>
      </c>
      <c r="D10" s="179"/>
      <c r="E10" s="179"/>
      <c r="F10" s="179"/>
      <c r="G10" s="180"/>
      <c r="I10" s="121"/>
      <c r="K10" s="121"/>
      <c r="L10" s="122" t="s">
        <v>1556</v>
      </c>
      <c r="O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row>
    <row r="11" spans="1:104" x14ac:dyDescent="0.2">
      <c r="A11" s="109">
        <v>2</v>
      </c>
      <c r="B11" s="110" t="s">
        <v>1557</v>
      </c>
      <c r="C11" s="111" t="s">
        <v>1558</v>
      </c>
      <c r="D11" s="112" t="s">
        <v>133</v>
      </c>
      <c r="E11" s="113">
        <v>11</v>
      </c>
      <c r="F11" s="114">
        <v>0</v>
      </c>
      <c r="G11" s="115">
        <f>E11*F11</f>
        <v>0</v>
      </c>
      <c r="H11" s="116">
        <v>0</v>
      </c>
      <c r="I11" s="117">
        <f>E11*H11</f>
        <v>0</v>
      </c>
      <c r="J11" s="116">
        <v>-0.115</v>
      </c>
      <c r="K11" s="117">
        <f>E11*J11</f>
        <v>-1.2650000000000001</v>
      </c>
      <c r="O11" s="108"/>
      <c r="Z11" s="108"/>
      <c r="AA11" s="108">
        <v>1</v>
      </c>
      <c r="AB11" s="108">
        <v>1</v>
      </c>
      <c r="AC11" s="108">
        <v>1</v>
      </c>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18">
        <f>G11</f>
        <v>0</v>
      </c>
      <c r="BA11" s="108"/>
      <c r="BB11" s="108"/>
      <c r="BC11" s="108"/>
      <c r="BD11" s="108"/>
      <c r="BE11" s="108"/>
      <c r="BF11" s="108"/>
      <c r="BG11" s="108"/>
      <c r="BH11" s="108"/>
      <c r="BI11" s="108"/>
      <c r="CA11" s="108">
        <v>1</v>
      </c>
      <c r="CB11" s="108">
        <v>1</v>
      </c>
      <c r="CZ11" s="75">
        <v>1</v>
      </c>
    </row>
    <row r="12" spans="1:104" x14ac:dyDescent="0.2">
      <c r="A12" s="109">
        <v>3</v>
      </c>
      <c r="B12" s="110" t="s">
        <v>1559</v>
      </c>
      <c r="C12" s="111" t="s">
        <v>1560</v>
      </c>
      <c r="D12" s="112" t="s">
        <v>104</v>
      </c>
      <c r="E12" s="113">
        <v>5.0599999999999996</v>
      </c>
      <c r="F12" s="114">
        <v>0</v>
      </c>
      <c r="G12" s="115">
        <f>E12*F12</f>
        <v>0</v>
      </c>
      <c r="H12" s="116">
        <v>0</v>
      </c>
      <c r="I12" s="117">
        <f>E12*H12</f>
        <v>0</v>
      </c>
      <c r="J12" s="116">
        <v>0</v>
      </c>
      <c r="K12" s="117">
        <f>E12*J12</f>
        <v>0</v>
      </c>
      <c r="O12" s="108"/>
      <c r="Z12" s="108"/>
      <c r="AA12" s="108">
        <v>1</v>
      </c>
      <c r="AB12" s="108">
        <v>1</v>
      </c>
      <c r="AC12" s="108">
        <v>1</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v>
      </c>
      <c r="CB12" s="108">
        <v>1</v>
      </c>
      <c r="CZ12" s="75">
        <v>1</v>
      </c>
    </row>
    <row r="13" spans="1:104" x14ac:dyDescent="0.2">
      <c r="A13" s="119"/>
      <c r="B13" s="120"/>
      <c r="C13" s="178"/>
      <c r="D13" s="179"/>
      <c r="E13" s="179"/>
      <c r="F13" s="179"/>
      <c r="G13" s="180"/>
      <c r="I13" s="121"/>
      <c r="K13" s="121"/>
      <c r="L13" s="122"/>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x14ac:dyDescent="0.2">
      <c r="A14" s="119"/>
      <c r="B14" s="120"/>
      <c r="C14" s="178" t="s">
        <v>1561</v>
      </c>
      <c r="D14" s="179"/>
      <c r="E14" s="179"/>
      <c r="F14" s="179"/>
      <c r="G14" s="180"/>
      <c r="I14" s="121"/>
      <c r="K14" s="121"/>
      <c r="L14" s="122" t="s">
        <v>1561</v>
      </c>
      <c r="O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row>
    <row r="15" spans="1:104" ht="22.5" x14ac:dyDescent="0.2">
      <c r="A15" s="109">
        <v>4</v>
      </c>
      <c r="B15" s="110" t="s">
        <v>1562</v>
      </c>
      <c r="C15" s="111" t="s">
        <v>1563</v>
      </c>
      <c r="D15" s="112" t="s">
        <v>104</v>
      </c>
      <c r="E15" s="113">
        <v>9.06</v>
      </c>
      <c r="F15" s="114">
        <v>0</v>
      </c>
      <c r="G15" s="115">
        <f>E15*F15</f>
        <v>0</v>
      </c>
      <c r="H15" s="116">
        <v>0</v>
      </c>
      <c r="I15" s="117">
        <f>E15*H15</f>
        <v>0</v>
      </c>
      <c r="J15" s="116">
        <v>0</v>
      </c>
      <c r="K15" s="117">
        <f>E15*J15</f>
        <v>0</v>
      </c>
      <c r="O15" s="108"/>
      <c r="Z15" s="108"/>
      <c r="AA15" s="108">
        <v>1</v>
      </c>
      <c r="AB15" s="108">
        <v>1</v>
      </c>
      <c r="AC15" s="108">
        <v>1</v>
      </c>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18">
        <f>G15</f>
        <v>0</v>
      </c>
      <c r="BA15" s="108"/>
      <c r="BB15" s="108"/>
      <c r="BC15" s="108"/>
      <c r="BD15" s="108"/>
      <c r="BE15" s="108"/>
      <c r="BF15" s="108"/>
      <c r="BG15" s="108"/>
      <c r="BH15" s="108"/>
      <c r="BI15" s="108"/>
      <c r="CA15" s="108">
        <v>1</v>
      </c>
      <c r="CB15" s="108">
        <v>1</v>
      </c>
      <c r="CZ15" s="75">
        <v>1</v>
      </c>
    </row>
    <row r="16" spans="1:104" x14ac:dyDescent="0.2">
      <c r="A16" s="119"/>
      <c r="B16" s="120"/>
      <c r="C16" s="178"/>
      <c r="D16" s="179"/>
      <c r="E16" s="179"/>
      <c r="F16" s="179"/>
      <c r="G16" s="180"/>
      <c r="I16" s="121"/>
      <c r="K16" s="121"/>
      <c r="L16" s="122"/>
      <c r="O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row>
    <row r="17" spans="1:104" x14ac:dyDescent="0.2">
      <c r="A17" s="119"/>
      <c r="B17" s="120"/>
      <c r="C17" s="178" t="s">
        <v>1564</v>
      </c>
      <c r="D17" s="179"/>
      <c r="E17" s="179"/>
      <c r="F17" s="179"/>
      <c r="G17" s="180"/>
      <c r="I17" s="121"/>
      <c r="K17" s="121"/>
      <c r="L17" s="122" t="s">
        <v>1564</v>
      </c>
      <c r="O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row>
    <row r="18" spans="1:104" ht="22.5" x14ac:dyDescent="0.2">
      <c r="A18" s="109">
        <v>5</v>
      </c>
      <c r="B18" s="110" t="s">
        <v>1565</v>
      </c>
      <c r="C18" s="111" t="s">
        <v>1566</v>
      </c>
      <c r="D18" s="112" t="s">
        <v>104</v>
      </c>
      <c r="E18" s="113">
        <v>9.06</v>
      </c>
      <c r="F18" s="114">
        <v>0</v>
      </c>
      <c r="G18" s="115">
        <f>E18*F18</f>
        <v>0</v>
      </c>
      <c r="H18" s="116">
        <v>0</v>
      </c>
      <c r="I18" s="117">
        <f>E18*H18</f>
        <v>0</v>
      </c>
      <c r="J18" s="116">
        <v>0</v>
      </c>
      <c r="K18" s="117">
        <f>E18*J18</f>
        <v>0</v>
      </c>
      <c r="O18" s="108"/>
      <c r="Z18" s="108"/>
      <c r="AA18" s="108">
        <v>1</v>
      </c>
      <c r="AB18" s="108">
        <v>1</v>
      </c>
      <c r="AC18" s="108">
        <v>1</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1</v>
      </c>
      <c r="CB18" s="108">
        <v>1</v>
      </c>
      <c r="CZ18" s="75">
        <v>1</v>
      </c>
    </row>
    <row r="19" spans="1:104" x14ac:dyDescent="0.2">
      <c r="A19" s="119"/>
      <c r="B19" s="120"/>
      <c r="C19" s="178"/>
      <c r="D19" s="179"/>
      <c r="E19" s="179"/>
      <c r="F19" s="179"/>
      <c r="G19" s="180"/>
      <c r="I19" s="121"/>
      <c r="K19" s="121"/>
      <c r="L19" s="122"/>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row>
    <row r="20" spans="1:104" x14ac:dyDescent="0.2">
      <c r="A20" s="119"/>
      <c r="B20" s="120"/>
      <c r="C20" s="178" t="s">
        <v>1567</v>
      </c>
      <c r="D20" s="179"/>
      <c r="E20" s="179"/>
      <c r="F20" s="179"/>
      <c r="G20" s="180"/>
      <c r="I20" s="121"/>
      <c r="K20" s="121"/>
      <c r="L20" s="122" t="s">
        <v>1567</v>
      </c>
      <c r="O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row>
    <row r="21" spans="1:104" ht="33.75" x14ac:dyDescent="0.2">
      <c r="A21" s="109">
        <v>6</v>
      </c>
      <c r="B21" s="110" t="s">
        <v>1568</v>
      </c>
      <c r="C21" s="111" t="s">
        <v>1569</v>
      </c>
      <c r="D21" s="112" t="s">
        <v>104</v>
      </c>
      <c r="E21" s="113">
        <v>9.06</v>
      </c>
      <c r="F21" s="114">
        <v>0</v>
      </c>
      <c r="G21" s="115">
        <f>E21*F21</f>
        <v>0</v>
      </c>
      <c r="H21" s="116">
        <v>0</v>
      </c>
      <c r="I21" s="117">
        <f>E21*H21</f>
        <v>0</v>
      </c>
      <c r="J21" s="116">
        <v>0</v>
      </c>
      <c r="K21" s="117">
        <f>E21*J21</f>
        <v>0</v>
      </c>
      <c r="O21" s="108"/>
      <c r="Z21" s="108"/>
      <c r="AA21" s="108">
        <v>1</v>
      </c>
      <c r="AB21" s="108">
        <v>1</v>
      </c>
      <c r="AC21" s="108">
        <v>1</v>
      </c>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18">
        <f>G21</f>
        <v>0</v>
      </c>
      <c r="BA21" s="108"/>
      <c r="BB21" s="108"/>
      <c r="BC21" s="108"/>
      <c r="BD21" s="108"/>
      <c r="BE21" s="108"/>
      <c r="BF21" s="108"/>
      <c r="BG21" s="108"/>
      <c r="BH21" s="108"/>
      <c r="BI21" s="108"/>
      <c r="CA21" s="108">
        <v>1</v>
      </c>
      <c r="CB21" s="108">
        <v>1</v>
      </c>
      <c r="CZ21" s="75">
        <v>1</v>
      </c>
    </row>
    <row r="22" spans="1:104" x14ac:dyDescent="0.2">
      <c r="A22" s="119"/>
      <c r="B22" s="120"/>
      <c r="C22" s="178"/>
      <c r="D22" s="179"/>
      <c r="E22" s="179"/>
      <c r="F22" s="179"/>
      <c r="G22" s="180"/>
      <c r="I22" s="121"/>
      <c r="K22" s="121"/>
      <c r="L22" s="122"/>
      <c r="O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row>
    <row r="23" spans="1:104" x14ac:dyDescent="0.2">
      <c r="A23" s="119"/>
      <c r="B23" s="120"/>
      <c r="C23" s="178" t="s">
        <v>1570</v>
      </c>
      <c r="D23" s="179"/>
      <c r="E23" s="179"/>
      <c r="F23" s="179"/>
      <c r="G23" s="180"/>
      <c r="I23" s="121"/>
      <c r="K23" s="121"/>
      <c r="L23" s="122" t="s">
        <v>1570</v>
      </c>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row>
    <row r="24" spans="1:104" ht="22.5" x14ac:dyDescent="0.2">
      <c r="A24" s="109">
        <v>7</v>
      </c>
      <c r="B24" s="110" t="s">
        <v>1571</v>
      </c>
      <c r="C24" s="111" t="s">
        <v>1572</v>
      </c>
      <c r="D24" s="112" t="s">
        <v>104</v>
      </c>
      <c r="E24" s="113">
        <v>2.1804999999999999</v>
      </c>
      <c r="F24" s="114">
        <v>0</v>
      </c>
      <c r="G24" s="115">
        <f>E24*F24</f>
        <v>0</v>
      </c>
      <c r="H24" s="116">
        <v>1.7</v>
      </c>
      <c r="I24" s="117">
        <f>E24*H24</f>
        <v>3.7068499999999998</v>
      </c>
      <c r="J24" s="116">
        <v>0</v>
      </c>
      <c r="K24" s="117">
        <f>E24*J24</f>
        <v>0</v>
      </c>
      <c r="O24" s="108"/>
      <c r="Z24" s="108"/>
      <c r="AA24" s="108">
        <v>1</v>
      </c>
      <c r="AB24" s="108">
        <v>1</v>
      </c>
      <c r="AC24" s="108">
        <v>1</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1</v>
      </c>
      <c r="CB24" s="108">
        <v>1</v>
      </c>
      <c r="CZ24" s="75">
        <v>1</v>
      </c>
    </row>
    <row r="25" spans="1:104" x14ac:dyDescent="0.2">
      <c r="A25" s="128" t="s">
        <v>51</v>
      </c>
      <c r="B25" s="129" t="s">
        <v>47</v>
      </c>
      <c r="C25" s="130" t="s">
        <v>48</v>
      </c>
      <c r="D25" s="131"/>
      <c r="E25" s="132"/>
      <c r="F25" s="132"/>
      <c r="G25" s="133">
        <f>SUM(G7:G24)</f>
        <v>0</v>
      </c>
      <c r="H25" s="134"/>
      <c r="I25" s="133">
        <f>SUM(I7:I24)</f>
        <v>3.7068499999999998</v>
      </c>
      <c r="J25" s="135"/>
      <c r="K25" s="133">
        <f>SUM(K7:K24)</f>
        <v>-1.2650000000000001</v>
      </c>
      <c r="O25" s="108"/>
      <c r="X25" s="136">
        <f>K25</f>
        <v>-1.2650000000000001</v>
      </c>
      <c r="Y25" s="136">
        <f>I25</f>
        <v>3.7068499999999998</v>
      </c>
      <c r="Z25" s="118">
        <f>G25</f>
        <v>0</v>
      </c>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37"/>
      <c r="BB25" s="137"/>
      <c r="BC25" s="137"/>
      <c r="BD25" s="137"/>
      <c r="BE25" s="137"/>
      <c r="BF25" s="137"/>
      <c r="BG25" s="108"/>
      <c r="BH25" s="108"/>
      <c r="BI25" s="108"/>
    </row>
    <row r="26" spans="1:104" ht="14.25" customHeight="1" x14ac:dyDescent="0.2">
      <c r="A26" s="100" t="s">
        <v>46</v>
      </c>
      <c r="B26" s="101" t="s">
        <v>129</v>
      </c>
      <c r="C26" s="102" t="s">
        <v>130</v>
      </c>
      <c r="D26" s="103"/>
      <c r="E26" s="104"/>
      <c r="F26" s="104"/>
      <c r="G26" s="105"/>
      <c r="H26" s="106"/>
      <c r="I26" s="107"/>
      <c r="J26" s="106"/>
      <c r="K26" s="107"/>
      <c r="O26" s="108"/>
    </row>
    <row r="27" spans="1:104" ht="33.75" x14ac:dyDescent="0.2">
      <c r="A27" s="109">
        <v>8</v>
      </c>
      <c r="B27" s="110" t="s">
        <v>1573</v>
      </c>
      <c r="C27" s="111" t="s">
        <v>1574</v>
      </c>
      <c r="D27" s="112" t="s">
        <v>133</v>
      </c>
      <c r="E27" s="113">
        <v>15</v>
      </c>
      <c r="F27" s="114">
        <v>0</v>
      </c>
      <c r="G27" s="115">
        <f>E27*F27</f>
        <v>0</v>
      </c>
      <c r="H27" s="116">
        <v>0</v>
      </c>
      <c r="I27" s="117">
        <f>E27*H27</f>
        <v>0</v>
      </c>
      <c r="J27" s="116">
        <v>0</v>
      </c>
      <c r="K27" s="117">
        <f>E27*J27</f>
        <v>0</v>
      </c>
      <c r="O27" s="108"/>
      <c r="Z27" s="108"/>
      <c r="AA27" s="108">
        <v>1</v>
      </c>
      <c r="AB27" s="108">
        <v>1</v>
      </c>
      <c r="AC27" s="108">
        <v>1</v>
      </c>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18">
        <f>G27</f>
        <v>0</v>
      </c>
      <c r="BA27" s="108"/>
      <c r="BB27" s="108"/>
      <c r="BC27" s="108"/>
      <c r="BD27" s="108"/>
      <c r="BE27" s="108"/>
      <c r="BF27" s="108"/>
      <c r="BG27" s="108"/>
      <c r="BH27" s="108"/>
      <c r="BI27" s="108"/>
      <c r="CA27" s="108">
        <v>1</v>
      </c>
      <c r="CB27" s="108">
        <v>1</v>
      </c>
      <c r="CZ27" s="75">
        <v>1</v>
      </c>
    </row>
    <row r="28" spans="1:104" x14ac:dyDescent="0.2">
      <c r="A28" s="119"/>
      <c r="B28" s="120"/>
      <c r="C28" s="178"/>
      <c r="D28" s="179"/>
      <c r="E28" s="179"/>
      <c r="F28" s="179"/>
      <c r="G28" s="180"/>
      <c r="I28" s="121"/>
      <c r="K28" s="121"/>
      <c r="L28" s="122"/>
      <c r="O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row>
    <row r="29" spans="1:104" x14ac:dyDescent="0.2">
      <c r="A29" s="119"/>
      <c r="B29" s="120"/>
      <c r="C29" s="178" t="s">
        <v>1575</v>
      </c>
      <c r="D29" s="179"/>
      <c r="E29" s="179"/>
      <c r="F29" s="179"/>
      <c r="G29" s="180"/>
      <c r="I29" s="121"/>
      <c r="K29" s="121"/>
      <c r="L29" s="122" t="s">
        <v>1575</v>
      </c>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x14ac:dyDescent="0.2">
      <c r="A30" s="109">
        <v>9</v>
      </c>
      <c r="B30" s="110" t="s">
        <v>1576</v>
      </c>
      <c r="C30" s="111" t="s">
        <v>1577</v>
      </c>
      <c r="D30" s="112" t="s">
        <v>104</v>
      </c>
      <c r="E30" s="113">
        <v>3.3</v>
      </c>
      <c r="F30" s="114">
        <v>0</v>
      </c>
      <c r="G30" s="115">
        <f>E30*F30</f>
        <v>0</v>
      </c>
      <c r="H30" s="116">
        <v>0</v>
      </c>
      <c r="I30" s="117">
        <f>E30*H30</f>
        <v>0</v>
      </c>
      <c r="J30" s="116">
        <v>0</v>
      </c>
      <c r="K30" s="117">
        <f>E30*J30</f>
        <v>0</v>
      </c>
      <c r="O30" s="108"/>
      <c r="Z30" s="108"/>
      <c r="AA30" s="108">
        <v>1</v>
      </c>
      <c r="AB30" s="108">
        <v>1</v>
      </c>
      <c r="AC30" s="108">
        <v>1</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G30</f>
        <v>0</v>
      </c>
      <c r="BA30" s="108"/>
      <c r="BB30" s="108"/>
      <c r="BC30" s="108"/>
      <c r="BD30" s="108"/>
      <c r="BE30" s="108"/>
      <c r="BF30" s="108"/>
      <c r="BG30" s="108"/>
      <c r="BH30" s="108"/>
      <c r="BI30" s="108"/>
      <c r="CA30" s="108">
        <v>1</v>
      </c>
      <c r="CB30" s="108">
        <v>1</v>
      </c>
      <c r="CZ30" s="75">
        <v>1</v>
      </c>
    </row>
    <row r="31" spans="1:104" x14ac:dyDescent="0.2">
      <c r="A31" s="119"/>
      <c r="B31" s="120"/>
      <c r="C31" s="178"/>
      <c r="D31" s="179"/>
      <c r="E31" s="179"/>
      <c r="F31" s="179"/>
      <c r="G31" s="180"/>
      <c r="I31" s="121"/>
      <c r="K31" s="121"/>
      <c r="L31" s="122"/>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x14ac:dyDescent="0.2">
      <c r="A32" s="119"/>
      <c r="B32" s="120"/>
      <c r="C32" s="178" t="s">
        <v>1578</v>
      </c>
      <c r="D32" s="179"/>
      <c r="E32" s="179"/>
      <c r="F32" s="179"/>
      <c r="G32" s="180"/>
      <c r="I32" s="121"/>
      <c r="K32" s="121"/>
      <c r="L32" s="122" t="s">
        <v>1578</v>
      </c>
      <c r="O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row>
    <row r="33" spans="1:104" ht="22.5" x14ac:dyDescent="0.2">
      <c r="A33" s="109">
        <v>10</v>
      </c>
      <c r="B33" s="110" t="s">
        <v>1579</v>
      </c>
      <c r="C33" s="111" t="s">
        <v>1580</v>
      </c>
      <c r="D33" s="112" t="s">
        <v>133</v>
      </c>
      <c r="E33" s="113">
        <v>15</v>
      </c>
      <c r="F33" s="114">
        <v>0</v>
      </c>
      <c r="G33" s="115">
        <f>E33*F33</f>
        <v>0</v>
      </c>
      <c r="H33" s="116">
        <v>0</v>
      </c>
      <c r="I33" s="117">
        <f>E33*H33</f>
        <v>0</v>
      </c>
      <c r="J33" s="116">
        <v>0</v>
      </c>
      <c r="K33" s="117">
        <f>E33*J33</f>
        <v>0</v>
      </c>
      <c r="O33" s="108"/>
      <c r="Z33" s="108"/>
      <c r="AA33" s="108">
        <v>1</v>
      </c>
      <c r="AB33" s="108">
        <v>1</v>
      </c>
      <c r="AC33" s="108">
        <v>1</v>
      </c>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18">
        <f>G33</f>
        <v>0</v>
      </c>
      <c r="BA33" s="108"/>
      <c r="BB33" s="108"/>
      <c r="BC33" s="108"/>
      <c r="BD33" s="108"/>
      <c r="BE33" s="108"/>
      <c r="BF33" s="108"/>
      <c r="BG33" s="108"/>
      <c r="BH33" s="108"/>
      <c r="BI33" s="108"/>
      <c r="CA33" s="108">
        <v>1</v>
      </c>
      <c r="CB33" s="108">
        <v>1</v>
      </c>
      <c r="CZ33" s="75">
        <v>1</v>
      </c>
    </row>
    <row r="34" spans="1:104" x14ac:dyDescent="0.2">
      <c r="A34" s="128" t="s">
        <v>51</v>
      </c>
      <c r="B34" s="129" t="s">
        <v>129</v>
      </c>
      <c r="C34" s="130" t="s">
        <v>130</v>
      </c>
      <c r="D34" s="131"/>
      <c r="E34" s="132"/>
      <c r="F34" s="132"/>
      <c r="G34" s="133">
        <f>SUM(G26:G33)</f>
        <v>0</v>
      </c>
      <c r="H34" s="134"/>
      <c r="I34" s="133">
        <f>SUM(I26:I33)</f>
        <v>0</v>
      </c>
      <c r="J34" s="135"/>
      <c r="K34" s="133">
        <f>SUM(K26:K33)</f>
        <v>0</v>
      </c>
      <c r="O34" s="108"/>
      <c r="X34" s="136">
        <f>K34</f>
        <v>0</v>
      </c>
      <c r="Y34" s="136">
        <f>I34</f>
        <v>0</v>
      </c>
      <c r="Z34" s="118">
        <f>G34</f>
        <v>0</v>
      </c>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37"/>
      <c r="BB34" s="137"/>
      <c r="BC34" s="137"/>
      <c r="BD34" s="137"/>
      <c r="BE34" s="137"/>
      <c r="BF34" s="137"/>
      <c r="BG34" s="108"/>
      <c r="BH34" s="108"/>
      <c r="BI34" s="108"/>
    </row>
    <row r="35" spans="1:104" ht="14.25" customHeight="1" x14ac:dyDescent="0.2">
      <c r="A35" s="100" t="s">
        <v>46</v>
      </c>
      <c r="B35" s="101" t="s">
        <v>157</v>
      </c>
      <c r="C35" s="102" t="s">
        <v>158</v>
      </c>
      <c r="D35" s="103"/>
      <c r="E35" s="104"/>
      <c r="F35" s="104"/>
      <c r="G35" s="105"/>
      <c r="H35" s="106"/>
      <c r="I35" s="107"/>
      <c r="J35" s="106"/>
      <c r="K35" s="107"/>
      <c r="O35" s="108"/>
    </row>
    <row r="36" spans="1:104" ht="33.75" x14ac:dyDescent="0.2">
      <c r="A36" s="109">
        <v>11</v>
      </c>
      <c r="B36" s="110" t="s">
        <v>1581</v>
      </c>
      <c r="C36" s="111" t="s">
        <v>1582</v>
      </c>
      <c r="D36" s="112" t="s">
        <v>104</v>
      </c>
      <c r="E36" s="113">
        <v>2.97</v>
      </c>
      <c r="F36" s="114">
        <v>0</v>
      </c>
      <c r="G36" s="115">
        <f>E36*F36</f>
        <v>0</v>
      </c>
      <c r="H36" s="116">
        <v>0</v>
      </c>
      <c r="I36" s="117">
        <f>E36*H36</f>
        <v>0</v>
      </c>
      <c r="J36" s="116">
        <v>0</v>
      </c>
      <c r="K36" s="117">
        <f>E36*J36</f>
        <v>0</v>
      </c>
      <c r="O36" s="108"/>
      <c r="Z36" s="108"/>
      <c r="AA36" s="108">
        <v>1</v>
      </c>
      <c r="AB36" s="108">
        <v>1</v>
      </c>
      <c r="AC36" s="108">
        <v>1</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G36</f>
        <v>0</v>
      </c>
      <c r="BA36" s="108"/>
      <c r="BB36" s="108"/>
      <c r="BC36" s="108"/>
      <c r="BD36" s="108"/>
      <c r="BE36" s="108"/>
      <c r="BF36" s="108"/>
      <c r="BG36" s="108"/>
      <c r="BH36" s="108"/>
      <c r="BI36" s="108"/>
      <c r="CA36" s="108">
        <v>1</v>
      </c>
      <c r="CB36" s="108">
        <v>1</v>
      </c>
      <c r="CZ36" s="75">
        <v>1</v>
      </c>
    </row>
    <row r="37" spans="1:104" x14ac:dyDescent="0.2">
      <c r="A37" s="119"/>
      <c r="B37" s="120"/>
      <c r="C37" s="178"/>
      <c r="D37" s="179"/>
      <c r="E37" s="179"/>
      <c r="F37" s="179"/>
      <c r="G37" s="180"/>
      <c r="I37" s="121"/>
      <c r="K37" s="121"/>
      <c r="L37" s="122"/>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x14ac:dyDescent="0.2">
      <c r="A38" s="119"/>
      <c r="B38" s="120"/>
      <c r="C38" s="178" t="s">
        <v>1583</v>
      </c>
      <c r="D38" s="179"/>
      <c r="E38" s="179"/>
      <c r="F38" s="179"/>
      <c r="G38" s="180"/>
      <c r="I38" s="121"/>
      <c r="K38" s="121"/>
      <c r="L38" s="122" t="s">
        <v>1583</v>
      </c>
      <c r="O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row>
    <row r="39" spans="1:104" x14ac:dyDescent="0.2">
      <c r="A39" s="128" t="s">
        <v>51</v>
      </c>
      <c r="B39" s="129" t="s">
        <v>157</v>
      </c>
      <c r="C39" s="130" t="s">
        <v>158</v>
      </c>
      <c r="D39" s="131"/>
      <c r="E39" s="132"/>
      <c r="F39" s="132"/>
      <c r="G39" s="133">
        <f>SUM(G35:G38)</f>
        <v>0</v>
      </c>
      <c r="H39" s="134"/>
      <c r="I39" s="133">
        <f>SUM(I35:I38)</f>
        <v>0</v>
      </c>
      <c r="J39" s="135"/>
      <c r="K39" s="133">
        <f>SUM(K35:K38)</f>
        <v>0</v>
      </c>
      <c r="O39" s="108"/>
      <c r="X39" s="136">
        <f>K39</f>
        <v>0</v>
      </c>
      <c r="Y39" s="136">
        <f>I39</f>
        <v>0</v>
      </c>
      <c r="Z39" s="118">
        <f>G39</f>
        <v>0</v>
      </c>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37"/>
      <c r="BB39" s="137"/>
      <c r="BC39" s="137"/>
      <c r="BD39" s="137"/>
      <c r="BE39" s="137"/>
      <c r="BF39" s="137"/>
      <c r="BG39" s="108"/>
      <c r="BH39" s="108"/>
      <c r="BI39" s="108"/>
    </row>
    <row r="40" spans="1:104" ht="14.25" customHeight="1" x14ac:dyDescent="0.2">
      <c r="A40" s="100" t="s">
        <v>46</v>
      </c>
      <c r="B40" s="101" t="s">
        <v>1584</v>
      </c>
      <c r="C40" s="102" t="s">
        <v>1585</v>
      </c>
      <c r="D40" s="103"/>
      <c r="E40" s="104"/>
      <c r="F40" s="104"/>
      <c r="G40" s="105"/>
      <c r="H40" s="106"/>
      <c r="I40" s="107"/>
      <c r="J40" s="106"/>
      <c r="K40" s="107"/>
      <c r="O40" s="108"/>
    </row>
    <row r="41" spans="1:104" ht="22.5" x14ac:dyDescent="0.2">
      <c r="A41" s="109">
        <v>12</v>
      </c>
      <c r="B41" s="110" t="s">
        <v>1586</v>
      </c>
      <c r="C41" s="111" t="s">
        <v>1587</v>
      </c>
      <c r="D41" s="112" t="s">
        <v>104</v>
      </c>
      <c r="E41" s="113">
        <v>0.36</v>
      </c>
      <c r="F41" s="114">
        <v>0</v>
      </c>
      <c r="G41" s="115">
        <f>E41*F41</f>
        <v>0</v>
      </c>
      <c r="H41" s="116">
        <v>0</v>
      </c>
      <c r="I41" s="117">
        <f>E41*H41</f>
        <v>0</v>
      </c>
      <c r="J41" s="116">
        <v>0</v>
      </c>
      <c r="K41" s="117">
        <f>E41*J41</f>
        <v>0</v>
      </c>
      <c r="O41" s="108"/>
      <c r="Z41" s="108"/>
      <c r="AA41" s="108">
        <v>1</v>
      </c>
      <c r="AB41" s="108">
        <v>1</v>
      </c>
      <c r="AC41" s="108">
        <v>1</v>
      </c>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18">
        <f>G41</f>
        <v>0</v>
      </c>
      <c r="BA41" s="108"/>
      <c r="BB41" s="108"/>
      <c r="BC41" s="108"/>
      <c r="BD41" s="108"/>
      <c r="BE41" s="108"/>
      <c r="BF41" s="108"/>
      <c r="BG41" s="108"/>
      <c r="BH41" s="108"/>
      <c r="BI41" s="108"/>
      <c r="CA41" s="108">
        <v>1</v>
      </c>
      <c r="CB41" s="108">
        <v>1</v>
      </c>
      <c r="CZ41" s="75">
        <v>1</v>
      </c>
    </row>
    <row r="42" spans="1:104" x14ac:dyDescent="0.2">
      <c r="A42" s="109">
        <v>13</v>
      </c>
      <c r="B42" s="110" t="s">
        <v>1588</v>
      </c>
      <c r="C42" s="111" t="s">
        <v>1589</v>
      </c>
      <c r="D42" s="112" t="s">
        <v>49</v>
      </c>
      <c r="E42" s="113">
        <v>2</v>
      </c>
      <c r="F42" s="114">
        <v>0</v>
      </c>
      <c r="G42" s="115">
        <f>E42*F42</f>
        <v>0</v>
      </c>
      <c r="H42" s="116">
        <v>0</v>
      </c>
      <c r="I42" s="117">
        <f>E42*H42</f>
        <v>0</v>
      </c>
      <c r="J42" s="116">
        <v>0</v>
      </c>
      <c r="K42" s="117">
        <f>E42*J42</f>
        <v>0</v>
      </c>
      <c r="O42" s="108"/>
      <c r="Z42" s="108"/>
      <c r="AA42" s="108">
        <v>1</v>
      </c>
      <c r="AB42" s="108">
        <v>1</v>
      </c>
      <c r="AC42" s="108">
        <v>1</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G42</f>
        <v>0</v>
      </c>
      <c r="BA42" s="108"/>
      <c r="BB42" s="108"/>
      <c r="BC42" s="108"/>
      <c r="BD42" s="108"/>
      <c r="BE42" s="108"/>
      <c r="BF42" s="108"/>
      <c r="BG42" s="108"/>
      <c r="BH42" s="108"/>
      <c r="BI42" s="108"/>
      <c r="CA42" s="108">
        <v>1</v>
      </c>
      <c r="CB42" s="108">
        <v>1</v>
      </c>
      <c r="CZ42" s="75">
        <v>1</v>
      </c>
    </row>
    <row r="43" spans="1:104" ht="22.5" x14ac:dyDescent="0.2">
      <c r="A43" s="109">
        <v>14</v>
      </c>
      <c r="B43" s="110" t="s">
        <v>1590</v>
      </c>
      <c r="C43" s="111" t="s">
        <v>1591</v>
      </c>
      <c r="D43" s="112" t="s">
        <v>49</v>
      </c>
      <c r="E43" s="113">
        <v>1.65</v>
      </c>
      <c r="F43" s="114">
        <v>0</v>
      </c>
      <c r="G43" s="115">
        <f>E43*F43</f>
        <v>0</v>
      </c>
      <c r="H43" s="116">
        <v>0</v>
      </c>
      <c r="I43" s="117">
        <f>E43*H43</f>
        <v>0</v>
      </c>
      <c r="J43" s="116">
        <v>0</v>
      </c>
      <c r="K43" s="117">
        <f>E43*J43</f>
        <v>0</v>
      </c>
      <c r="O43" s="108"/>
      <c r="Z43" s="108"/>
      <c r="AA43" s="108">
        <v>1</v>
      </c>
      <c r="AB43" s="108">
        <v>1</v>
      </c>
      <c r="AC43" s="108">
        <v>1</v>
      </c>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18">
        <f>G43</f>
        <v>0</v>
      </c>
      <c r="BA43" s="108"/>
      <c r="BB43" s="108"/>
      <c r="BC43" s="108"/>
      <c r="BD43" s="108"/>
      <c r="BE43" s="108"/>
      <c r="BF43" s="108"/>
      <c r="BG43" s="108"/>
      <c r="BH43" s="108"/>
      <c r="BI43" s="108"/>
      <c r="CA43" s="108">
        <v>1</v>
      </c>
      <c r="CB43" s="108">
        <v>1</v>
      </c>
      <c r="CZ43" s="75">
        <v>1</v>
      </c>
    </row>
    <row r="44" spans="1:104" x14ac:dyDescent="0.2">
      <c r="A44" s="119"/>
      <c r="B44" s="120"/>
      <c r="C44" s="178"/>
      <c r="D44" s="179"/>
      <c r="E44" s="179"/>
      <c r="F44" s="179"/>
      <c r="G44" s="180"/>
      <c r="I44" s="121"/>
      <c r="K44" s="121"/>
      <c r="L44" s="122"/>
      <c r="O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row>
    <row r="45" spans="1:104" x14ac:dyDescent="0.2">
      <c r="A45" s="119"/>
      <c r="B45" s="120"/>
      <c r="C45" s="178" t="s">
        <v>1592</v>
      </c>
      <c r="D45" s="179"/>
      <c r="E45" s="179"/>
      <c r="F45" s="179"/>
      <c r="G45" s="180"/>
      <c r="I45" s="121"/>
      <c r="K45" s="121"/>
      <c r="L45" s="122" t="s">
        <v>1592</v>
      </c>
      <c r="O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row>
    <row r="46" spans="1:104" ht="22.5" x14ac:dyDescent="0.2">
      <c r="A46" s="109">
        <v>15</v>
      </c>
      <c r="B46" s="110" t="s">
        <v>1593</v>
      </c>
      <c r="C46" s="111" t="s">
        <v>1594</v>
      </c>
      <c r="D46" s="112" t="s">
        <v>49</v>
      </c>
      <c r="E46" s="113">
        <v>2.2000000000000002</v>
      </c>
      <c r="F46" s="114">
        <v>0</v>
      </c>
      <c r="G46" s="115">
        <f>E46*F46</f>
        <v>0</v>
      </c>
      <c r="H46" s="116">
        <v>0</v>
      </c>
      <c r="I46" s="117">
        <f>E46*H46</f>
        <v>0</v>
      </c>
      <c r="J46" s="116">
        <v>0</v>
      </c>
      <c r="K46" s="117">
        <f>E46*J46</f>
        <v>0</v>
      </c>
      <c r="O46" s="108"/>
      <c r="Z46" s="108"/>
      <c r="AA46" s="108">
        <v>1</v>
      </c>
      <c r="AB46" s="108">
        <v>1</v>
      </c>
      <c r="AC46" s="108">
        <v>1</v>
      </c>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18">
        <f>G46</f>
        <v>0</v>
      </c>
      <c r="BA46" s="108"/>
      <c r="BB46" s="108"/>
      <c r="BC46" s="108"/>
      <c r="BD46" s="108"/>
      <c r="BE46" s="108"/>
      <c r="BF46" s="108"/>
      <c r="BG46" s="108"/>
      <c r="BH46" s="108"/>
      <c r="BI46" s="108"/>
      <c r="CA46" s="108">
        <v>1</v>
      </c>
      <c r="CB46" s="108">
        <v>1</v>
      </c>
      <c r="CZ46" s="75">
        <v>1</v>
      </c>
    </row>
    <row r="47" spans="1:104" x14ac:dyDescent="0.2">
      <c r="A47" s="119"/>
      <c r="B47" s="120"/>
      <c r="C47" s="178"/>
      <c r="D47" s="179"/>
      <c r="E47" s="179"/>
      <c r="F47" s="179"/>
      <c r="G47" s="180"/>
      <c r="I47" s="121"/>
      <c r="K47" s="121"/>
      <c r="L47" s="122"/>
      <c r="O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row>
    <row r="48" spans="1:104" x14ac:dyDescent="0.2">
      <c r="A48" s="119"/>
      <c r="B48" s="120"/>
      <c r="C48" s="178" t="s">
        <v>1595</v>
      </c>
      <c r="D48" s="179"/>
      <c r="E48" s="179"/>
      <c r="F48" s="179"/>
      <c r="G48" s="180"/>
      <c r="I48" s="121"/>
      <c r="K48" s="121"/>
      <c r="L48" s="122" t="s">
        <v>1595</v>
      </c>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row>
    <row r="49" spans="1:104" x14ac:dyDescent="0.2">
      <c r="A49" s="128" t="s">
        <v>51</v>
      </c>
      <c r="B49" s="129" t="s">
        <v>1584</v>
      </c>
      <c r="C49" s="130" t="s">
        <v>1585</v>
      </c>
      <c r="D49" s="131"/>
      <c r="E49" s="132"/>
      <c r="F49" s="132"/>
      <c r="G49" s="133">
        <f>SUM(G40:G48)</f>
        <v>0</v>
      </c>
      <c r="H49" s="134"/>
      <c r="I49" s="133">
        <f>SUM(I40:I48)</f>
        <v>0</v>
      </c>
      <c r="J49" s="135"/>
      <c r="K49" s="133">
        <f>SUM(K40:K48)</f>
        <v>0</v>
      </c>
      <c r="O49" s="108"/>
      <c r="X49" s="136">
        <f>K49</f>
        <v>0</v>
      </c>
      <c r="Y49" s="136">
        <f>I49</f>
        <v>0</v>
      </c>
      <c r="Z49" s="118">
        <f>G49</f>
        <v>0</v>
      </c>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37"/>
      <c r="BB49" s="137"/>
      <c r="BC49" s="137"/>
      <c r="BD49" s="137"/>
      <c r="BE49" s="137"/>
      <c r="BF49" s="137"/>
      <c r="BG49" s="108"/>
      <c r="BH49" s="108"/>
      <c r="BI49" s="108"/>
    </row>
    <row r="50" spans="1:104" ht="14.25" customHeight="1" x14ac:dyDescent="0.2">
      <c r="A50" s="100" t="s">
        <v>46</v>
      </c>
      <c r="B50" s="101" t="s">
        <v>247</v>
      </c>
      <c r="C50" s="102" t="s">
        <v>248</v>
      </c>
      <c r="D50" s="103"/>
      <c r="E50" s="104"/>
      <c r="F50" s="104"/>
      <c r="G50" s="105"/>
      <c r="H50" s="106"/>
      <c r="I50" s="107"/>
      <c r="J50" s="106"/>
      <c r="K50" s="107"/>
      <c r="O50" s="108"/>
    </row>
    <row r="51" spans="1:104" ht="22.5" x14ac:dyDescent="0.2">
      <c r="A51" s="109">
        <v>16</v>
      </c>
      <c r="B51" s="110" t="s">
        <v>1596</v>
      </c>
      <c r="C51" s="111" t="s">
        <v>1597</v>
      </c>
      <c r="D51" s="112" t="s">
        <v>1393</v>
      </c>
      <c r="E51" s="113">
        <v>0.02</v>
      </c>
      <c r="F51" s="114">
        <v>0</v>
      </c>
      <c r="G51" s="115">
        <f>E51*F51</f>
        <v>0</v>
      </c>
      <c r="H51" s="116">
        <v>0</v>
      </c>
      <c r="I51" s="117">
        <f>E51*H51</f>
        <v>0</v>
      </c>
      <c r="J51" s="116">
        <v>0</v>
      </c>
      <c r="K51" s="117">
        <f>E51*J51</f>
        <v>0</v>
      </c>
      <c r="O51" s="108"/>
      <c r="Z51" s="108"/>
      <c r="AA51" s="108">
        <v>1</v>
      </c>
      <c r="AB51" s="108">
        <v>1</v>
      </c>
      <c r="AC51" s="108">
        <v>1</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G51</f>
        <v>0</v>
      </c>
      <c r="BA51" s="108"/>
      <c r="BB51" s="108"/>
      <c r="BC51" s="108"/>
      <c r="BD51" s="108"/>
      <c r="BE51" s="108"/>
      <c r="BF51" s="108"/>
      <c r="BG51" s="108"/>
      <c r="BH51" s="108"/>
      <c r="BI51" s="108"/>
      <c r="CA51" s="108">
        <v>1</v>
      </c>
      <c r="CB51" s="108">
        <v>1</v>
      </c>
      <c r="CZ51" s="75">
        <v>1</v>
      </c>
    </row>
    <row r="52" spans="1:104" x14ac:dyDescent="0.2">
      <c r="A52" s="119"/>
      <c r="B52" s="120"/>
      <c r="C52" s="178"/>
      <c r="D52" s="179"/>
      <c r="E52" s="179"/>
      <c r="F52" s="179"/>
      <c r="G52" s="180"/>
      <c r="I52" s="121"/>
      <c r="K52" s="121"/>
      <c r="L52" s="122"/>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104" x14ac:dyDescent="0.2">
      <c r="A53" s="119"/>
      <c r="B53" s="120"/>
      <c r="C53" s="178" t="s">
        <v>1598</v>
      </c>
      <c r="D53" s="179"/>
      <c r="E53" s="179"/>
      <c r="F53" s="179"/>
      <c r="G53" s="180"/>
      <c r="I53" s="121"/>
      <c r="K53" s="121"/>
      <c r="L53" s="122" t="s">
        <v>1598</v>
      </c>
      <c r="O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row>
    <row r="54" spans="1:104" ht="22.5" x14ac:dyDescent="0.2">
      <c r="A54" s="109">
        <v>17</v>
      </c>
      <c r="B54" s="110" t="s">
        <v>1599</v>
      </c>
      <c r="C54" s="111" t="s">
        <v>1597</v>
      </c>
      <c r="D54" s="112" t="s">
        <v>1393</v>
      </c>
      <c r="E54" s="113">
        <v>0.2</v>
      </c>
      <c r="F54" s="114">
        <v>0</v>
      </c>
      <c r="G54" s="115">
        <f>E54*F54</f>
        <v>0</v>
      </c>
      <c r="H54" s="116">
        <v>0</v>
      </c>
      <c r="I54" s="117">
        <f>E54*H54</f>
        <v>0</v>
      </c>
      <c r="J54" s="116">
        <v>0</v>
      </c>
      <c r="K54" s="117">
        <f>E54*J54</f>
        <v>0</v>
      </c>
      <c r="O54" s="108"/>
      <c r="Z54" s="108"/>
      <c r="AA54" s="108">
        <v>1</v>
      </c>
      <c r="AB54" s="108">
        <v>1</v>
      </c>
      <c r="AC54" s="108">
        <v>1</v>
      </c>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18">
        <f>G54</f>
        <v>0</v>
      </c>
      <c r="BA54" s="108"/>
      <c r="BB54" s="108"/>
      <c r="BC54" s="108"/>
      <c r="BD54" s="108"/>
      <c r="BE54" s="108"/>
      <c r="BF54" s="108"/>
      <c r="BG54" s="108"/>
      <c r="BH54" s="108"/>
      <c r="BI54" s="108"/>
      <c r="CA54" s="108">
        <v>1</v>
      </c>
      <c r="CB54" s="108">
        <v>1</v>
      </c>
      <c r="CZ54" s="75">
        <v>1</v>
      </c>
    </row>
    <row r="55" spans="1:104" x14ac:dyDescent="0.2">
      <c r="A55" s="119"/>
      <c r="B55" s="120"/>
      <c r="C55" s="178"/>
      <c r="D55" s="179"/>
      <c r="E55" s="179"/>
      <c r="F55" s="179"/>
      <c r="G55" s="180"/>
      <c r="I55" s="121"/>
      <c r="K55" s="121"/>
      <c r="L55" s="122"/>
      <c r="O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row>
    <row r="56" spans="1:104" x14ac:dyDescent="0.2">
      <c r="A56" s="119"/>
      <c r="B56" s="120"/>
      <c r="C56" s="178" t="s">
        <v>1600</v>
      </c>
      <c r="D56" s="179"/>
      <c r="E56" s="179"/>
      <c r="F56" s="179"/>
      <c r="G56" s="180"/>
      <c r="I56" s="121"/>
      <c r="K56" s="121"/>
      <c r="L56" s="122" t="s">
        <v>1600</v>
      </c>
      <c r="O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row>
    <row r="57" spans="1:104" x14ac:dyDescent="0.2">
      <c r="A57" s="128" t="s">
        <v>51</v>
      </c>
      <c r="B57" s="129" t="s">
        <v>247</v>
      </c>
      <c r="C57" s="130" t="s">
        <v>248</v>
      </c>
      <c r="D57" s="131"/>
      <c r="E57" s="132"/>
      <c r="F57" s="132"/>
      <c r="G57" s="133">
        <f>SUM(G50:G56)</f>
        <v>0</v>
      </c>
      <c r="H57" s="134"/>
      <c r="I57" s="133">
        <f>SUM(I50:I56)</f>
        <v>0</v>
      </c>
      <c r="J57" s="135"/>
      <c r="K57" s="133">
        <f>SUM(K50:K56)</f>
        <v>0</v>
      </c>
      <c r="O57" s="108"/>
      <c r="X57" s="136">
        <f>K57</f>
        <v>0</v>
      </c>
      <c r="Y57" s="136">
        <f>I57</f>
        <v>0</v>
      </c>
      <c r="Z57" s="118">
        <f>G57</f>
        <v>0</v>
      </c>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37"/>
      <c r="BB57" s="137"/>
      <c r="BC57" s="137"/>
      <c r="BD57" s="137"/>
      <c r="BE57" s="137"/>
      <c r="BF57" s="137"/>
      <c r="BG57" s="108"/>
      <c r="BH57" s="108"/>
      <c r="BI57" s="108"/>
    </row>
    <row r="58" spans="1:104" ht="14.25" customHeight="1" x14ac:dyDescent="0.2">
      <c r="A58" s="100" t="s">
        <v>46</v>
      </c>
      <c r="B58" s="101" t="s">
        <v>256</v>
      </c>
      <c r="C58" s="102" t="s">
        <v>257</v>
      </c>
      <c r="D58" s="103"/>
      <c r="E58" s="104"/>
      <c r="F58" s="104"/>
      <c r="G58" s="105"/>
      <c r="H58" s="106"/>
      <c r="I58" s="107"/>
      <c r="J58" s="106"/>
      <c r="K58" s="107"/>
      <c r="O58" s="108"/>
    </row>
    <row r="59" spans="1:104" ht="22.5" x14ac:dyDescent="0.2">
      <c r="A59" s="109">
        <v>18</v>
      </c>
      <c r="B59" s="110" t="s">
        <v>1446</v>
      </c>
      <c r="C59" s="111" t="s">
        <v>1601</v>
      </c>
      <c r="D59" s="112" t="s">
        <v>128</v>
      </c>
      <c r="E59" s="113">
        <v>19.567499999999999</v>
      </c>
      <c r="F59" s="114">
        <v>0</v>
      </c>
      <c r="G59" s="115">
        <f>E59*F59</f>
        <v>0</v>
      </c>
      <c r="H59" s="116">
        <v>0</v>
      </c>
      <c r="I59" s="117">
        <f>E59*H59</f>
        <v>0</v>
      </c>
      <c r="J59" s="116">
        <v>0</v>
      </c>
      <c r="K59" s="117">
        <f>E59*J59</f>
        <v>0</v>
      </c>
      <c r="O59" s="108"/>
      <c r="Z59" s="108"/>
      <c r="AA59" s="108">
        <v>1</v>
      </c>
      <c r="AB59" s="108">
        <v>2</v>
      </c>
      <c r="AC59" s="108">
        <v>2</v>
      </c>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18">
        <f>G59</f>
        <v>0</v>
      </c>
      <c r="BA59" s="108"/>
      <c r="BB59" s="108"/>
      <c r="BC59" s="108"/>
      <c r="BD59" s="108"/>
      <c r="BE59" s="108"/>
      <c r="BF59" s="108"/>
      <c r="BG59" s="108"/>
      <c r="BH59" s="108"/>
      <c r="BI59" s="108"/>
      <c r="CA59" s="108">
        <v>1</v>
      </c>
      <c r="CB59" s="108">
        <v>2</v>
      </c>
      <c r="CZ59" s="75">
        <v>1</v>
      </c>
    </row>
    <row r="60" spans="1:104" x14ac:dyDescent="0.2">
      <c r="A60" s="119"/>
      <c r="B60" s="120"/>
      <c r="C60" s="178"/>
      <c r="D60" s="179"/>
      <c r="E60" s="179"/>
      <c r="F60" s="179"/>
      <c r="G60" s="180"/>
      <c r="I60" s="121"/>
      <c r="K60" s="121"/>
      <c r="L60" s="122"/>
      <c r="O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row>
    <row r="61" spans="1:104" x14ac:dyDescent="0.2">
      <c r="A61" s="119"/>
      <c r="B61" s="120"/>
      <c r="C61" s="178" t="s">
        <v>1602</v>
      </c>
      <c r="D61" s="179"/>
      <c r="E61" s="179"/>
      <c r="F61" s="179"/>
      <c r="G61" s="180"/>
      <c r="I61" s="121"/>
      <c r="K61" s="121"/>
      <c r="L61" s="122" t="s">
        <v>1602</v>
      </c>
      <c r="O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row>
    <row r="62" spans="1:104" x14ac:dyDescent="0.2">
      <c r="A62" s="128" t="s">
        <v>51</v>
      </c>
      <c r="B62" s="129" t="s">
        <v>256</v>
      </c>
      <c r="C62" s="130" t="s">
        <v>257</v>
      </c>
      <c r="D62" s="131"/>
      <c r="E62" s="132"/>
      <c r="F62" s="132"/>
      <c r="G62" s="133">
        <f>SUM(G58:G61)</f>
        <v>0</v>
      </c>
      <c r="H62" s="134"/>
      <c r="I62" s="133">
        <f>SUM(I58:I61)</f>
        <v>0</v>
      </c>
      <c r="J62" s="135"/>
      <c r="K62" s="133">
        <f>SUM(K58:K61)</f>
        <v>0</v>
      </c>
      <c r="O62" s="108"/>
      <c r="X62" s="136">
        <f>K62</f>
        <v>0</v>
      </c>
      <c r="Y62" s="136">
        <f>I62</f>
        <v>0</v>
      </c>
      <c r="Z62" s="118">
        <f>G62</f>
        <v>0</v>
      </c>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37"/>
      <c r="BB62" s="137"/>
      <c r="BC62" s="137"/>
      <c r="BD62" s="137"/>
      <c r="BE62" s="137"/>
      <c r="BF62" s="137"/>
      <c r="BG62" s="108"/>
      <c r="BH62" s="108"/>
      <c r="BI62" s="108"/>
    </row>
    <row r="63" spans="1:104" ht="14.25" customHeight="1" x14ac:dyDescent="0.2">
      <c r="A63" s="100" t="s">
        <v>46</v>
      </c>
      <c r="B63" s="101" t="s">
        <v>1545</v>
      </c>
      <c r="C63" s="102" t="s">
        <v>1546</v>
      </c>
      <c r="D63" s="103"/>
      <c r="E63" s="104"/>
      <c r="F63" s="104"/>
      <c r="G63" s="105"/>
      <c r="H63" s="106"/>
      <c r="I63" s="107"/>
      <c r="J63" s="106"/>
      <c r="K63" s="107"/>
      <c r="O63" s="108"/>
    </row>
    <row r="64" spans="1:104" ht="22.5" x14ac:dyDescent="0.2">
      <c r="A64" s="109">
        <v>19</v>
      </c>
      <c r="B64" s="110" t="s">
        <v>247</v>
      </c>
      <c r="C64" s="111" t="s">
        <v>1547</v>
      </c>
      <c r="D64" s="112" t="s">
        <v>1393</v>
      </c>
      <c r="E64" s="113">
        <v>39</v>
      </c>
      <c r="F64" s="114">
        <v>0</v>
      </c>
      <c r="G64" s="115">
        <f>E64*F64</f>
        <v>0</v>
      </c>
      <c r="H64" s="116">
        <v>0</v>
      </c>
      <c r="I64" s="117">
        <f>E64*H64</f>
        <v>0</v>
      </c>
      <c r="J64" s="116"/>
      <c r="K64" s="117">
        <f>E64*J64</f>
        <v>0</v>
      </c>
      <c r="O64" s="108"/>
      <c r="Z64" s="108"/>
      <c r="AA64" s="108">
        <v>12</v>
      </c>
      <c r="AB64" s="108">
        <v>0</v>
      </c>
      <c r="AC64" s="108">
        <v>1</v>
      </c>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18">
        <f>G64</f>
        <v>0</v>
      </c>
      <c r="BA64" s="108"/>
      <c r="BB64" s="108"/>
      <c r="BC64" s="108"/>
      <c r="BD64" s="108"/>
      <c r="BE64" s="108"/>
      <c r="BF64" s="108"/>
      <c r="BG64" s="108"/>
      <c r="BH64" s="108"/>
      <c r="BI64" s="108"/>
      <c r="CA64" s="108">
        <v>12</v>
      </c>
      <c r="CB64" s="108">
        <v>0</v>
      </c>
      <c r="CZ64" s="75">
        <v>4</v>
      </c>
    </row>
    <row r="65" spans="1:61" x14ac:dyDescent="0.2">
      <c r="A65" s="119"/>
      <c r="B65" s="120"/>
      <c r="C65" s="178"/>
      <c r="D65" s="179"/>
      <c r="E65" s="179"/>
      <c r="F65" s="179"/>
      <c r="G65" s="180"/>
      <c r="I65" s="121"/>
      <c r="K65" s="121"/>
      <c r="L65" s="122"/>
      <c r="O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row>
    <row r="66" spans="1:61" ht="22.5" x14ac:dyDescent="0.2">
      <c r="A66" s="119"/>
      <c r="B66" s="120"/>
      <c r="C66" s="178" t="s">
        <v>1548</v>
      </c>
      <c r="D66" s="179"/>
      <c r="E66" s="179"/>
      <c r="F66" s="179"/>
      <c r="G66" s="180"/>
      <c r="I66" s="121"/>
      <c r="K66" s="121"/>
      <c r="L66" s="122" t="s">
        <v>1548</v>
      </c>
      <c r="O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row>
    <row r="67" spans="1:61" x14ac:dyDescent="0.2">
      <c r="A67" s="119"/>
      <c r="B67" s="120"/>
      <c r="C67" s="178" t="s">
        <v>1549</v>
      </c>
      <c r="D67" s="179"/>
      <c r="E67" s="179"/>
      <c r="F67" s="179"/>
      <c r="G67" s="180"/>
      <c r="I67" s="121"/>
      <c r="K67" s="121"/>
      <c r="L67" s="122" t="s">
        <v>1549</v>
      </c>
      <c r="O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row>
    <row r="68" spans="1:61" x14ac:dyDescent="0.2">
      <c r="A68" s="119"/>
      <c r="B68" s="120"/>
      <c r="C68" s="178"/>
      <c r="D68" s="179"/>
      <c r="E68" s="179"/>
      <c r="F68" s="179"/>
      <c r="G68" s="180"/>
      <c r="I68" s="121"/>
      <c r="K68" s="121"/>
      <c r="L68" s="122"/>
      <c r="O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row>
    <row r="69" spans="1:61" x14ac:dyDescent="0.2">
      <c r="A69" s="119"/>
      <c r="B69" s="120"/>
      <c r="C69" s="178" t="s">
        <v>1396</v>
      </c>
      <c r="D69" s="179"/>
      <c r="E69" s="179"/>
      <c r="F69" s="179"/>
      <c r="G69" s="180"/>
      <c r="I69" s="121"/>
      <c r="K69" s="121"/>
      <c r="L69" s="122" t="s">
        <v>1396</v>
      </c>
      <c r="O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row>
    <row r="70" spans="1:61" ht="22.5" x14ac:dyDescent="0.2">
      <c r="A70" s="119"/>
      <c r="B70" s="120"/>
      <c r="C70" s="178" t="s">
        <v>1397</v>
      </c>
      <c r="D70" s="179"/>
      <c r="E70" s="179"/>
      <c r="F70" s="179"/>
      <c r="G70" s="180"/>
      <c r="I70" s="121"/>
      <c r="K70" s="121"/>
      <c r="L70" s="122" t="s">
        <v>1397</v>
      </c>
      <c r="O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row>
    <row r="71" spans="1:61" x14ac:dyDescent="0.2">
      <c r="A71" s="119"/>
      <c r="B71" s="120"/>
      <c r="C71" s="178" t="s">
        <v>1398</v>
      </c>
      <c r="D71" s="179"/>
      <c r="E71" s="179"/>
      <c r="F71" s="179"/>
      <c r="G71" s="180"/>
      <c r="I71" s="121"/>
      <c r="K71" s="121"/>
      <c r="L71" s="122" t="s">
        <v>1398</v>
      </c>
      <c r="O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row>
    <row r="72" spans="1:61" ht="22.5" x14ac:dyDescent="0.2">
      <c r="A72" s="119"/>
      <c r="B72" s="120"/>
      <c r="C72" s="178" t="s">
        <v>1399</v>
      </c>
      <c r="D72" s="179"/>
      <c r="E72" s="179"/>
      <c r="F72" s="179"/>
      <c r="G72" s="180"/>
      <c r="I72" s="121"/>
      <c r="K72" s="121"/>
      <c r="L72" s="122" t="s">
        <v>1399</v>
      </c>
      <c r="O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row>
    <row r="73" spans="1:61" x14ac:dyDescent="0.2">
      <c r="A73" s="119"/>
      <c r="B73" s="120"/>
      <c r="C73" s="178" t="s">
        <v>1400</v>
      </c>
      <c r="D73" s="179"/>
      <c r="E73" s="179"/>
      <c r="F73" s="179"/>
      <c r="G73" s="180"/>
      <c r="I73" s="121"/>
      <c r="K73" s="121"/>
      <c r="L73" s="122" t="s">
        <v>1400</v>
      </c>
      <c r="O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row>
    <row r="74" spans="1:61" ht="22.5" x14ac:dyDescent="0.2">
      <c r="A74" s="119"/>
      <c r="B74" s="120"/>
      <c r="C74" s="178" t="s">
        <v>1401</v>
      </c>
      <c r="D74" s="179"/>
      <c r="E74" s="179"/>
      <c r="F74" s="179"/>
      <c r="G74" s="180"/>
      <c r="I74" s="121"/>
      <c r="K74" s="121"/>
      <c r="L74" s="122" t="s">
        <v>1401</v>
      </c>
      <c r="O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row>
    <row r="75" spans="1:61" x14ac:dyDescent="0.2">
      <c r="A75" s="128" t="s">
        <v>51</v>
      </c>
      <c r="B75" s="129" t="s">
        <v>1545</v>
      </c>
      <c r="C75" s="130" t="s">
        <v>1546</v>
      </c>
      <c r="D75" s="131"/>
      <c r="E75" s="132"/>
      <c r="F75" s="132"/>
      <c r="G75" s="133">
        <f>SUM(G63:G74)</f>
        <v>0</v>
      </c>
      <c r="H75" s="134"/>
      <c r="I75" s="133">
        <f>SUM(I63:I74)</f>
        <v>0</v>
      </c>
      <c r="J75" s="135"/>
      <c r="K75" s="133">
        <f>SUM(K63:K74)</f>
        <v>0</v>
      </c>
      <c r="O75" s="108"/>
      <c r="X75" s="136">
        <f>K75</f>
        <v>0</v>
      </c>
      <c r="Y75" s="136">
        <f>I75</f>
        <v>0</v>
      </c>
      <c r="Z75" s="118">
        <f>G75</f>
        <v>0</v>
      </c>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37"/>
      <c r="BB75" s="137"/>
      <c r="BC75" s="137"/>
      <c r="BD75" s="137"/>
      <c r="BE75" s="137"/>
      <c r="BF75" s="137"/>
      <c r="BG75" s="108"/>
      <c r="BH75" s="108"/>
      <c r="BI75" s="108"/>
    </row>
    <row r="76" spans="1:61" x14ac:dyDescent="0.2">
      <c r="A76" s="138" t="s">
        <v>29</v>
      </c>
      <c r="B76" s="139" t="s">
        <v>52</v>
      </c>
      <c r="C76" s="140"/>
      <c r="D76" s="141"/>
      <c r="E76" s="142"/>
      <c r="F76" s="142"/>
      <c r="G76" s="143">
        <f>SUM(Z7:Z76)</f>
        <v>0</v>
      </c>
      <c r="H76" s="144"/>
      <c r="I76" s="143">
        <f>SUM(Y7:Y76)</f>
        <v>3.7068499999999998</v>
      </c>
      <c r="J76" s="144"/>
      <c r="K76" s="143">
        <f>SUM(X7:X76)</f>
        <v>-1.2650000000000001</v>
      </c>
      <c r="O76" s="108"/>
      <c r="BA76" s="145"/>
      <c r="BB76" s="145"/>
      <c r="BC76" s="145"/>
      <c r="BD76" s="145"/>
      <c r="BE76" s="145"/>
      <c r="BF76" s="145"/>
    </row>
    <row r="77" spans="1:61" x14ac:dyDescent="0.2">
      <c r="E77" s="75"/>
    </row>
    <row r="78" spans="1:61" x14ac:dyDescent="0.2">
      <c r="A78" s="146" t="s">
        <v>31</v>
      </c>
      <c r="E78" s="75"/>
    </row>
    <row r="79" spans="1:61" ht="117.75" customHeight="1" x14ac:dyDescent="0.2">
      <c r="A79" s="182"/>
      <c r="B79" s="183"/>
      <c r="C79" s="183"/>
      <c r="D79" s="183"/>
      <c r="E79" s="183"/>
      <c r="F79" s="183"/>
      <c r="G79" s="184"/>
    </row>
    <row r="80" spans="1:61" x14ac:dyDescent="0.2">
      <c r="E80" s="75"/>
    </row>
    <row r="81" spans="5:5" x14ac:dyDescent="0.2">
      <c r="E81" s="75"/>
    </row>
    <row r="82" spans="5:5" x14ac:dyDescent="0.2">
      <c r="E82" s="75"/>
    </row>
    <row r="83" spans="5:5" x14ac:dyDescent="0.2">
      <c r="E83" s="75"/>
    </row>
    <row r="84" spans="5:5" x14ac:dyDescent="0.2">
      <c r="E84" s="75"/>
    </row>
    <row r="85" spans="5:5" x14ac:dyDescent="0.2">
      <c r="E85" s="75"/>
    </row>
    <row r="86" spans="5:5" x14ac:dyDescent="0.2">
      <c r="E86" s="75"/>
    </row>
    <row r="87" spans="5:5" x14ac:dyDescent="0.2">
      <c r="E87" s="75"/>
    </row>
    <row r="88" spans="5:5" x14ac:dyDescent="0.2">
      <c r="E88" s="75"/>
    </row>
    <row r="89" spans="5:5" x14ac:dyDescent="0.2">
      <c r="E89" s="75"/>
    </row>
    <row r="90" spans="5:5" x14ac:dyDescent="0.2">
      <c r="E90" s="75"/>
    </row>
    <row r="91" spans="5:5" x14ac:dyDescent="0.2">
      <c r="E91" s="75"/>
    </row>
    <row r="92" spans="5:5" x14ac:dyDescent="0.2">
      <c r="E92" s="75"/>
    </row>
    <row r="93" spans="5:5" x14ac:dyDescent="0.2">
      <c r="E93" s="75"/>
    </row>
    <row r="94" spans="5:5" x14ac:dyDescent="0.2">
      <c r="E94" s="75"/>
    </row>
    <row r="95" spans="5:5" x14ac:dyDescent="0.2">
      <c r="E95" s="75"/>
    </row>
    <row r="96" spans="5:5"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5:5" x14ac:dyDescent="0.2">
      <c r="E113" s="75"/>
    </row>
    <row r="114" spans="5:5" x14ac:dyDescent="0.2">
      <c r="E114" s="75"/>
    </row>
    <row r="115" spans="5:5" x14ac:dyDescent="0.2">
      <c r="E115" s="75"/>
    </row>
    <row r="116" spans="5:5" x14ac:dyDescent="0.2">
      <c r="E116" s="75"/>
    </row>
    <row r="117" spans="5:5" x14ac:dyDescent="0.2">
      <c r="E117" s="75"/>
    </row>
    <row r="118" spans="5:5" x14ac:dyDescent="0.2">
      <c r="E118" s="75"/>
    </row>
    <row r="119" spans="5:5" x14ac:dyDescent="0.2">
      <c r="E119" s="75"/>
    </row>
    <row r="120" spans="5:5" x14ac:dyDescent="0.2">
      <c r="E120" s="75"/>
    </row>
    <row r="121" spans="5:5" x14ac:dyDescent="0.2">
      <c r="E121" s="75"/>
    </row>
    <row r="122" spans="5:5" x14ac:dyDescent="0.2">
      <c r="E122" s="75"/>
    </row>
    <row r="123" spans="5:5" x14ac:dyDescent="0.2">
      <c r="E123" s="75"/>
    </row>
    <row r="124" spans="5:5" x14ac:dyDescent="0.2">
      <c r="E124" s="75"/>
    </row>
    <row r="125" spans="5:5" x14ac:dyDescent="0.2">
      <c r="E125" s="75"/>
    </row>
    <row r="126" spans="5:5" x14ac:dyDescent="0.2">
      <c r="E126" s="75"/>
    </row>
    <row r="127" spans="5:5" x14ac:dyDescent="0.2">
      <c r="E127" s="75"/>
    </row>
    <row r="128" spans="5:5" x14ac:dyDescent="0.2">
      <c r="E128" s="75"/>
    </row>
    <row r="129" spans="1:7" x14ac:dyDescent="0.2">
      <c r="E129" s="75"/>
    </row>
    <row r="130" spans="1:7" x14ac:dyDescent="0.2">
      <c r="E130" s="75"/>
    </row>
    <row r="131" spans="1:7" x14ac:dyDescent="0.2">
      <c r="E131" s="75"/>
    </row>
    <row r="132" spans="1:7" x14ac:dyDescent="0.2">
      <c r="E132" s="75"/>
    </row>
    <row r="133" spans="1:7" x14ac:dyDescent="0.2">
      <c r="E133" s="75"/>
    </row>
    <row r="134" spans="1:7" x14ac:dyDescent="0.2">
      <c r="E134" s="75"/>
    </row>
    <row r="135" spans="1:7" x14ac:dyDescent="0.2">
      <c r="A135" s="147"/>
      <c r="B135" s="147"/>
    </row>
    <row r="136" spans="1:7" x14ac:dyDescent="0.2">
      <c r="C136" s="148"/>
      <c r="D136" s="148"/>
      <c r="E136" s="149"/>
      <c r="F136" s="148"/>
      <c r="G136" s="150"/>
    </row>
    <row r="137" spans="1:7" x14ac:dyDescent="0.2">
      <c r="A137" s="147"/>
      <c r="B137" s="147"/>
    </row>
  </sheetData>
  <sheetProtection password="C7B2" sheet="1"/>
  <mergeCells count="38">
    <mergeCell ref="C29:G29"/>
    <mergeCell ref="C31:G31"/>
    <mergeCell ref="C32:G32"/>
    <mergeCell ref="A1:G1"/>
    <mergeCell ref="A79:G79"/>
    <mergeCell ref="C9:G9"/>
    <mergeCell ref="C10:G10"/>
    <mergeCell ref="C13:G13"/>
    <mergeCell ref="C14:G14"/>
    <mergeCell ref="C16:G16"/>
    <mergeCell ref="C17:G17"/>
    <mergeCell ref="C19:G19"/>
    <mergeCell ref="C20:G20"/>
    <mergeCell ref="C22:G22"/>
    <mergeCell ref="C23:G23"/>
    <mergeCell ref="C28:G28"/>
    <mergeCell ref="C52:G52"/>
    <mergeCell ref="C53:G53"/>
    <mergeCell ref="C55:G55"/>
    <mergeCell ref="C56:G56"/>
    <mergeCell ref="C37:G37"/>
    <mergeCell ref="C38:G38"/>
    <mergeCell ref="C44:G44"/>
    <mergeCell ref="C45:G45"/>
    <mergeCell ref="C47:G47"/>
    <mergeCell ref="C48:G48"/>
    <mergeCell ref="C74:G74"/>
    <mergeCell ref="C60:G60"/>
    <mergeCell ref="C61:G61"/>
    <mergeCell ref="C65:G65"/>
    <mergeCell ref="C66:G66"/>
    <mergeCell ref="C67:G67"/>
    <mergeCell ref="C68:G68"/>
    <mergeCell ref="C69:G69"/>
    <mergeCell ref="C70:G70"/>
    <mergeCell ref="C71:G71"/>
    <mergeCell ref="C72:G72"/>
    <mergeCell ref="C73:G73"/>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dimension ref="A1:CZ136"/>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1450</v>
      </c>
      <c r="E3" s="83"/>
      <c r="F3" s="84"/>
      <c r="G3" s="85"/>
    </row>
    <row r="4" spans="1:104" ht="13.5" customHeight="1" thickBot="1" x14ac:dyDescent="0.25">
      <c r="A4" s="86" t="s">
        <v>34</v>
      </c>
      <c r="B4" s="87"/>
      <c r="C4" s="88"/>
      <c r="D4" s="89" t="s">
        <v>1641</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47</v>
      </c>
      <c r="C7" s="102" t="s">
        <v>48</v>
      </c>
      <c r="D7" s="103"/>
      <c r="E7" s="104"/>
      <c r="F7" s="104"/>
      <c r="G7" s="105"/>
      <c r="H7" s="106"/>
      <c r="I7" s="107"/>
      <c r="J7" s="106"/>
      <c r="K7" s="107"/>
      <c r="O7" s="108"/>
    </row>
    <row r="8" spans="1:104" x14ac:dyDescent="0.2">
      <c r="A8" s="109">
        <v>1</v>
      </c>
      <c r="B8" s="110" t="s">
        <v>1559</v>
      </c>
      <c r="C8" s="111" t="s">
        <v>1604</v>
      </c>
      <c r="D8" s="112" t="s">
        <v>104</v>
      </c>
      <c r="E8" s="113">
        <v>0.73499999999999999</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78"/>
      <c r="D9" s="179"/>
      <c r="E9" s="179"/>
      <c r="F9" s="179"/>
      <c r="G9" s="180"/>
      <c r="I9" s="121"/>
      <c r="K9" s="121"/>
      <c r="L9" s="122"/>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x14ac:dyDescent="0.2">
      <c r="A10" s="119"/>
      <c r="B10" s="120"/>
      <c r="C10" s="178" t="s">
        <v>1605</v>
      </c>
      <c r="D10" s="179"/>
      <c r="E10" s="179"/>
      <c r="F10" s="179"/>
      <c r="G10" s="180"/>
      <c r="I10" s="121"/>
      <c r="K10" s="121"/>
      <c r="L10" s="122" t="s">
        <v>1605</v>
      </c>
      <c r="O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row>
    <row r="11" spans="1:104" x14ac:dyDescent="0.2">
      <c r="A11" s="109">
        <v>2</v>
      </c>
      <c r="B11" s="110" t="s">
        <v>1562</v>
      </c>
      <c r="C11" s="111" t="s">
        <v>1606</v>
      </c>
      <c r="D11" s="112" t="s">
        <v>104</v>
      </c>
      <c r="E11" s="113">
        <v>0.73499999999999999</v>
      </c>
      <c r="F11" s="114">
        <v>0</v>
      </c>
      <c r="G11" s="115">
        <f>E11*F11</f>
        <v>0</v>
      </c>
      <c r="H11" s="116">
        <v>0</v>
      </c>
      <c r="I11" s="117">
        <f>E11*H11</f>
        <v>0</v>
      </c>
      <c r="J11" s="116">
        <v>0</v>
      </c>
      <c r="K11" s="117">
        <f>E11*J11</f>
        <v>0</v>
      </c>
      <c r="O11" s="108"/>
      <c r="Z11" s="108"/>
      <c r="AA11" s="108">
        <v>1</v>
      </c>
      <c r="AB11" s="108">
        <v>1</v>
      </c>
      <c r="AC11" s="108">
        <v>1</v>
      </c>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18">
        <f>G11</f>
        <v>0</v>
      </c>
      <c r="BA11" s="108"/>
      <c r="BB11" s="108"/>
      <c r="BC11" s="108"/>
      <c r="BD11" s="108"/>
      <c r="BE11" s="108"/>
      <c r="BF11" s="108"/>
      <c r="BG11" s="108"/>
      <c r="BH11" s="108"/>
      <c r="BI11" s="108"/>
      <c r="CA11" s="108">
        <v>1</v>
      </c>
      <c r="CB11" s="108">
        <v>1</v>
      </c>
      <c r="CZ11" s="75">
        <v>1</v>
      </c>
    </row>
    <row r="12" spans="1:104" x14ac:dyDescent="0.2">
      <c r="A12" s="119"/>
      <c r="B12" s="120"/>
      <c r="C12" s="178"/>
      <c r="D12" s="179"/>
      <c r="E12" s="179"/>
      <c r="F12" s="179"/>
      <c r="G12" s="180"/>
      <c r="I12" s="121"/>
      <c r="K12" s="121"/>
      <c r="L12" s="122"/>
      <c r="O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row>
    <row r="13" spans="1:104" x14ac:dyDescent="0.2">
      <c r="A13" s="119"/>
      <c r="B13" s="120"/>
      <c r="C13" s="178" t="s">
        <v>1607</v>
      </c>
      <c r="D13" s="179"/>
      <c r="E13" s="179"/>
      <c r="F13" s="179"/>
      <c r="G13" s="180"/>
      <c r="I13" s="121"/>
      <c r="K13" s="121"/>
      <c r="L13" s="122" t="s">
        <v>1607</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ht="22.5" x14ac:dyDescent="0.2">
      <c r="A14" s="109">
        <v>3</v>
      </c>
      <c r="B14" s="110" t="s">
        <v>1565</v>
      </c>
      <c r="C14" s="111" t="s">
        <v>1608</v>
      </c>
      <c r="D14" s="112" t="s">
        <v>104</v>
      </c>
      <c r="E14" s="113">
        <v>0.73499999999999999</v>
      </c>
      <c r="F14" s="114">
        <v>0</v>
      </c>
      <c r="G14" s="115">
        <f>E14*F14</f>
        <v>0</v>
      </c>
      <c r="H14" s="116">
        <v>0</v>
      </c>
      <c r="I14" s="117">
        <f>E14*H14</f>
        <v>0</v>
      </c>
      <c r="J14" s="116">
        <v>0</v>
      </c>
      <c r="K14" s="117">
        <f>E14*J14</f>
        <v>0</v>
      </c>
      <c r="O14" s="108"/>
      <c r="Z14" s="108"/>
      <c r="AA14" s="108">
        <v>1</v>
      </c>
      <c r="AB14" s="108">
        <v>1</v>
      </c>
      <c r="AC14" s="108">
        <v>1</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G14</f>
        <v>0</v>
      </c>
      <c r="BA14" s="108"/>
      <c r="BB14" s="108"/>
      <c r="BC14" s="108"/>
      <c r="BD14" s="108"/>
      <c r="BE14" s="108"/>
      <c r="BF14" s="108"/>
      <c r="BG14" s="108"/>
      <c r="BH14" s="108"/>
      <c r="BI14" s="108"/>
      <c r="CA14" s="108">
        <v>1</v>
      </c>
      <c r="CB14" s="108">
        <v>1</v>
      </c>
      <c r="CZ14" s="75">
        <v>1</v>
      </c>
    </row>
    <row r="15" spans="1:104" x14ac:dyDescent="0.2">
      <c r="A15" s="119"/>
      <c r="B15" s="120"/>
      <c r="C15" s="178"/>
      <c r="D15" s="179"/>
      <c r="E15" s="179"/>
      <c r="F15" s="179"/>
      <c r="G15" s="180"/>
      <c r="I15" s="121"/>
      <c r="K15" s="121"/>
      <c r="L15" s="122"/>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row>
    <row r="16" spans="1:104" x14ac:dyDescent="0.2">
      <c r="A16" s="119"/>
      <c r="B16" s="120"/>
      <c r="C16" s="178" t="s">
        <v>1609</v>
      </c>
      <c r="D16" s="179"/>
      <c r="E16" s="179"/>
      <c r="F16" s="179"/>
      <c r="G16" s="180"/>
      <c r="I16" s="121"/>
      <c r="K16" s="121"/>
      <c r="L16" s="122" t="s">
        <v>1609</v>
      </c>
      <c r="O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row>
    <row r="17" spans="1:104" x14ac:dyDescent="0.2">
      <c r="A17" s="109">
        <v>4</v>
      </c>
      <c r="B17" s="110" t="s">
        <v>1568</v>
      </c>
      <c r="C17" s="111" t="s">
        <v>1610</v>
      </c>
      <c r="D17" s="112" t="s">
        <v>104</v>
      </c>
      <c r="E17" s="113">
        <v>0.73499999999999999</v>
      </c>
      <c r="F17" s="114">
        <v>0</v>
      </c>
      <c r="G17" s="115">
        <f>E17*F17</f>
        <v>0</v>
      </c>
      <c r="H17" s="116">
        <v>0</v>
      </c>
      <c r="I17" s="117">
        <f>E17*H17</f>
        <v>0</v>
      </c>
      <c r="J17" s="116">
        <v>0</v>
      </c>
      <c r="K17" s="117">
        <f>E17*J17</f>
        <v>0</v>
      </c>
      <c r="O17" s="108"/>
      <c r="Z17" s="108"/>
      <c r="AA17" s="108">
        <v>1</v>
      </c>
      <c r="AB17" s="108">
        <v>1</v>
      </c>
      <c r="AC17" s="108">
        <v>1</v>
      </c>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18">
        <f>G17</f>
        <v>0</v>
      </c>
      <c r="BA17" s="108"/>
      <c r="BB17" s="108"/>
      <c r="BC17" s="108"/>
      <c r="BD17" s="108"/>
      <c r="BE17" s="108"/>
      <c r="BF17" s="108"/>
      <c r="BG17" s="108"/>
      <c r="BH17" s="108"/>
      <c r="BI17" s="108"/>
      <c r="CA17" s="108">
        <v>1</v>
      </c>
      <c r="CB17" s="108">
        <v>1</v>
      </c>
      <c r="CZ17" s="75">
        <v>1</v>
      </c>
    </row>
    <row r="18" spans="1:104" x14ac:dyDescent="0.2">
      <c r="A18" s="119"/>
      <c r="B18" s="120"/>
      <c r="C18" s="178"/>
      <c r="D18" s="179"/>
      <c r="E18" s="179"/>
      <c r="F18" s="179"/>
      <c r="G18" s="180"/>
      <c r="I18" s="121"/>
      <c r="K18" s="121"/>
      <c r="L18" s="122"/>
      <c r="O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row>
    <row r="19" spans="1:104" x14ac:dyDescent="0.2">
      <c r="A19" s="119"/>
      <c r="B19" s="120"/>
      <c r="C19" s="178" t="s">
        <v>1611</v>
      </c>
      <c r="D19" s="179"/>
      <c r="E19" s="179"/>
      <c r="F19" s="179"/>
      <c r="G19" s="180"/>
      <c r="I19" s="121"/>
      <c r="K19" s="121"/>
      <c r="L19" s="122" t="s">
        <v>1611</v>
      </c>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row>
    <row r="20" spans="1:104" x14ac:dyDescent="0.2">
      <c r="A20" s="109">
        <v>5</v>
      </c>
      <c r="B20" s="110" t="s">
        <v>1477</v>
      </c>
      <c r="C20" s="111" t="s">
        <v>1612</v>
      </c>
      <c r="D20" s="112" t="s">
        <v>104</v>
      </c>
      <c r="E20" s="113">
        <v>0.36749999999999999</v>
      </c>
      <c r="F20" s="114">
        <v>0</v>
      </c>
      <c r="G20" s="115">
        <f>E20*F20</f>
        <v>0</v>
      </c>
      <c r="H20" s="116">
        <v>0</v>
      </c>
      <c r="I20" s="117">
        <f>E20*H20</f>
        <v>0</v>
      </c>
      <c r="J20" s="116">
        <v>0</v>
      </c>
      <c r="K20" s="117">
        <f>E20*J20</f>
        <v>0</v>
      </c>
      <c r="O20" s="108"/>
      <c r="Z20" s="108"/>
      <c r="AA20" s="108">
        <v>1</v>
      </c>
      <c r="AB20" s="108">
        <v>1</v>
      </c>
      <c r="AC20" s="108">
        <v>1</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G20</f>
        <v>0</v>
      </c>
      <c r="BA20" s="108"/>
      <c r="BB20" s="108"/>
      <c r="BC20" s="108"/>
      <c r="BD20" s="108"/>
      <c r="BE20" s="108"/>
      <c r="BF20" s="108"/>
      <c r="BG20" s="108"/>
      <c r="BH20" s="108"/>
      <c r="BI20" s="108"/>
      <c r="CA20" s="108">
        <v>1</v>
      </c>
      <c r="CB20" s="108">
        <v>1</v>
      </c>
      <c r="CZ20" s="75">
        <v>1</v>
      </c>
    </row>
    <row r="21" spans="1:104" x14ac:dyDescent="0.2">
      <c r="A21" s="119"/>
      <c r="B21" s="120"/>
      <c r="C21" s="178"/>
      <c r="D21" s="179"/>
      <c r="E21" s="179"/>
      <c r="F21" s="179"/>
      <c r="G21" s="180"/>
      <c r="I21" s="121"/>
      <c r="K21" s="121"/>
      <c r="L21" s="122"/>
      <c r="O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row>
    <row r="22" spans="1:104" x14ac:dyDescent="0.2">
      <c r="A22" s="119"/>
      <c r="B22" s="120"/>
      <c r="C22" s="178" t="s">
        <v>1613</v>
      </c>
      <c r="D22" s="179"/>
      <c r="E22" s="179"/>
      <c r="F22" s="179"/>
      <c r="G22" s="180"/>
      <c r="I22" s="121"/>
      <c r="K22" s="121"/>
      <c r="L22" s="122" t="s">
        <v>1613</v>
      </c>
      <c r="O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row>
    <row r="23" spans="1:104" x14ac:dyDescent="0.2">
      <c r="A23" s="128" t="s">
        <v>51</v>
      </c>
      <c r="B23" s="129" t="s">
        <v>47</v>
      </c>
      <c r="C23" s="130" t="s">
        <v>48</v>
      </c>
      <c r="D23" s="131"/>
      <c r="E23" s="132"/>
      <c r="F23" s="132"/>
      <c r="G23" s="133">
        <f>SUM(G7:G22)</f>
        <v>0</v>
      </c>
      <c r="H23" s="134"/>
      <c r="I23" s="133">
        <f>SUM(I7:I22)</f>
        <v>0</v>
      </c>
      <c r="J23" s="135"/>
      <c r="K23" s="133">
        <f>SUM(K7:K22)</f>
        <v>0</v>
      </c>
      <c r="O23" s="108"/>
      <c r="X23" s="136">
        <f>K23</f>
        <v>0</v>
      </c>
      <c r="Y23" s="136">
        <f>I23</f>
        <v>0</v>
      </c>
      <c r="Z23" s="118">
        <f>G23</f>
        <v>0</v>
      </c>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37"/>
      <c r="BB23" s="137"/>
      <c r="BC23" s="137"/>
      <c r="BD23" s="137"/>
      <c r="BE23" s="137"/>
      <c r="BF23" s="137"/>
      <c r="BG23" s="108"/>
      <c r="BH23" s="108"/>
      <c r="BI23" s="108"/>
    </row>
    <row r="24" spans="1:104" ht="14.25" customHeight="1" x14ac:dyDescent="0.2">
      <c r="A24" s="100" t="s">
        <v>46</v>
      </c>
      <c r="B24" s="101" t="s">
        <v>129</v>
      </c>
      <c r="C24" s="102" t="s">
        <v>130</v>
      </c>
      <c r="D24" s="103"/>
      <c r="E24" s="104"/>
      <c r="F24" s="104"/>
      <c r="G24" s="105"/>
      <c r="H24" s="106"/>
      <c r="I24" s="107"/>
      <c r="J24" s="106"/>
      <c r="K24" s="107"/>
      <c r="O24" s="108"/>
    </row>
    <row r="25" spans="1:104" x14ac:dyDescent="0.2">
      <c r="A25" s="109">
        <v>6</v>
      </c>
      <c r="B25" s="110" t="s">
        <v>1576</v>
      </c>
      <c r="C25" s="111" t="s">
        <v>1614</v>
      </c>
      <c r="D25" s="112" t="s">
        <v>104</v>
      </c>
      <c r="E25" s="113">
        <v>0.73499999999999999</v>
      </c>
      <c r="F25" s="114">
        <v>0</v>
      </c>
      <c r="G25" s="115">
        <f>E25*F25</f>
        <v>0</v>
      </c>
      <c r="H25" s="116">
        <v>2.5249999999999999</v>
      </c>
      <c r="I25" s="117">
        <f>E25*H25</f>
        <v>1.8558749999999999</v>
      </c>
      <c r="J25" s="116">
        <v>0</v>
      </c>
      <c r="K25" s="117">
        <f>E25*J25</f>
        <v>0</v>
      </c>
      <c r="O25" s="108"/>
      <c r="Z25" s="108"/>
      <c r="AA25" s="108">
        <v>1</v>
      </c>
      <c r="AB25" s="108">
        <v>1</v>
      </c>
      <c r="AC25" s="108">
        <v>1</v>
      </c>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18">
        <f>G25</f>
        <v>0</v>
      </c>
      <c r="BA25" s="108"/>
      <c r="BB25" s="108"/>
      <c r="BC25" s="108"/>
      <c r="BD25" s="108"/>
      <c r="BE25" s="108"/>
      <c r="BF25" s="108"/>
      <c r="BG25" s="108"/>
      <c r="BH25" s="108"/>
      <c r="BI25" s="108"/>
      <c r="CA25" s="108">
        <v>1</v>
      </c>
      <c r="CB25" s="108">
        <v>1</v>
      </c>
      <c r="CZ25" s="75">
        <v>1</v>
      </c>
    </row>
    <row r="26" spans="1:104" x14ac:dyDescent="0.2">
      <c r="A26" s="119"/>
      <c r="B26" s="120"/>
      <c r="C26" s="178"/>
      <c r="D26" s="179"/>
      <c r="E26" s="179"/>
      <c r="F26" s="179"/>
      <c r="G26" s="180"/>
      <c r="I26" s="121"/>
      <c r="K26" s="121"/>
      <c r="L26" s="122"/>
      <c r="O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row>
    <row r="27" spans="1:104" x14ac:dyDescent="0.2">
      <c r="A27" s="119"/>
      <c r="B27" s="120"/>
      <c r="C27" s="178" t="s">
        <v>1615</v>
      </c>
      <c r="D27" s="179"/>
      <c r="E27" s="179"/>
      <c r="F27" s="179"/>
      <c r="G27" s="180"/>
      <c r="I27" s="121"/>
      <c r="K27" s="121"/>
      <c r="L27" s="122" t="s">
        <v>1615</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104" x14ac:dyDescent="0.2">
      <c r="A28" s="128" t="s">
        <v>51</v>
      </c>
      <c r="B28" s="129" t="s">
        <v>129</v>
      </c>
      <c r="C28" s="130" t="s">
        <v>130</v>
      </c>
      <c r="D28" s="131"/>
      <c r="E28" s="132"/>
      <c r="F28" s="132"/>
      <c r="G28" s="133">
        <f>SUM(G24:G27)</f>
        <v>0</v>
      </c>
      <c r="H28" s="134"/>
      <c r="I28" s="133">
        <f>SUM(I24:I27)</f>
        <v>1.8558749999999999</v>
      </c>
      <c r="J28" s="135"/>
      <c r="K28" s="133">
        <f>SUM(K24:K27)</f>
        <v>0</v>
      </c>
      <c r="O28" s="108"/>
      <c r="X28" s="136">
        <f>K28</f>
        <v>0</v>
      </c>
      <c r="Y28" s="136">
        <f>I28</f>
        <v>1.8558749999999999</v>
      </c>
      <c r="Z28" s="118">
        <f>G28</f>
        <v>0</v>
      </c>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37"/>
      <c r="BB28" s="137"/>
      <c r="BC28" s="137"/>
      <c r="BD28" s="137"/>
      <c r="BE28" s="137"/>
      <c r="BF28" s="137"/>
      <c r="BG28" s="108"/>
      <c r="BH28" s="108"/>
      <c r="BI28" s="108"/>
    </row>
    <row r="29" spans="1:104" ht="14.25" customHeight="1" x14ac:dyDescent="0.2">
      <c r="A29" s="100" t="s">
        <v>46</v>
      </c>
      <c r="B29" s="101" t="s">
        <v>181</v>
      </c>
      <c r="C29" s="102" t="s">
        <v>182</v>
      </c>
      <c r="D29" s="103"/>
      <c r="E29" s="104"/>
      <c r="F29" s="104"/>
      <c r="G29" s="105"/>
      <c r="H29" s="106"/>
      <c r="I29" s="107"/>
      <c r="J29" s="106"/>
      <c r="K29" s="107"/>
      <c r="O29" s="108"/>
    </row>
    <row r="30" spans="1:104" x14ac:dyDescent="0.2">
      <c r="A30" s="109">
        <v>7</v>
      </c>
      <c r="B30" s="110" t="s">
        <v>1616</v>
      </c>
      <c r="C30" s="111" t="s">
        <v>1617</v>
      </c>
      <c r="D30" s="112" t="s">
        <v>104</v>
      </c>
      <c r="E30" s="113">
        <v>3</v>
      </c>
      <c r="F30" s="114">
        <v>0</v>
      </c>
      <c r="G30" s="115">
        <f>E30*F30</f>
        <v>0</v>
      </c>
      <c r="H30" s="116">
        <v>0</v>
      </c>
      <c r="I30" s="117">
        <f>E30*H30</f>
        <v>0</v>
      </c>
      <c r="J30" s="116">
        <v>0</v>
      </c>
      <c r="K30" s="117">
        <f>E30*J30</f>
        <v>0</v>
      </c>
      <c r="O30" s="108"/>
      <c r="Z30" s="108"/>
      <c r="AA30" s="108">
        <v>1</v>
      </c>
      <c r="AB30" s="108">
        <v>1</v>
      </c>
      <c r="AC30" s="108">
        <v>1</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G30</f>
        <v>0</v>
      </c>
      <c r="BA30" s="108"/>
      <c r="BB30" s="108"/>
      <c r="BC30" s="108"/>
      <c r="BD30" s="108"/>
      <c r="BE30" s="108"/>
      <c r="BF30" s="108"/>
      <c r="BG30" s="108"/>
      <c r="BH30" s="108"/>
      <c r="BI30" s="108"/>
      <c r="CA30" s="108">
        <v>1</v>
      </c>
      <c r="CB30" s="108">
        <v>1</v>
      </c>
      <c r="CZ30" s="75">
        <v>1</v>
      </c>
    </row>
    <row r="31" spans="1:104" x14ac:dyDescent="0.2">
      <c r="A31" s="109">
        <v>8</v>
      </c>
      <c r="B31" s="110" t="s">
        <v>1618</v>
      </c>
      <c r="C31" s="111" t="s">
        <v>1619</v>
      </c>
      <c r="D31" s="112" t="s">
        <v>49</v>
      </c>
      <c r="E31" s="113">
        <v>49.3</v>
      </c>
      <c r="F31" s="114">
        <v>0</v>
      </c>
      <c r="G31" s="115">
        <f>E31*F31</f>
        <v>0</v>
      </c>
      <c r="H31" s="116">
        <v>0</v>
      </c>
      <c r="I31" s="117">
        <f>E31*H31</f>
        <v>0</v>
      </c>
      <c r="J31" s="116">
        <v>0</v>
      </c>
      <c r="K31" s="117">
        <f>E31*J31</f>
        <v>0</v>
      </c>
      <c r="O31" s="108"/>
      <c r="Z31" s="108"/>
      <c r="AA31" s="108">
        <v>1</v>
      </c>
      <c r="AB31" s="108">
        <v>1</v>
      </c>
      <c r="AC31" s="108">
        <v>1</v>
      </c>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18">
        <f>G31</f>
        <v>0</v>
      </c>
      <c r="BA31" s="108"/>
      <c r="BB31" s="108"/>
      <c r="BC31" s="108"/>
      <c r="BD31" s="108"/>
      <c r="BE31" s="108"/>
      <c r="BF31" s="108"/>
      <c r="BG31" s="108"/>
      <c r="BH31" s="108"/>
      <c r="BI31" s="108"/>
      <c r="CA31" s="108">
        <v>1</v>
      </c>
      <c r="CB31" s="108">
        <v>1</v>
      </c>
      <c r="CZ31" s="75">
        <v>1</v>
      </c>
    </row>
    <row r="32" spans="1:104" ht="22.5" x14ac:dyDescent="0.2">
      <c r="A32" s="109">
        <v>9</v>
      </c>
      <c r="B32" s="110" t="s">
        <v>1620</v>
      </c>
      <c r="C32" s="111" t="s">
        <v>1621</v>
      </c>
      <c r="D32" s="112" t="s">
        <v>49</v>
      </c>
      <c r="E32" s="113">
        <v>19</v>
      </c>
      <c r="F32" s="114">
        <v>0</v>
      </c>
      <c r="G32" s="115">
        <f>E32*F32</f>
        <v>0</v>
      </c>
      <c r="H32" s="116">
        <v>0</v>
      </c>
      <c r="I32" s="117">
        <f>E32*H32</f>
        <v>0</v>
      </c>
      <c r="J32" s="116">
        <v>0</v>
      </c>
      <c r="K32" s="117">
        <f>E32*J32</f>
        <v>0</v>
      </c>
      <c r="O32" s="108"/>
      <c r="Z32" s="108"/>
      <c r="AA32" s="108">
        <v>1</v>
      </c>
      <c r="AB32" s="108">
        <v>1</v>
      </c>
      <c r="AC32" s="108">
        <v>1</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G32</f>
        <v>0</v>
      </c>
      <c r="BA32" s="108"/>
      <c r="BB32" s="108"/>
      <c r="BC32" s="108"/>
      <c r="BD32" s="108"/>
      <c r="BE32" s="108"/>
      <c r="BF32" s="108"/>
      <c r="BG32" s="108"/>
      <c r="BH32" s="108"/>
      <c r="BI32" s="108"/>
      <c r="CA32" s="108">
        <v>1</v>
      </c>
      <c r="CB32" s="108">
        <v>1</v>
      </c>
      <c r="CZ32" s="75">
        <v>1</v>
      </c>
    </row>
    <row r="33" spans="1:104" x14ac:dyDescent="0.2">
      <c r="A33" s="128" t="s">
        <v>51</v>
      </c>
      <c r="B33" s="129" t="s">
        <v>181</v>
      </c>
      <c r="C33" s="130" t="s">
        <v>182</v>
      </c>
      <c r="D33" s="131"/>
      <c r="E33" s="132"/>
      <c r="F33" s="132"/>
      <c r="G33" s="133">
        <f>SUM(G29:G32)</f>
        <v>0</v>
      </c>
      <c r="H33" s="134"/>
      <c r="I33" s="133">
        <f>SUM(I29:I32)</f>
        <v>0</v>
      </c>
      <c r="J33" s="135"/>
      <c r="K33" s="133">
        <f>SUM(K29:K32)</f>
        <v>0</v>
      </c>
      <c r="O33" s="108"/>
      <c r="X33" s="136">
        <f>K33</f>
        <v>0</v>
      </c>
      <c r="Y33" s="136">
        <f>I33</f>
        <v>0</v>
      </c>
      <c r="Z33" s="118">
        <f>G33</f>
        <v>0</v>
      </c>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37"/>
      <c r="BB33" s="137"/>
      <c r="BC33" s="137"/>
      <c r="BD33" s="137"/>
      <c r="BE33" s="137"/>
      <c r="BF33" s="137"/>
      <c r="BG33" s="108"/>
      <c r="BH33" s="108"/>
      <c r="BI33" s="108"/>
    </row>
    <row r="34" spans="1:104" ht="14.25" customHeight="1" x14ac:dyDescent="0.2">
      <c r="A34" s="100" t="s">
        <v>46</v>
      </c>
      <c r="B34" s="101" t="s">
        <v>1584</v>
      </c>
      <c r="C34" s="102" t="s">
        <v>1585</v>
      </c>
      <c r="D34" s="103"/>
      <c r="E34" s="104"/>
      <c r="F34" s="104"/>
      <c r="G34" s="105"/>
      <c r="H34" s="106"/>
      <c r="I34" s="107"/>
      <c r="J34" s="106"/>
      <c r="K34" s="107"/>
      <c r="O34" s="108"/>
    </row>
    <row r="35" spans="1:104" ht="22.5" x14ac:dyDescent="0.2">
      <c r="A35" s="109">
        <v>10</v>
      </c>
      <c r="B35" s="110" t="s">
        <v>1622</v>
      </c>
      <c r="C35" s="111" t="s">
        <v>1623</v>
      </c>
      <c r="D35" s="112" t="s">
        <v>49</v>
      </c>
      <c r="E35" s="113">
        <v>5.6</v>
      </c>
      <c r="F35" s="114">
        <v>0</v>
      </c>
      <c r="G35" s="115">
        <f>E35*F35</f>
        <v>0</v>
      </c>
      <c r="H35" s="116">
        <v>0.20200000000000001</v>
      </c>
      <c r="I35" s="117">
        <f>E35*H35</f>
        <v>1.1312</v>
      </c>
      <c r="J35" s="116">
        <v>0</v>
      </c>
      <c r="K35" s="117">
        <f>E35*J35</f>
        <v>0</v>
      </c>
      <c r="O35" s="108"/>
      <c r="Z35" s="108"/>
      <c r="AA35" s="108">
        <v>1</v>
      </c>
      <c r="AB35" s="108">
        <v>1</v>
      </c>
      <c r="AC35" s="108">
        <v>1</v>
      </c>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18">
        <f>G35</f>
        <v>0</v>
      </c>
      <c r="BA35" s="108"/>
      <c r="BB35" s="108"/>
      <c r="BC35" s="108"/>
      <c r="BD35" s="108"/>
      <c r="BE35" s="108"/>
      <c r="BF35" s="108"/>
      <c r="BG35" s="108"/>
      <c r="BH35" s="108"/>
      <c r="BI35" s="108"/>
      <c r="CA35" s="108">
        <v>1</v>
      </c>
      <c r="CB35" s="108">
        <v>1</v>
      </c>
      <c r="CZ35" s="75">
        <v>1</v>
      </c>
    </row>
    <row r="36" spans="1:104" x14ac:dyDescent="0.2">
      <c r="A36" s="119"/>
      <c r="B36" s="120"/>
      <c r="C36" s="178"/>
      <c r="D36" s="179"/>
      <c r="E36" s="179"/>
      <c r="F36" s="179"/>
      <c r="G36" s="180"/>
      <c r="I36" s="121"/>
      <c r="K36" s="121"/>
      <c r="L36" s="122"/>
      <c r="O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row>
    <row r="37" spans="1:104" x14ac:dyDescent="0.2">
      <c r="A37" s="119"/>
      <c r="B37" s="120"/>
      <c r="C37" s="178" t="s">
        <v>1624</v>
      </c>
      <c r="D37" s="179"/>
      <c r="E37" s="179"/>
      <c r="F37" s="179"/>
      <c r="G37" s="180"/>
      <c r="I37" s="121"/>
      <c r="K37" s="121"/>
      <c r="L37" s="122" t="s">
        <v>1624</v>
      </c>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ht="22.5" x14ac:dyDescent="0.2">
      <c r="A38" s="109">
        <v>11</v>
      </c>
      <c r="B38" s="110" t="s">
        <v>1625</v>
      </c>
      <c r="C38" s="111" t="s">
        <v>1626</v>
      </c>
      <c r="D38" s="112" t="s">
        <v>49</v>
      </c>
      <c r="E38" s="113">
        <v>5.6</v>
      </c>
      <c r="F38" s="114">
        <v>0</v>
      </c>
      <c r="G38" s="115">
        <f>E38*F38</f>
        <v>0</v>
      </c>
      <c r="H38" s="116">
        <v>0.441</v>
      </c>
      <c r="I38" s="117">
        <f>E38*H38</f>
        <v>2.4695999999999998</v>
      </c>
      <c r="J38" s="116">
        <v>0</v>
      </c>
      <c r="K38" s="117">
        <f>E38*J38</f>
        <v>0</v>
      </c>
      <c r="O38" s="108"/>
      <c r="Z38" s="108"/>
      <c r="AA38" s="108">
        <v>1</v>
      </c>
      <c r="AB38" s="108">
        <v>1</v>
      </c>
      <c r="AC38" s="108">
        <v>1</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G38</f>
        <v>0</v>
      </c>
      <c r="BA38" s="108"/>
      <c r="BB38" s="108"/>
      <c r="BC38" s="108"/>
      <c r="BD38" s="108"/>
      <c r="BE38" s="108"/>
      <c r="BF38" s="108"/>
      <c r="BG38" s="108"/>
      <c r="BH38" s="108"/>
      <c r="BI38" s="108"/>
      <c r="CA38" s="108">
        <v>1</v>
      </c>
      <c r="CB38" s="108">
        <v>1</v>
      </c>
      <c r="CZ38" s="75">
        <v>1</v>
      </c>
    </row>
    <row r="39" spans="1:104" x14ac:dyDescent="0.2">
      <c r="A39" s="119"/>
      <c r="B39" s="120"/>
      <c r="C39" s="178"/>
      <c r="D39" s="179"/>
      <c r="E39" s="179"/>
      <c r="F39" s="179"/>
      <c r="G39" s="180"/>
      <c r="I39" s="121"/>
      <c r="K39" s="121"/>
      <c r="L39" s="122"/>
      <c r="O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row>
    <row r="40" spans="1:104" x14ac:dyDescent="0.2">
      <c r="A40" s="119"/>
      <c r="B40" s="120"/>
      <c r="C40" s="178" t="s">
        <v>1627</v>
      </c>
      <c r="D40" s="179"/>
      <c r="E40" s="179"/>
      <c r="F40" s="179"/>
      <c r="G40" s="180"/>
      <c r="I40" s="121"/>
      <c r="K40" s="121"/>
      <c r="L40" s="122" t="s">
        <v>1627</v>
      </c>
      <c r="O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row>
    <row r="41" spans="1:104" x14ac:dyDescent="0.2">
      <c r="A41" s="109">
        <v>12</v>
      </c>
      <c r="B41" s="110" t="s">
        <v>1588</v>
      </c>
      <c r="C41" s="111" t="s">
        <v>1589</v>
      </c>
      <c r="D41" s="112" t="s">
        <v>49</v>
      </c>
      <c r="E41" s="113">
        <v>5.6</v>
      </c>
      <c r="F41" s="114">
        <v>0</v>
      </c>
      <c r="G41" s="115">
        <f>E41*F41</f>
        <v>0</v>
      </c>
      <c r="H41" s="116">
        <v>0</v>
      </c>
      <c r="I41" s="117">
        <f>E41*H41</f>
        <v>0</v>
      </c>
      <c r="J41" s="116">
        <v>0</v>
      </c>
      <c r="K41" s="117">
        <f>E41*J41</f>
        <v>0</v>
      </c>
      <c r="O41" s="108"/>
      <c r="Z41" s="108"/>
      <c r="AA41" s="108">
        <v>1</v>
      </c>
      <c r="AB41" s="108">
        <v>1</v>
      </c>
      <c r="AC41" s="108">
        <v>1</v>
      </c>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18">
        <f>G41</f>
        <v>0</v>
      </c>
      <c r="BA41" s="108"/>
      <c r="BB41" s="108"/>
      <c r="BC41" s="108"/>
      <c r="BD41" s="108"/>
      <c r="BE41" s="108"/>
      <c r="BF41" s="108"/>
      <c r="BG41" s="108"/>
      <c r="BH41" s="108"/>
      <c r="BI41" s="108"/>
      <c r="CA41" s="108">
        <v>1</v>
      </c>
      <c r="CB41" s="108">
        <v>1</v>
      </c>
      <c r="CZ41" s="75">
        <v>1</v>
      </c>
    </row>
    <row r="42" spans="1:104" x14ac:dyDescent="0.2">
      <c r="A42" s="128" t="s">
        <v>51</v>
      </c>
      <c r="B42" s="129" t="s">
        <v>1584</v>
      </c>
      <c r="C42" s="130" t="s">
        <v>1585</v>
      </c>
      <c r="D42" s="131"/>
      <c r="E42" s="132"/>
      <c r="F42" s="132"/>
      <c r="G42" s="133">
        <f>SUM(G34:G41)</f>
        <v>0</v>
      </c>
      <c r="H42" s="134"/>
      <c r="I42" s="133">
        <f>SUM(I34:I41)</f>
        <v>3.6007999999999996</v>
      </c>
      <c r="J42" s="135"/>
      <c r="K42" s="133">
        <f>SUM(K34:K41)</f>
        <v>0</v>
      </c>
      <c r="O42" s="108"/>
      <c r="X42" s="136">
        <f>K42</f>
        <v>0</v>
      </c>
      <c r="Y42" s="136">
        <f>I42</f>
        <v>3.6007999999999996</v>
      </c>
      <c r="Z42" s="118">
        <f>G42</f>
        <v>0</v>
      </c>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37"/>
      <c r="BB42" s="137"/>
      <c r="BC42" s="137"/>
      <c r="BD42" s="137"/>
      <c r="BE42" s="137"/>
      <c r="BF42" s="137"/>
      <c r="BG42" s="108"/>
      <c r="BH42" s="108"/>
      <c r="BI42" s="108"/>
    </row>
    <row r="43" spans="1:104" ht="14.25" customHeight="1" x14ac:dyDescent="0.2">
      <c r="A43" s="100" t="s">
        <v>46</v>
      </c>
      <c r="B43" s="101" t="s">
        <v>247</v>
      </c>
      <c r="C43" s="102" t="s">
        <v>248</v>
      </c>
      <c r="D43" s="103"/>
      <c r="E43" s="104"/>
      <c r="F43" s="104"/>
      <c r="G43" s="105"/>
      <c r="H43" s="106"/>
      <c r="I43" s="107"/>
      <c r="J43" s="106"/>
      <c r="K43" s="107"/>
      <c r="O43" s="108"/>
    </row>
    <row r="44" spans="1:104" x14ac:dyDescent="0.2">
      <c r="A44" s="109">
        <v>13</v>
      </c>
      <c r="B44" s="110" t="s">
        <v>1628</v>
      </c>
      <c r="C44" s="111" t="s">
        <v>1629</v>
      </c>
      <c r="D44" s="112" t="s">
        <v>49</v>
      </c>
      <c r="E44" s="113">
        <v>19</v>
      </c>
      <c r="F44" s="114">
        <v>0</v>
      </c>
      <c r="G44" s="115">
        <f>E44*F44</f>
        <v>0</v>
      </c>
      <c r="H44" s="116">
        <v>0</v>
      </c>
      <c r="I44" s="117">
        <f>E44*H44</f>
        <v>0</v>
      </c>
      <c r="J44" s="116">
        <v>-0.13800000000000001</v>
      </c>
      <c r="K44" s="117">
        <f>E44*J44</f>
        <v>-2.6220000000000003</v>
      </c>
      <c r="O44" s="108"/>
      <c r="Z44" s="108"/>
      <c r="AA44" s="108">
        <v>1</v>
      </c>
      <c r="AB44" s="108">
        <v>1</v>
      </c>
      <c r="AC44" s="108">
        <v>1</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G44</f>
        <v>0</v>
      </c>
      <c r="BA44" s="108"/>
      <c r="BB44" s="108"/>
      <c r="BC44" s="108"/>
      <c r="BD44" s="108"/>
      <c r="BE44" s="108"/>
      <c r="BF44" s="108"/>
      <c r="BG44" s="108"/>
      <c r="BH44" s="108"/>
      <c r="BI44" s="108"/>
      <c r="CA44" s="108">
        <v>1</v>
      </c>
      <c r="CB44" s="108">
        <v>1</v>
      </c>
      <c r="CZ44" s="75">
        <v>1</v>
      </c>
    </row>
    <row r="45" spans="1:104" x14ac:dyDescent="0.2">
      <c r="A45" s="119"/>
      <c r="B45" s="120"/>
      <c r="C45" s="178" t="s">
        <v>1630</v>
      </c>
      <c r="D45" s="179"/>
      <c r="E45" s="179"/>
      <c r="F45" s="179"/>
      <c r="G45" s="180"/>
      <c r="I45" s="121"/>
      <c r="K45" s="121"/>
      <c r="L45" s="122" t="s">
        <v>1630</v>
      </c>
      <c r="O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row>
    <row r="46" spans="1:104" ht="22.5" x14ac:dyDescent="0.2">
      <c r="A46" s="109">
        <v>14</v>
      </c>
      <c r="B46" s="110" t="s">
        <v>1631</v>
      </c>
      <c r="C46" s="111" t="s">
        <v>1632</v>
      </c>
      <c r="D46" s="112" t="s">
        <v>104</v>
      </c>
      <c r="E46" s="113">
        <v>6</v>
      </c>
      <c r="F46" s="114">
        <v>0</v>
      </c>
      <c r="G46" s="115">
        <f>E46*F46</f>
        <v>0</v>
      </c>
      <c r="H46" s="116">
        <v>0</v>
      </c>
      <c r="I46" s="117">
        <f>E46*H46</f>
        <v>0</v>
      </c>
      <c r="J46" s="116">
        <v>-2.2000000000000002</v>
      </c>
      <c r="K46" s="117">
        <f>E46*J46</f>
        <v>-13.200000000000001</v>
      </c>
      <c r="O46" s="108"/>
      <c r="Z46" s="108"/>
      <c r="AA46" s="108">
        <v>1</v>
      </c>
      <c r="AB46" s="108">
        <v>1</v>
      </c>
      <c r="AC46" s="108">
        <v>1</v>
      </c>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18">
        <f>G46</f>
        <v>0</v>
      </c>
      <c r="BA46" s="108"/>
      <c r="BB46" s="108"/>
      <c r="BC46" s="108"/>
      <c r="BD46" s="108"/>
      <c r="BE46" s="108"/>
      <c r="BF46" s="108"/>
      <c r="BG46" s="108"/>
      <c r="BH46" s="108"/>
      <c r="BI46" s="108"/>
      <c r="CA46" s="108">
        <v>1</v>
      </c>
      <c r="CB46" s="108">
        <v>1</v>
      </c>
      <c r="CZ46" s="75">
        <v>1</v>
      </c>
    </row>
    <row r="47" spans="1:104" x14ac:dyDescent="0.2">
      <c r="A47" s="119"/>
      <c r="B47" s="120"/>
      <c r="C47" s="178"/>
      <c r="D47" s="179"/>
      <c r="E47" s="179"/>
      <c r="F47" s="179"/>
      <c r="G47" s="180"/>
      <c r="I47" s="121"/>
      <c r="K47" s="121"/>
      <c r="L47" s="122"/>
      <c r="O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row>
    <row r="48" spans="1:104" x14ac:dyDescent="0.2">
      <c r="A48" s="119"/>
      <c r="B48" s="120"/>
      <c r="C48" s="178" t="s">
        <v>1633</v>
      </c>
      <c r="D48" s="179"/>
      <c r="E48" s="179"/>
      <c r="F48" s="179"/>
      <c r="G48" s="180"/>
      <c r="I48" s="121"/>
      <c r="K48" s="121"/>
      <c r="L48" s="122" t="s">
        <v>1633</v>
      </c>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row>
    <row r="49" spans="1:104" x14ac:dyDescent="0.2">
      <c r="A49" s="109">
        <v>15</v>
      </c>
      <c r="B49" s="110" t="s">
        <v>1634</v>
      </c>
      <c r="C49" s="111" t="s">
        <v>1635</v>
      </c>
      <c r="D49" s="112" t="s">
        <v>104</v>
      </c>
      <c r="E49" s="113">
        <v>2.2599999999999998</v>
      </c>
      <c r="F49" s="114">
        <v>0</v>
      </c>
      <c r="G49" s="115">
        <f>E49*F49</f>
        <v>0</v>
      </c>
      <c r="H49" s="116">
        <v>0</v>
      </c>
      <c r="I49" s="117">
        <f>E49*H49</f>
        <v>0</v>
      </c>
      <c r="J49" s="116">
        <v>0</v>
      </c>
      <c r="K49" s="117">
        <f>E49*J49</f>
        <v>0</v>
      </c>
      <c r="O49" s="108"/>
      <c r="Z49" s="108"/>
      <c r="AA49" s="108">
        <v>1</v>
      </c>
      <c r="AB49" s="108">
        <v>1</v>
      </c>
      <c r="AC49" s="108">
        <v>1</v>
      </c>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18">
        <f>G49</f>
        <v>0</v>
      </c>
      <c r="BA49" s="108"/>
      <c r="BB49" s="108"/>
      <c r="BC49" s="108"/>
      <c r="BD49" s="108"/>
      <c r="BE49" s="108"/>
      <c r="BF49" s="108"/>
      <c r="BG49" s="108"/>
      <c r="BH49" s="108"/>
      <c r="BI49" s="108"/>
      <c r="CA49" s="108">
        <v>1</v>
      </c>
      <c r="CB49" s="108">
        <v>1</v>
      </c>
      <c r="CZ49" s="75">
        <v>1</v>
      </c>
    </row>
    <row r="50" spans="1:104" x14ac:dyDescent="0.2">
      <c r="A50" s="109">
        <v>16</v>
      </c>
      <c r="B50" s="110" t="s">
        <v>1599</v>
      </c>
      <c r="C50" s="111" t="s">
        <v>1636</v>
      </c>
      <c r="D50" s="112" t="s">
        <v>128</v>
      </c>
      <c r="E50" s="113">
        <v>0.38640000000000002</v>
      </c>
      <c r="F50" s="114">
        <v>0</v>
      </c>
      <c r="G50" s="115">
        <f>E50*F50</f>
        <v>0</v>
      </c>
      <c r="H50" s="116">
        <v>0</v>
      </c>
      <c r="I50" s="117">
        <f>E50*H50</f>
        <v>0</v>
      </c>
      <c r="J50" s="116">
        <v>-1</v>
      </c>
      <c r="K50" s="117">
        <f>E50*J50</f>
        <v>-0.38640000000000002</v>
      </c>
      <c r="O50" s="108"/>
      <c r="Z50" s="108"/>
      <c r="AA50" s="108">
        <v>1</v>
      </c>
      <c r="AB50" s="108">
        <v>1</v>
      </c>
      <c r="AC50" s="108">
        <v>1</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G50</f>
        <v>0</v>
      </c>
      <c r="BA50" s="108"/>
      <c r="BB50" s="108"/>
      <c r="BC50" s="108"/>
      <c r="BD50" s="108"/>
      <c r="BE50" s="108"/>
      <c r="BF50" s="108"/>
      <c r="BG50" s="108"/>
      <c r="BH50" s="108"/>
      <c r="BI50" s="108"/>
      <c r="CA50" s="108">
        <v>1</v>
      </c>
      <c r="CB50" s="108">
        <v>1</v>
      </c>
      <c r="CZ50" s="75">
        <v>1</v>
      </c>
    </row>
    <row r="51" spans="1:104" x14ac:dyDescent="0.2">
      <c r="A51" s="119"/>
      <c r="B51" s="120"/>
      <c r="C51" s="178"/>
      <c r="D51" s="179"/>
      <c r="E51" s="179"/>
      <c r="F51" s="179"/>
      <c r="G51" s="180"/>
      <c r="I51" s="121"/>
      <c r="K51" s="121"/>
      <c r="L51" s="122"/>
      <c r="O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row>
    <row r="52" spans="1:104" x14ac:dyDescent="0.2">
      <c r="A52" s="119"/>
      <c r="B52" s="120"/>
      <c r="C52" s="178" t="s">
        <v>1637</v>
      </c>
      <c r="D52" s="179"/>
      <c r="E52" s="179"/>
      <c r="F52" s="179"/>
      <c r="G52" s="180"/>
      <c r="I52" s="121"/>
      <c r="K52" s="121"/>
      <c r="L52" s="122" t="s">
        <v>1637</v>
      </c>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104" x14ac:dyDescent="0.2">
      <c r="A53" s="128" t="s">
        <v>51</v>
      </c>
      <c r="B53" s="129" t="s">
        <v>247</v>
      </c>
      <c r="C53" s="130" t="s">
        <v>248</v>
      </c>
      <c r="D53" s="131"/>
      <c r="E53" s="132"/>
      <c r="F53" s="132"/>
      <c r="G53" s="133">
        <f>SUM(G43:G52)</f>
        <v>0</v>
      </c>
      <c r="H53" s="134"/>
      <c r="I53" s="133">
        <f>SUM(I43:I52)</f>
        <v>0</v>
      </c>
      <c r="J53" s="135"/>
      <c r="K53" s="133">
        <f>SUM(K43:K52)</f>
        <v>-16.208400000000001</v>
      </c>
      <c r="O53" s="108"/>
      <c r="X53" s="136">
        <f>K53</f>
        <v>-16.208400000000001</v>
      </c>
      <c r="Y53" s="136">
        <f>I53</f>
        <v>0</v>
      </c>
      <c r="Z53" s="118">
        <f>G53</f>
        <v>0</v>
      </c>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37"/>
      <c r="BB53" s="137"/>
      <c r="BC53" s="137"/>
      <c r="BD53" s="137"/>
      <c r="BE53" s="137"/>
      <c r="BF53" s="137"/>
      <c r="BG53" s="108"/>
      <c r="BH53" s="108"/>
      <c r="BI53" s="108"/>
    </row>
    <row r="54" spans="1:104" ht="14.25" customHeight="1" x14ac:dyDescent="0.2">
      <c r="A54" s="100" t="s">
        <v>46</v>
      </c>
      <c r="B54" s="101" t="s">
        <v>256</v>
      </c>
      <c r="C54" s="102" t="s">
        <v>257</v>
      </c>
      <c r="D54" s="103"/>
      <c r="E54" s="104"/>
      <c r="F54" s="104"/>
      <c r="G54" s="105"/>
      <c r="H54" s="106"/>
      <c r="I54" s="107"/>
      <c r="J54" s="106"/>
      <c r="K54" s="107"/>
      <c r="O54" s="108"/>
    </row>
    <row r="55" spans="1:104" ht="22.5" x14ac:dyDescent="0.2">
      <c r="A55" s="109">
        <v>17</v>
      </c>
      <c r="B55" s="110" t="s">
        <v>1446</v>
      </c>
      <c r="C55" s="111" t="s">
        <v>1447</v>
      </c>
      <c r="D55" s="112" t="s">
        <v>128</v>
      </c>
      <c r="E55" s="113">
        <v>5.4566999999999997</v>
      </c>
      <c r="F55" s="114">
        <v>0</v>
      </c>
      <c r="G55" s="115">
        <f>E55*F55</f>
        <v>0</v>
      </c>
      <c r="H55" s="116">
        <v>0</v>
      </c>
      <c r="I55" s="117">
        <f>E55*H55</f>
        <v>0</v>
      </c>
      <c r="J55" s="116">
        <v>0</v>
      </c>
      <c r="K55" s="117">
        <f>E55*J55</f>
        <v>0</v>
      </c>
      <c r="O55" s="108"/>
      <c r="Z55" s="108"/>
      <c r="AA55" s="108">
        <v>1</v>
      </c>
      <c r="AB55" s="108">
        <v>2</v>
      </c>
      <c r="AC55" s="108">
        <v>2</v>
      </c>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18">
        <f>G55</f>
        <v>0</v>
      </c>
      <c r="BA55" s="108"/>
      <c r="BB55" s="108"/>
      <c r="BC55" s="108"/>
      <c r="BD55" s="108"/>
      <c r="BE55" s="108"/>
      <c r="BF55" s="108"/>
      <c r="BG55" s="108"/>
      <c r="BH55" s="108"/>
      <c r="BI55" s="108"/>
      <c r="CA55" s="108">
        <v>1</v>
      </c>
      <c r="CB55" s="108">
        <v>2</v>
      </c>
      <c r="CZ55" s="75">
        <v>1</v>
      </c>
    </row>
    <row r="56" spans="1:104" x14ac:dyDescent="0.2">
      <c r="A56" s="119"/>
      <c r="B56" s="120"/>
      <c r="C56" s="178"/>
      <c r="D56" s="179"/>
      <c r="E56" s="179"/>
      <c r="F56" s="179"/>
      <c r="G56" s="180"/>
      <c r="I56" s="121"/>
      <c r="K56" s="121"/>
      <c r="L56" s="122"/>
      <c r="O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row>
    <row r="57" spans="1:104" x14ac:dyDescent="0.2">
      <c r="A57" s="119"/>
      <c r="B57" s="120"/>
      <c r="C57" s="178" t="s">
        <v>1638</v>
      </c>
      <c r="D57" s="179"/>
      <c r="E57" s="179"/>
      <c r="F57" s="179"/>
      <c r="G57" s="180"/>
      <c r="I57" s="121"/>
      <c r="K57" s="121"/>
      <c r="L57" s="122" t="s">
        <v>1638</v>
      </c>
      <c r="O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row>
    <row r="58" spans="1:104" x14ac:dyDescent="0.2">
      <c r="A58" s="128" t="s">
        <v>51</v>
      </c>
      <c r="B58" s="129" t="s">
        <v>256</v>
      </c>
      <c r="C58" s="130" t="s">
        <v>257</v>
      </c>
      <c r="D58" s="131"/>
      <c r="E58" s="132"/>
      <c r="F58" s="132"/>
      <c r="G58" s="133">
        <f>SUM(G54:G57)</f>
        <v>0</v>
      </c>
      <c r="H58" s="134"/>
      <c r="I58" s="133">
        <f>SUM(I54:I57)</f>
        <v>0</v>
      </c>
      <c r="J58" s="135"/>
      <c r="K58" s="133">
        <f>SUM(K54:K57)</f>
        <v>0</v>
      </c>
      <c r="O58" s="108"/>
      <c r="X58" s="136">
        <f>K58</f>
        <v>0</v>
      </c>
      <c r="Y58" s="136">
        <f>I58</f>
        <v>0</v>
      </c>
      <c r="Z58" s="118">
        <f>G58</f>
        <v>0</v>
      </c>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37"/>
      <c r="BB58" s="137"/>
      <c r="BC58" s="137"/>
      <c r="BD58" s="137"/>
      <c r="BE58" s="137"/>
      <c r="BF58" s="137"/>
      <c r="BG58" s="108"/>
      <c r="BH58" s="108"/>
      <c r="BI58" s="108"/>
    </row>
    <row r="59" spans="1:104" ht="14.25" customHeight="1" x14ac:dyDescent="0.2">
      <c r="A59" s="100" t="s">
        <v>46</v>
      </c>
      <c r="B59" s="101" t="s">
        <v>360</v>
      </c>
      <c r="C59" s="102" t="s">
        <v>361</v>
      </c>
      <c r="D59" s="103"/>
      <c r="E59" s="104"/>
      <c r="F59" s="104"/>
      <c r="G59" s="105"/>
      <c r="H59" s="106"/>
      <c r="I59" s="107"/>
      <c r="J59" s="106"/>
      <c r="K59" s="107"/>
      <c r="O59" s="108"/>
    </row>
    <row r="60" spans="1:104" ht="22.5" x14ac:dyDescent="0.2">
      <c r="A60" s="109">
        <v>18</v>
      </c>
      <c r="B60" s="110" t="s">
        <v>1639</v>
      </c>
      <c r="C60" s="111" t="s">
        <v>1640</v>
      </c>
      <c r="D60" s="112" t="s">
        <v>535</v>
      </c>
      <c r="E60" s="113">
        <v>1</v>
      </c>
      <c r="F60" s="114">
        <v>0</v>
      </c>
      <c r="G60" s="115">
        <f>E60*F60</f>
        <v>0</v>
      </c>
      <c r="H60" s="116">
        <v>0</v>
      </c>
      <c r="I60" s="117">
        <f>E60*H60</f>
        <v>0</v>
      </c>
      <c r="J60" s="116">
        <v>0</v>
      </c>
      <c r="K60" s="117">
        <f>E60*J60</f>
        <v>0</v>
      </c>
      <c r="O60" s="108"/>
      <c r="Z60" s="108"/>
      <c r="AA60" s="108">
        <v>1</v>
      </c>
      <c r="AB60" s="108">
        <v>7</v>
      </c>
      <c r="AC60" s="108">
        <v>7</v>
      </c>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18">
        <f>G60</f>
        <v>0</v>
      </c>
      <c r="BA60" s="108"/>
      <c r="BB60" s="108"/>
      <c r="BC60" s="108"/>
      <c r="BD60" s="108"/>
      <c r="BE60" s="108"/>
      <c r="BF60" s="108"/>
      <c r="BG60" s="108"/>
      <c r="BH60" s="108"/>
      <c r="BI60" s="108"/>
      <c r="CA60" s="108">
        <v>1</v>
      </c>
      <c r="CB60" s="108">
        <v>7</v>
      </c>
      <c r="CZ60" s="75">
        <v>2</v>
      </c>
    </row>
    <row r="61" spans="1:104" x14ac:dyDescent="0.2">
      <c r="A61" s="128" t="s">
        <v>51</v>
      </c>
      <c r="B61" s="129" t="s">
        <v>360</v>
      </c>
      <c r="C61" s="130" t="s">
        <v>361</v>
      </c>
      <c r="D61" s="131"/>
      <c r="E61" s="132"/>
      <c r="F61" s="132"/>
      <c r="G61" s="133">
        <f>SUM(G59:G60)</f>
        <v>0</v>
      </c>
      <c r="H61" s="134"/>
      <c r="I61" s="133">
        <f>SUM(I59:I60)</f>
        <v>0</v>
      </c>
      <c r="J61" s="135"/>
      <c r="K61" s="133">
        <f>SUM(K59:K60)</f>
        <v>0</v>
      </c>
      <c r="O61" s="108"/>
      <c r="X61" s="136">
        <f>K61</f>
        <v>0</v>
      </c>
      <c r="Y61" s="136">
        <f>I61</f>
        <v>0</v>
      </c>
      <c r="Z61" s="118">
        <f>G61</f>
        <v>0</v>
      </c>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37"/>
      <c r="BB61" s="137"/>
      <c r="BC61" s="137"/>
      <c r="BD61" s="137"/>
      <c r="BE61" s="137"/>
      <c r="BF61" s="137"/>
      <c r="BG61" s="108"/>
      <c r="BH61" s="108"/>
      <c r="BI61" s="108"/>
    </row>
    <row r="62" spans="1:104" ht="14.25" customHeight="1" x14ac:dyDescent="0.2">
      <c r="A62" s="100" t="s">
        <v>46</v>
      </c>
      <c r="B62" s="101" t="s">
        <v>1545</v>
      </c>
      <c r="C62" s="102" t="s">
        <v>1546</v>
      </c>
      <c r="D62" s="103"/>
      <c r="E62" s="104"/>
      <c r="F62" s="104"/>
      <c r="G62" s="105"/>
      <c r="H62" s="106"/>
      <c r="I62" s="107"/>
      <c r="J62" s="106"/>
      <c r="K62" s="107"/>
      <c r="O62" s="108"/>
    </row>
    <row r="63" spans="1:104" ht="22.5" x14ac:dyDescent="0.2">
      <c r="A63" s="109">
        <v>19</v>
      </c>
      <c r="B63" s="110" t="s">
        <v>247</v>
      </c>
      <c r="C63" s="111" t="s">
        <v>1547</v>
      </c>
      <c r="D63" s="112" t="s">
        <v>1393</v>
      </c>
      <c r="E63" s="113">
        <v>12</v>
      </c>
      <c r="F63" s="114">
        <v>0</v>
      </c>
      <c r="G63" s="115">
        <f>E63*F63</f>
        <v>0</v>
      </c>
      <c r="H63" s="116">
        <v>0</v>
      </c>
      <c r="I63" s="117">
        <f>E63*H63</f>
        <v>0</v>
      </c>
      <c r="J63" s="116"/>
      <c r="K63" s="117">
        <f>E63*J63</f>
        <v>0</v>
      </c>
      <c r="O63" s="108"/>
      <c r="Z63" s="108"/>
      <c r="AA63" s="108">
        <v>12</v>
      </c>
      <c r="AB63" s="108">
        <v>0</v>
      </c>
      <c r="AC63" s="108">
        <v>1</v>
      </c>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18">
        <f>G63</f>
        <v>0</v>
      </c>
      <c r="BA63" s="108"/>
      <c r="BB63" s="108"/>
      <c r="BC63" s="108"/>
      <c r="BD63" s="108"/>
      <c r="BE63" s="108"/>
      <c r="BF63" s="108"/>
      <c r="BG63" s="108"/>
      <c r="BH63" s="108"/>
      <c r="BI63" s="108"/>
      <c r="CA63" s="108">
        <v>12</v>
      </c>
      <c r="CB63" s="108">
        <v>0</v>
      </c>
      <c r="CZ63" s="75">
        <v>4</v>
      </c>
    </row>
    <row r="64" spans="1:104" x14ac:dyDescent="0.2">
      <c r="A64" s="119"/>
      <c r="B64" s="120"/>
      <c r="C64" s="178"/>
      <c r="D64" s="179"/>
      <c r="E64" s="179"/>
      <c r="F64" s="179"/>
      <c r="G64" s="180"/>
      <c r="I64" s="121"/>
      <c r="K64" s="121"/>
      <c r="L64" s="122"/>
      <c r="O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row>
    <row r="65" spans="1:61" ht="22.5" x14ac:dyDescent="0.2">
      <c r="A65" s="119"/>
      <c r="B65" s="120"/>
      <c r="C65" s="178" t="s">
        <v>1548</v>
      </c>
      <c r="D65" s="179"/>
      <c r="E65" s="179"/>
      <c r="F65" s="179"/>
      <c r="G65" s="180"/>
      <c r="I65" s="121"/>
      <c r="K65" s="121"/>
      <c r="L65" s="122" t="s">
        <v>1548</v>
      </c>
      <c r="O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row>
    <row r="66" spans="1:61" x14ac:dyDescent="0.2">
      <c r="A66" s="119"/>
      <c r="B66" s="120"/>
      <c r="C66" s="178" t="s">
        <v>1549</v>
      </c>
      <c r="D66" s="179"/>
      <c r="E66" s="179"/>
      <c r="F66" s="179"/>
      <c r="G66" s="180"/>
      <c r="I66" s="121"/>
      <c r="K66" s="121"/>
      <c r="L66" s="122" t="s">
        <v>1549</v>
      </c>
      <c r="O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row>
    <row r="67" spans="1:61" x14ac:dyDescent="0.2">
      <c r="A67" s="119"/>
      <c r="B67" s="120"/>
      <c r="C67" s="178"/>
      <c r="D67" s="179"/>
      <c r="E67" s="179"/>
      <c r="F67" s="179"/>
      <c r="G67" s="180"/>
      <c r="I67" s="121"/>
      <c r="K67" s="121"/>
      <c r="L67" s="122"/>
      <c r="O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row>
    <row r="68" spans="1:61" x14ac:dyDescent="0.2">
      <c r="A68" s="119"/>
      <c r="B68" s="120"/>
      <c r="C68" s="178" t="s">
        <v>1396</v>
      </c>
      <c r="D68" s="179"/>
      <c r="E68" s="179"/>
      <c r="F68" s="179"/>
      <c r="G68" s="180"/>
      <c r="I68" s="121"/>
      <c r="K68" s="121"/>
      <c r="L68" s="122" t="s">
        <v>1396</v>
      </c>
      <c r="O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row>
    <row r="69" spans="1:61" ht="22.5" x14ac:dyDescent="0.2">
      <c r="A69" s="119"/>
      <c r="B69" s="120"/>
      <c r="C69" s="178" t="s">
        <v>1397</v>
      </c>
      <c r="D69" s="179"/>
      <c r="E69" s="179"/>
      <c r="F69" s="179"/>
      <c r="G69" s="180"/>
      <c r="I69" s="121"/>
      <c r="K69" s="121"/>
      <c r="L69" s="122" t="s">
        <v>1397</v>
      </c>
      <c r="O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row>
    <row r="70" spans="1:61" x14ac:dyDescent="0.2">
      <c r="A70" s="119"/>
      <c r="B70" s="120"/>
      <c r="C70" s="178" t="s">
        <v>1398</v>
      </c>
      <c r="D70" s="179"/>
      <c r="E70" s="179"/>
      <c r="F70" s="179"/>
      <c r="G70" s="180"/>
      <c r="I70" s="121"/>
      <c r="K70" s="121"/>
      <c r="L70" s="122" t="s">
        <v>1398</v>
      </c>
      <c r="O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row>
    <row r="71" spans="1:61" ht="22.5" x14ac:dyDescent="0.2">
      <c r="A71" s="119"/>
      <c r="B71" s="120"/>
      <c r="C71" s="178" t="s">
        <v>1399</v>
      </c>
      <c r="D71" s="179"/>
      <c r="E71" s="179"/>
      <c r="F71" s="179"/>
      <c r="G71" s="180"/>
      <c r="I71" s="121"/>
      <c r="K71" s="121"/>
      <c r="L71" s="122" t="s">
        <v>1399</v>
      </c>
      <c r="O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row>
    <row r="72" spans="1:61" x14ac:dyDescent="0.2">
      <c r="A72" s="119"/>
      <c r="B72" s="120"/>
      <c r="C72" s="178" t="s">
        <v>1400</v>
      </c>
      <c r="D72" s="179"/>
      <c r="E72" s="179"/>
      <c r="F72" s="179"/>
      <c r="G72" s="180"/>
      <c r="I72" s="121"/>
      <c r="K72" s="121"/>
      <c r="L72" s="122" t="s">
        <v>1400</v>
      </c>
      <c r="O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row>
    <row r="73" spans="1:61" ht="22.5" x14ac:dyDescent="0.2">
      <c r="A73" s="119"/>
      <c r="B73" s="120"/>
      <c r="C73" s="178" t="s">
        <v>1401</v>
      </c>
      <c r="D73" s="179"/>
      <c r="E73" s="179"/>
      <c r="F73" s="179"/>
      <c r="G73" s="180"/>
      <c r="I73" s="121"/>
      <c r="K73" s="121"/>
      <c r="L73" s="122" t="s">
        <v>1401</v>
      </c>
      <c r="O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row>
    <row r="74" spans="1:61" x14ac:dyDescent="0.2">
      <c r="A74" s="128" t="s">
        <v>51</v>
      </c>
      <c r="B74" s="129" t="s">
        <v>1545</v>
      </c>
      <c r="C74" s="130" t="s">
        <v>1546</v>
      </c>
      <c r="D74" s="131"/>
      <c r="E74" s="132"/>
      <c r="F74" s="132"/>
      <c r="G74" s="133">
        <f>SUM(G62:G73)</f>
        <v>0</v>
      </c>
      <c r="H74" s="134"/>
      <c r="I74" s="133">
        <f>SUM(I62:I73)</f>
        <v>0</v>
      </c>
      <c r="J74" s="135"/>
      <c r="K74" s="133">
        <f>SUM(K62:K73)</f>
        <v>0</v>
      </c>
      <c r="O74" s="108"/>
      <c r="X74" s="136">
        <f>K74</f>
        <v>0</v>
      </c>
      <c r="Y74" s="136">
        <f>I74</f>
        <v>0</v>
      </c>
      <c r="Z74" s="118">
        <f>G74</f>
        <v>0</v>
      </c>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37"/>
      <c r="BB74" s="137"/>
      <c r="BC74" s="137"/>
      <c r="BD74" s="137"/>
      <c r="BE74" s="137"/>
      <c r="BF74" s="137"/>
      <c r="BG74" s="108"/>
      <c r="BH74" s="108"/>
      <c r="BI74" s="108"/>
    </row>
    <row r="75" spans="1:61" x14ac:dyDescent="0.2">
      <c r="A75" s="138" t="s">
        <v>29</v>
      </c>
      <c r="B75" s="139" t="s">
        <v>52</v>
      </c>
      <c r="C75" s="140"/>
      <c r="D75" s="141"/>
      <c r="E75" s="142"/>
      <c r="F75" s="142"/>
      <c r="G75" s="143">
        <f>SUM(Z7:Z75)</f>
        <v>0</v>
      </c>
      <c r="H75" s="144"/>
      <c r="I75" s="143">
        <f>SUM(Y7:Y75)</f>
        <v>5.4566749999999997</v>
      </c>
      <c r="J75" s="144"/>
      <c r="K75" s="143">
        <f>SUM(X7:X75)</f>
        <v>-16.208400000000001</v>
      </c>
      <c r="O75" s="108"/>
      <c r="BA75" s="145"/>
      <c r="BB75" s="145"/>
      <c r="BC75" s="145"/>
      <c r="BD75" s="145"/>
      <c r="BE75" s="145"/>
      <c r="BF75" s="145"/>
    </row>
    <row r="76" spans="1:61" x14ac:dyDescent="0.2">
      <c r="E76" s="75"/>
    </row>
    <row r="77" spans="1:61" x14ac:dyDescent="0.2">
      <c r="A77" s="146" t="s">
        <v>31</v>
      </c>
      <c r="E77" s="75"/>
    </row>
    <row r="78" spans="1:61" ht="117.75" customHeight="1" x14ac:dyDescent="0.2">
      <c r="A78" s="182"/>
      <c r="B78" s="183"/>
      <c r="C78" s="183"/>
      <c r="D78" s="183"/>
      <c r="E78" s="183"/>
      <c r="F78" s="183"/>
      <c r="G78" s="184"/>
    </row>
    <row r="79" spans="1:61" x14ac:dyDescent="0.2">
      <c r="E79" s="75"/>
    </row>
    <row r="80" spans="1:61" x14ac:dyDescent="0.2">
      <c r="E80" s="75"/>
    </row>
    <row r="81" spans="5:5" x14ac:dyDescent="0.2">
      <c r="E81" s="75"/>
    </row>
    <row r="82" spans="5:5" x14ac:dyDescent="0.2">
      <c r="E82" s="75"/>
    </row>
    <row r="83" spans="5:5" x14ac:dyDescent="0.2">
      <c r="E83" s="75"/>
    </row>
    <row r="84" spans="5:5" x14ac:dyDescent="0.2">
      <c r="E84" s="75"/>
    </row>
    <row r="85" spans="5:5" x14ac:dyDescent="0.2">
      <c r="E85" s="75"/>
    </row>
    <row r="86" spans="5:5" x14ac:dyDescent="0.2">
      <c r="E86" s="75"/>
    </row>
    <row r="87" spans="5:5" x14ac:dyDescent="0.2">
      <c r="E87" s="75"/>
    </row>
    <row r="88" spans="5:5" x14ac:dyDescent="0.2">
      <c r="E88" s="75"/>
    </row>
    <row r="89" spans="5:5" x14ac:dyDescent="0.2">
      <c r="E89" s="75"/>
    </row>
    <row r="90" spans="5:5" x14ac:dyDescent="0.2">
      <c r="E90" s="75"/>
    </row>
    <row r="91" spans="5:5" x14ac:dyDescent="0.2">
      <c r="E91" s="75"/>
    </row>
    <row r="92" spans="5:5" x14ac:dyDescent="0.2">
      <c r="E92" s="75"/>
    </row>
    <row r="93" spans="5:5" x14ac:dyDescent="0.2">
      <c r="E93" s="75"/>
    </row>
    <row r="94" spans="5:5" x14ac:dyDescent="0.2">
      <c r="E94" s="75"/>
    </row>
    <row r="95" spans="5:5" x14ac:dyDescent="0.2">
      <c r="E95" s="75"/>
    </row>
    <row r="96" spans="5:5"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5:5" x14ac:dyDescent="0.2">
      <c r="E113" s="75"/>
    </row>
    <row r="114" spans="5:5" x14ac:dyDescent="0.2">
      <c r="E114" s="75"/>
    </row>
    <row r="115" spans="5:5" x14ac:dyDescent="0.2">
      <c r="E115" s="75"/>
    </row>
    <row r="116" spans="5:5" x14ac:dyDescent="0.2">
      <c r="E116" s="75"/>
    </row>
    <row r="117" spans="5:5" x14ac:dyDescent="0.2">
      <c r="E117" s="75"/>
    </row>
    <row r="118" spans="5:5" x14ac:dyDescent="0.2">
      <c r="E118" s="75"/>
    </row>
    <row r="119" spans="5:5" x14ac:dyDescent="0.2">
      <c r="E119" s="75"/>
    </row>
    <row r="120" spans="5:5" x14ac:dyDescent="0.2">
      <c r="E120" s="75"/>
    </row>
    <row r="121" spans="5:5" x14ac:dyDescent="0.2">
      <c r="E121" s="75"/>
    </row>
    <row r="122" spans="5:5" x14ac:dyDescent="0.2">
      <c r="E122" s="75"/>
    </row>
    <row r="123" spans="5:5" x14ac:dyDescent="0.2">
      <c r="E123" s="75"/>
    </row>
    <row r="124" spans="5:5" x14ac:dyDescent="0.2">
      <c r="E124" s="75"/>
    </row>
    <row r="125" spans="5:5" x14ac:dyDescent="0.2">
      <c r="E125" s="75"/>
    </row>
    <row r="126" spans="5:5" x14ac:dyDescent="0.2">
      <c r="E126" s="75"/>
    </row>
    <row r="127" spans="5:5" x14ac:dyDescent="0.2">
      <c r="E127" s="75"/>
    </row>
    <row r="128" spans="5:5" x14ac:dyDescent="0.2">
      <c r="E128" s="75"/>
    </row>
    <row r="129" spans="1:7" x14ac:dyDescent="0.2">
      <c r="E129" s="75"/>
    </row>
    <row r="130" spans="1:7" x14ac:dyDescent="0.2">
      <c r="E130" s="75"/>
    </row>
    <row r="131" spans="1:7" x14ac:dyDescent="0.2">
      <c r="E131" s="75"/>
    </row>
    <row r="132" spans="1:7" x14ac:dyDescent="0.2">
      <c r="E132" s="75"/>
    </row>
    <row r="133" spans="1:7" x14ac:dyDescent="0.2">
      <c r="E133" s="75"/>
    </row>
    <row r="134" spans="1:7" x14ac:dyDescent="0.2">
      <c r="A134" s="147"/>
      <c r="B134" s="147"/>
    </row>
    <row r="135" spans="1:7" x14ac:dyDescent="0.2">
      <c r="C135" s="148"/>
      <c r="D135" s="148"/>
      <c r="E135" s="149"/>
      <c r="F135" s="148"/>
      <c r="G135" s="150"/>
    </row>
    <row r="136" spans="1:7" x14ac:dyDescent="0.2">
      <c r="A136" s="147"/>
      <c r="B136" s="147"/>
    </row>
  </sheetData>
  <sheetProtection password="C7B2" sheet="1"/>
  <mergeCells count="35">
    <mergeCell ref="A1:G1"/>
    <mergeCell ref="A78:G78"/>
    <mergeCell ref="C9:G9"/>
    <mergeCell ref="C10:G10"/>
    <mergeCell ref="C12:G12"/>
    <mergeCell ref="C13:G13"/>
    <mergeCell ref="C15:G15"/>
    <mergeCell ref="C16:G16"/>
    <mergeCell ref="C36:G36"/>
    <mergeCell ref="C37:G37"/>
    <mergeCell ref="C39:G39"/>
    <mergeCell ref="C40:G40"/>
    <mergeCell ref="C18:G18"/>
    <mergeCell ref="C19:G19"/>
    <mergeCell ref="C21:G21"/>
    <mergeCell ref="C22:G22"/>
    <mergeCell ref="C26:G26"/>
    <mergeCell ref="C27:G27"/>
    <mergeCell ref="C56:G56"/>
    <mergeCell ref="C57:G57"/>
    <mergeCell ref="C45:G45"/>
    <mergeCell ref="C47:G47"/>
    <mergeCell ref="C48:G48"/>
    <mergeCell ref="C51:G51"/>
    <mergeCell ref="C52:G52"/>
    <mergeCell ref="C72:G72"/>
    <mergeCell ref="C73:G73"/>
    <mergeCell ref="C64:G64"/>
    <mergeCell ref="C65:G65"/>
    <mergeCell ref="C66:G66"/>
    <mergeCell ref="C67:G67"/>
    <mergeCell ref="C68:G68"/>
    <mergeCell ref="C69:G69"/>
    <mergeCell ref="C70:G70"/>
    <mergeCell ref="C71:G7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CZ332"/>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1866</v>
      </c>
      <c r="E3" s="83"/>
      <c r="F3" s="84"/>
      <c r="G3" s="85"/>
    </row>
    <row r="4" spans="1:104" ht="13.5" customHeight="1" thickBot="1" x14ac:dyDescent="0.25">
      <c r="A4" s="86" t="s">
        <v>34</v>
      </c>
      <c r="B4" s="87"/>
      <c r="C4" s="88"/>
      <c r="D4" s="89" t="s">
        <v>1867</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1642</v>
      </c>
      <c r="C7" s="102" t="s">
        <v>48</v>
      </c>
      <c r="D7" s="103"/>
      <c r="E7" s="104"/>
      <c r="F7" s="104"/>
      <c r="G7" s="105"/>
      <c r="H7" s="106"/>
      <c r="I7" s="107"/>
      <c r="J7" s="106"/>
      <c r="K7" s="107"/>
      <c r="O7" s="108"/>
    </row>
    <row r="8" spans="1:104" ht="33.75" x14ac:dyDescent="0.2">
      <c r="A8" s="109">
        <v>1</v>
      </c>
      <c r="B8" s="110" t="s">
        <v>1643</v>
      </c>
      <c r="C8" s="111" t="s">
        <v>1644</v>
      </c>
      <c r="D8" s="112" t="s">
        <v>84</v>
      </c>
      <c r="E8" s="113">
        <v>1</v>
      </c>
      <c r="F8" s="114">
        <v>0</v>
      </c>
      <c r="G8" s="115">
        <f>E8*F8</f>
        <v>0</v>
      </c>
      <c r="H8" s="116">
        <v>0</v>
      </c>
      <c r="I8" s="117">
        <f>E8*H8</f>
        <v>0</v>
      </c>
      <c r="J8" s="116"/>
      <c r="K8" s="117">
        <f>E8*J8</f>
        <v>0</v>
      </c>
      <c r="O8" s="108"/>
      <c r="Z8" s="108"/>
      <c r="AA8" s="108">
        <v>12</v>
      </c>
      <c r="AB8" s="108">
        <v>0</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12</v>
      </c>
      <c r="CB8" s="108">
        <v>0</v>
      </c>
      <c r="CZ8" s="75">
        <v>1</v>
      </c>
    </row>
    <row r="9" spans="1:104" x14ac:dyDescent="0.2">
      <c r="A9" s="119"/>
      <c r="B9" s="120"/>
      <c r="C9" s="178" t="s">
        <v>1644</v>
      </c>
      <c r="D9" s="179"/>
      <c r="E9" s="179"/>
      <c r="F9" s="179"/>
      <c r="G9" s="180"/>
      <c r="I9" s="121"/>
      <c r="K9" s="121"/>
      <c r="L9" s="122" t="s">
        <v>1644</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ht="33.75" x14ac:dyDescent="0.2">
      <c r="A10" s="109">
        <v>2</v>
      </c>
      <c r="B10" s="110" t="s">
        <v>1645</v>
      </c>
      <c r="C10" s="111" t="s">
        <v>1646</v>
      </c>
      <c r="D10" s="112" t="s">
        <v>84</v>
      </c>
      <c r="E10" s="113">
        <v>1</v>
      </c>
      <c r="F10" s="114">
        <v>0</v>
      </c>
      <c r="G10" s="115">
        <f>E10*F10</f>
        <v>0</v>
      </c>
      <c r="H10" s="116">
        <v>0</v>
      </c>
      <c r="I10" s="117">
        <f>E10*H10</f>
        <v>0</v>
      </c>
      <c r="J10" s="116"/>
      <c r="K10" s="117">
        <f>E10*J10</f>
        <v>0</v>
      </c>
      <c r="O10" s="108"/>
      <c r="Z10" s="108"/>
      <c r="AA10" s="108">
        <v>12</v>
      </c>
      <c r="AB10" s="108">
        <v>0</v>
      </c>
      <c r="AC10" s="108">
        <v>2</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G10</f>
        <v>0</v>
      </c>
      <c r="BA10" s="108"/>
      <c r="BB10" s="108"/>
      <c r="BC10" s="108"/>
      <c r="BD10" s="108"/>
      <c r="BE10" s="108"/>
      <c r="BF10" s="108"/>
      <c r="BG10" s="108"/>
      <c r="BH10" s="108"/>
      <c r="BI10" s="108"/>
      <c r="CA10" s="108">
        <v>12</v>
      </c>
      <c r="CB10" s="108">
        <v>0</v>
      </c>
      <c r="CZ10" s="75">
        <v>1</v>
      </c>
    </row>
    <row r="11" spans="1:104" x14ac:dyDescent="0.2">
      <c r="A11" s="119"/>
      <c r="B11" s="120"/>
      <c r="C11" s="178" t="s">
        <v>1646</v>
      </c>
      <c r="D11" s="179"/>
      <c r="E11" s="179"/>
      <c r="F11" s="179"/>
      <c r="G11" s="180"/>
      <c r="I11" s="121"/>
      <c r="K11" s="121"/>
      <c r="L11" s="122" t="s">
        <v>1646</v>
      </c>
      <c r="O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row>
    <row r="12" spans="1:104" ht="33.75" x14ac:dyDescent="0.2">
      <c r="A12" s="109">
        <v>3</v>
      </c>
      <c r="B12" s="110" t="s">
        <v>1647</v>
      </c>
      <c r="C12" s="111" t="s">
        <v>1648</v>
      </c>
      <c r="D12" s="112" t="s">
        <v>84</v>
      </c>
      <c r="E12" s="113">
        <v>1</v>
      </c>
      <c r="F12" s="114">
        <v>0</v>
      </c>
      <c r="G12" s="115">
        <f>E12*F12</f>
        <v>0</v>
      </c>
      <c r="H12" s="116">
        <v>0</v>
      </c>
      <c r="I12" s="117">
        <f>E12*H12</f>
        <v>0</v>
      </c>
      <c r="J12" s="116"/>
      <c r="K12" s="117">
        <f>E12*J12</f>
        <v>0</v>
      </c>
      <c r="O12" s="108"/>
      <c r="Z12" s="108"/>
      <c r="AA12" s="108">
        <v>12</v>
      </c>
      <c r="AB12" s="108">
        <v>0</v>
      </c>
      <c r="AC12" s="108">
        <v>3</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12</v>
      </c>
      <c r="CB12" s="108">
        <v>0</v>
      </c>
      <c r="CZ12" s="75">
        <v>1</v>
      </c>
    </row>
    <row r="13" spans="1:104" x14ac:dyDescent="0.2">
      <c r="A13" s="119"/>
      <c r="B13" s="120"/>
      <c r="C13" s="178" t="s">
        <v>1648</v>
      </c>
      <c r="D13" s="179"/>
      <c r="E13" s="179"/>
      <c r="F13" s="179"/>
      <c r="G13" s="180"/>
      <c r="I13" s="121"/>
      <c r="K13" s="121"/>
      <c r="L13" s="122" t="s">
        <v>1648</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ht="33.75" x14ac:dyDescent="0.2">
      <c r="A14" s="109">
        <v>4</v>
      </c>
      <c r="B14" s="110" t="s">
        <v>1649</v>
      </c>
      <c r="C14" s="111" t="s">
        <v>1650</v>
      </c>
      <c r="D14" s="112" t="s">
        <v>84</v>
      </c>
      <c r="E14" s="113">
        <v>1</v>
      </c>
      <c r="F14" s="114">
        <v>0</v>
      </c>
      <c r="G14" s="115">
        <f>E14*F14</f>
        <v>0</v>
      </c>
      <c r="H14" s="116">
        <v>0</v>
      </c>
      <c r="I14" s="117">
        <f>E14*H14</f>
        <v>0</v>
      </c>
      <c r="J14" s="116"/>
      <c r="K14" s="117">
        <f>E14*J14</f>
        <v>0</v>
      </c>
      <c r="O14" s="108"/>
      <c r="Z14" s="108"/>
      <c r="AA14" s="108">
        <v>12</v>
      </c>
      <c r="AB14" s="108">
        <v>0</v>
      </c>
      <c r="AC14" s="108">
        <v>4</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G14</f>
        <v>0</v>
      </c>
      <c r="BA14" s="108"/>
      <c r="BB14" s="108"/>
      <c r="BC14" s="108"/>
      <c r="BD14" s="108"/>
      <c r="BE14" s="108"/>
      <c r="BF14" s="108"/>
      <c r="BG14" s="108"/>
      <c r="BH14" s="108"/>
      <c r="BI14" s="108"/>
      <c r="CA14" s="108">
        <v>12</v>
      </c>
      <c r="CB14" s="108">
        <v>0</v>
      </c>
      <c r="CZ14" s="75">
        <v>1</v>
      </c>
    </row>
    <row r="15" spans="1:104" ht="22.5" x14ac:dyDescent="0.2">
      <c r="A15" s="119"/>
      <c r="B15" s="120"/>
      <c r="C15" s="178" t="s">
        <v>1650</v>
      </c>
      <c r="D15" s="179"/>
      <c r="E15" s="179"/>
      <c r="F15" s="179"/>
      <c r="G15" s="180"/>
      <c r="I15" s="121"/>
      <c r="K15" s="121"/>
      <c r="L15" s="122" t="s">
        <v>1650</v>
      </c>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row>
    <row r="16" spans="1:104" ht="33.75" x14ac:dyDescent="0.2">
      <c r="A16" s="109">
        <v>5</v>
      </c>
      <c r="B16" s="110" t="s">
        <v>1651</v>
      </c>
      <c r="C16" s="111" t="s">
        <v>1652</v>
      </c>
      <c r="D16" s="112" t="s">
        <v>84</v>
      </c>
      <c r="E16" s="113">
        <v>1</v>
      </c>
      <c r="F16" s="114">
        <v>0</v>
      </c>
      <c r="G16" s="115">
        <f>E16*F16</f>
        <v>0</v>
      </c>
      <c r="H16" s="116">
        <v>0</v>
      </c>
      <c r="I16" s="117">
        <f>E16*H16</f>
        <v>0</v>
      </c>
      <c r="J16" s="116"/>
      <c r="K16" s="117">
        <f>E16*J16</f>
        <v>0</v>
      </c>
      <c r="O16" s="108"/>
      <c r="Z16" s="108"/>
      <c r="AA16" s="108">
        <v>12</v>
      </c>
      <c r="AB16" s="108">
        <v>0</v>
      </c>
      <c r="AC16" s="108">
        <v>5</v>
      </c>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18">
        <f>G16</f>
        <v>0</v>
      </c>
      <c r="BA16" s="108"/>
      <c r="BB16" s="108"/>
      <c r="BC16" s="108"/>
      <c r="BD16" s="108"/>
      <c r="BE16" s="108"/>
      <c r="BF16" s="108"/>
      <c r="BG16" s="108"/>
      <c r="BH16" s="108"/>
      <c r="BI16" s="108"/>
      <c r="CA16" s="108">
        <v>12</v>
      </c>
      <c r="CB16" s="108">
        <v>0</v>
      </c>
      <c r="CZ16" s="75">
        <v>1</v>
      </c>
    </row>
    <row r="17" spans="1:104" ht="22.5" x14ac:dyDescent="0.2">
      <c r="A17" s="119"/>
      <c r="B17" s="120"/>
      <c r="C17" s="178" t="s">
        <v>1652</v>
      </c>
      <c r="D17" s="179"/>
      <c r="E17" s="179"/>
      <c r="F17" s="179"/>
      <c r="G17" s="180"/>
      <c r="I17" s="121"/>
      <c r="K17" s="121"/>
      <c r="L17" s="122" t="s">
        <v>1652</v>
      </c>
      <c r="O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row>
    <row r="18" spans="1:104" ht="33.75" x14ac:dyDescent="0.2">
      <c r="A18" s="109">
        <v>6</v>
      </c>
      <c r="B18" s="110" t="s">
        <v>1653</v>
      </c>
      <c r="C18" s="111" t="s">
        <v>1654</v>
      </c>
      <c r="D18" s="112" t="s">
        <v>84</v>
      </c>
      <c r="E18" s="113">
        <v>1</v>
      </c>
      <c r="F18" s="114">
        <v>0</v>
      </c>
      <c r="G18" s="115">
        <f>E18*F18</f>
        <v>0</v>
      </c>
      <c r="H18" s="116">
        <v>0</v>
      </c>
      <c r="I18" s="117">
        <f>E18*H18</f>
        <v>0</v>
      </c>
      <c r="J18" s="116"/>
      <c r="K18" s="117">
        <f>E18*J18</f>
        <v>0</v>
      </c>
      <c r="O18" s="108"/>
      <c r="Z18" s="108"/>
      <c r="AA18" s="108">
        <v>12</v>
      </c>
      <c r="AB18" s="108">
        <v>0</v>
      </c>
      <c r="AC18" s="108">
        <v>6</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12</v>
      </c>
      <c r="CB18" s="108">
        <v>0</v>
      </c>
      <c r="CZ18" s="75">
        <v>1</v>
      </c>
    </row>
    <row r="19" spans="1:104" ht="22.5" x14ac:dyDescent="0.2">
      <c r="A19" s="119"/>
      <c r="B19" s="120"/>
      <c r="C19" s="178" t="s">
        <v>1654</v>
      </c>
      <c r="D19" s="179"/>
      <c r="E19" s="179"/>
      <c r="F19" s="179"/>
      <c r="G19" s="180"/>
      <c r="I19" s="121"/>
      <c r="K19" s="121"/>
      <c r="L19" s="122" t="s">
        <v>1654</v>
      </c>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row>
    <row r="20" spans="1:104" ht="33.75" x14ac:dyDescent="0.2">
      <c r="A20" s="109">
        <v>7</v>
      </c>
      <c r="B20" s="110" t="s">
        <v>1655</v>
      </c>
      <c r="C20" s="111" t="s">
        <v>1656</v>
      </c>
      <c r="D20" s="112" t="s">
        <v>84</v>
      </c>
      <c r="E20" s="113">
        <v>1</v>
      </c>
      <c r="F20" s="114">
        <v>0</v>
      </c>
      <c r="G20" s="115">
        <f>E20*F20</f>
        <v>0</v>
      </c>
      <c r="H20" s="116">
        <v>0</v>
      </c>
      <c r="I20" s="117">
        <f>E20*H20</f>
        <v>0</v>
      </c>
      <c r="J20" s="116"/>
      <c r="K20" s="117">
        <f>E20*J20</f>
        <v>0</v>
      </c>
      <c r="O20" s="108"/>
      <c r="Z20" s="108"/>
      <c r="AA20" s="108">
        <v>12</v>
      </c>
      <c r="AB20" s="108">
        <v>0</v>
      </c>
      <c r="AC20" s="108">
        <v>7</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G20</f>
        <v>0</v>
      </c>
      <c r="BA20" s="108"/>
      <c r="BB20" s="108"/>
      <c r="BC20" s="108"/>
      <c r="BD20" s="108"/>
      <c r="BE20" s="108"/>
      <c r="BF20" s="108"/>
      <c r="BG20" s="108"/>
      <c r="BH20" s="108"/>
      <c r="BI20" s="108"/>
      <c r="CA20" s="108">
        <v>12</v>
      </c>
      <c r="CB20" s="108">
        <v>0</v>
      </c>
      <c r="CZ20" s="75">
        <v>1</v>
      </c>
    </row>
    <row r="21" spans="1:104" ht="22.5" x14ac:dyDescent="0.2">
      <c r="A21" s="119"/>
      <c r="B21" s="120"/>
      <c r="C21" s="178" t="s">
        <v>1657</v>
      </c>
      <c r="D21" s="179"/>
      <c r="E21" s="179"/>
      <c r="F21" s="179"/>
      <c r="G21" s="180"/>
      <c r="I21" s="121"/>
      <c r="K21" s="121"/>
      <c r="L21" s="122" t="s">
        <v>1657</v>
      </c>
      <c r="O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row>
    <row r="22" spans="1:104" ht="33.75" x14ac:dyDescent="0.2">
      <c r="A22" s="109">
        <v>8</v>
      </c>
      <c r="B22" s="110" t="s">
        <v>1658</v>
      </c>
      <c r="C22" s="111" t="s">
        <v>1656</v>
      </c>
      <c r="D22" s="112" t="s">
        <v>84</v>
      </c>
      <c r="E22" s="113">
        <v>4</v>
      </c>
      <c r="F22" s="114">
        <v>0</v>
      </c>
      <c r="G22" s="115">
        <f>E22*F22</f>
        <v>0</v>
      </c>
      <c r="H22" s="116">
        <v>0</v>
      </c>
      <c r="I22" s="117">
        <f>E22*H22</f>
        <v>0</v>
      </c>
      <c r="J22" s="116"/>
      <c r="K22" s="117">
        <f>E22*J22</f>
        <v>0</v>
      </c>
      <c r="O22" s="108"/>
      <c r="Z22" s="108"/>
      <c r="AA22" s="108">
        <v>12</v>
      </c>
      <c r="AB22" s="108">
        <v>0</v>
      </c>
      <c r="AC22" s="108">
        <v>8</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G22</f>
        <v>0</v>
      </c>
      <c r="BA22" s="108"/>
      <c r="BB22" s="108"/>
      <c r="BC22" s="108"/>
      <c r="BD22" s="108"/>
      <c r="BE22" s="108"/>
      <c r="BF22" s="108"/>
      <c r="BG22" s="108"/>
      <c r="BH22" s="108"/>
      <c r="BI22" s="108"/>
      <c r="CA22" s="108">
        <v>12</v>
      </c>
      <c r="CB22" s="108">
        <v>0</v>
      </c>
      <c r="CZ22" s="75">
        <v>1</v>
      </c>
    </row>
    <row r="23" spans="1:104" ht="22.5" x14ac:dyDescent="0.2">
      <c r="A23" s="119"/>
      <c r="B23" s="120"/>
      <c r="C23" s="178" t="s">
        <v>1659</v>
      </c>
      <c r="D23" s="179"/>
      <c r="E23" s="179"/>
      <c r="F23" s="179"/>
      <c r="G23" s="180"/>
      <c r="I23" s="121"/>
      <c r="K23" s="121"/>
      <c r="L23" s="122" t="s">
        <v>1659</v>
      </c>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row>
    <row r="24" spans="1:104" ht="33.75" x14ac:dyDescent="0.2">
      <c r="A24" s="109">
        <v>9</v>
      </c>
      <c r="B24" s="110" t="s">
        <v>1660</v>
      </c>
      <c r="C24" s="111" t="s">
        <v>1656</v>
      </c>
      <c r="D24" s="112" t="s">
        <v>84</v>
      </c>
      <c r="E24" s="113">
        <v>1</v>
      </c>
      <c r="F24" s="114">
        <v>0</v>
      </c>
      <c r="G24" s="115">
        <f>E24*F24</f>
        <v>0</v>
      </c>
      <c r="H24" s="116">
        <v>0</v>
      </c>
      <c r="I24" s="117">
        <f>E24*H24</f>
        <v>0</v>
      </c>
      <c r="J24" s="116"/>
      <c r="K24" s="117">
        <f>E24*J24</f>
        <v>0</v>
      </c>
      <c r="O24" s="108"/>
      <c r="Z24" s="108"/>
      <c r="AA24" s="108">
        <v>12</v>
      </c>
      <c r="AB24" s="108">
        <v>0</v>
      </c>
      <c r="AC24" s="108">
        <v>9</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12</v>
      </c>
      <c r="CB24" s="108">
        <v>0</v>
      </c>
      <c r="CZ24" s="75">
        <v>1</v>
      </c>
    </row>
    <row r="25" spans="1:104" ht="22.5" x14ac:dyDescent="0.2">
      <c r="A25" s="119"/>
      <c r="B25" s="120"/>
      <c r="C25" s="178" t="s">
        <v>1661</v>
      </c>
      <c r="D25" s="179"/>
      <c r="E25" s="179"/>
      <c r="F25" s="179"/>
      <c r="G25" s="180"/>
      <c r="I25" s="121"/>
      <c r="K25" s="121"/>
      <c r="L25" s="122" t="s">
        <v>1661</v>
      </c>
      <c r="O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104" ht="22.5" x14ac:dyDescent="0.2">
      <c r="A26" s="109">
        <v>10</v>
      </c>
      <c r="B26" s="110" t="s">
        <v>1662</v>
      </c>
      <c r="C26" s="111" t="s">
        <v>1663</v>
      </c>
      <c r="D26" s="112" t="s">
        <v>128</v>
      </c>
      <c r="E26" s="113">
        <v>0.46800000000000003</v>
      </c>
      <c r="F26" s="114">
        <v>0</v>
      </c>
      <c r="G26" s="115">
        <f>E26*F26</f>
        <v>0</v>
      </c>
      <c r="H26" s="116">
        <v>0</v>
      </c>
      <c r="I26" s="117">
        <f>E26*H26</f>
        <v>0</v>
      </c>
      <c r="J26" s="116"/>
      <c r="K26" s="117">
        <f>E26*J26</f>
        <v>0</v>
      </c>
      <c r="O26" s="108"/>
      <c r="Z26" s="108"/>
      <c r="AA26" s="108">
        <v>12</v>
      </c>
      <c r="AB26" s="108">
        <v>0</v>
      </c>
      <c r="AC26" s="108">
        <v>10</v>
      </c>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18">
        <f>G26</f>
        <v>0</v>
      </c>
      <c r="BA26" s="108"/>
      <c r="BB26" s="108"/>
      <c r="BC26" s="108"/>
      <c r="BD26" s="108"/>
      <c r="BE26" s="108"/>
      <c r="BF26" s="108"/>
      <c r="BG26" s="108"/>
      <c r="BH26" s="108"/>
      <c r="BI26" s="108"/>
      <c r="CA26" s="108">
        <v>12</v>
      </c>
      <c r="CB26" s="108">
        <v>0</v>
      </c>
      <c r="CZ26" s="75">
        <v>1</v>
      </c>
    </row>
    <row r="27" spans="1:104" ht="33.75" x14ac:dyDescent="0.2">
      <c r="A27" s="119"/>
      <c r="B27" s="120"/>
      <c r="C27" s="178" t="s">
        <v>1664</v>
      </c>
      <c r="D27" s="179"/>
      <c r="E27" s="179"/>
      <c r="F27" s="179"/>
      <c r="G27" s="180"/>
      <c r="I27" s="121"/>
      <c r="K27" s="121"/>
      <c r="L27" s="122" t="s">
        <v>1664</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104" x14ac:dyDescent="0.2">
      <c r="A28" s="128" t="s">
        <v>51</v>
      </c>
      <c r="B28" s="129" t="s">
        <v>1642</v>
      </c>
      <c r="C28" s="130" t="s">
        <v>48</v>
      </c>
      <c r="D28" s="131"/>
      <c r="E28" s="132"/>
      <c r="F28" s="132"/>
      <c r="G28" s="133">
        <f>SUM(G7:G27)</f>
        <v>0</v>
      </c>
      <c r="H28" s="134"/>
      <c r="I28" s="133">
        <f>SUM(I7:I27)</f>
        <v>0</v>
      </c>
      <c r="J28" s="135"/>
      <c r="K28" s="133">
        <f>SUM(K7:K27)</f>
        <v>0</v>
      </c>
      <c r="O28" s="108"/>
      <c r="X28" s="136">
        <f>K28</f>
        <v>0</v>
      </c>
      <c r="Y28" s="136">
        <f>I28</f>
        <v>0</v>
      </c>
      <c r="Z28" s="118">
        <f>G28</f>
        <v>0</v>
      </c>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37"/>
      <c r="BB28" s="137"/>
      <c r="BC28" s="137"/>
      <c r="BD28" s="137"/>
      <c r="BE28" s="137"/>
      <c r="BF28" s="137"/>
      <c r="BG28" s="108"/>
      <c r="BH28" s="108"/>
      <c r="BI28" s="108"/>
    </row>
    <row r="29" spans="1:104" ht="14.25" customHeight="1" x14ac:dyDescent="0.2">
      <c r="A29" s="100" t="s">
        <v>46</v>
      </c>
      <c r="B29" s="101" t="s">
        <v>1665</v>
      </c>
      <c r="C29" s="102" t="s">
        <v>48</v>
      </c>
      <c r="D29" s="103"/>
      <c r="E29" s="104"/>
      <c r="F29" s="104"/>
      <c r="G29" s="105"/>
      <c r="H29" s="106"/>
      <c r="I29" s="107"/>
      <c r="J29" s="106"/>
      <c r="K29" s="107"/>
      <c r="O29" s="108"/>
    </row>
    <row r="30" spans="1:104" ht="33.75" x14ac:dyDescent="0.2">
      <c r="A30" s="109">
        <v>11</v>
      </c>
      <c r="B30" s="110" t="s">
        <v>1666</v>
      </c>
      <c r="C30" s="111" t="s">
        <v>1667</v>
      </c>
      <c r="D30" s="112" t="s">
        <v>49</v>
      </c>
      <c r="E30" s="113">
        <v>45</v>
      </c>
      <c r="F30" s="114">
        <v>0</v>
      </c>
      <c r="G30" s="115">
        <f>E30*F30</f>
        <v>0</v>
      </c>
      <c r="H30" s="116">
        <v>0</v>
      </c>
      <c r="I30" s="117">
        <f>E30*H30</f>
        <v>0</v>
      </c>
      <c r="J30" s="116"/>
      <c r="K30" s="117">
        <f>E30*J30</f>
        <v>0</v>
      </c>
      <c r="O30" s="108"/>
      <c r="Z30" s="108"/>
      <c r="AA30" s="108">
        <v>12</v>
      </c>
      <c r="AB30" s="108">
        <v>0</v>
      </c>
      <c r="AC30" s="108">
        <v>11</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G30</f>
        <v>0</v>
      </c>
      <c r="BA30" s="108"/>
      <c r="BB30" s="108"/>
      <c r="BC30" s="108"/>
      <c r="BD30" s="108"/>
      <c r="BE30" s="108"/>
      <c r="BF30" s="108"/>
      <c r="BG30" s="108"/>
      <c r="BH30" s="108"/>
      <c r="BI30" s="108"/>
      <c r="CA30" s="108">
        <v>12</v>
      </c>
      <c r="CB30" s="108">
        <v>0</v>
      </c>
      <c r="CZ30" s="75">
        <v>1</v>
      </c>
    </row>
    <row r="31" spans="1:104" ht="22.5" x14ac:dyDescent="0.2">
      <c r="A31" s="119"/>
      <c r="B31" s="120"/>
      <c r="C31" s="178" t="s">
        <v>1668</v>
      </c>
      <c r="D31" s="179"/>
      <c r="E31" s="179"/>
      <c r="F31" s="179"/>
      <c r="G31" s="180"/>
      <c r="I31" s="121"/>
      <c r="K31" s="121"/>
      <c r="L31" s="122" t="s">
        <v>1668</v>
      </c>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ht="33.75" x14ac:dyDescent="0.2">
      <c r="A32" s="109">
        <v>12</v>
      </c>
      <c r="B32" s="110" t="s">
        <v>1669</v>
      </c>
      <c r="C32" s="111" t="s">
        <v>1670</v>
      </c>
      <c r="D32" s="112" t="s">
        <v>49</v>
      </c>
      <c r="E32" s="113">
        <v>105</v>
      </c>
      <c r="F32" s="114">
        <v>0</v>
      </c>
      <c r="G32" s="115">
        <f>E32*F32</f>
        <v>0</v>
      </c>
      <c r="H32" s="116">
        <v>0</v>
      </c>
      <c r="I32" s="117">
        <f>E32*H32</f>
        <v>0</v>
      </c>
      <c r="J32" s="116"/>
      <c r="K32" s="117">
        <f>E32*J32</f>
        <v>0</v>
      </c>
      <c r="O32" s="108"/>
      <c r="Z32" s="108"/>
      <c r="AA32" s="108">
        <v>12</v>
      </c>
      <c r="AB32" s="108">
        <v>0</v>
      </c>
      <c r="AC32" s="108">
        <v>12</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G32</f>
        <v>0</v>
      </c>
      <c r="BA32" s="108"/>
      <c r="BB32" s="108"/>
      <c r="BC32" s="108"/>
      <c r="BD32" s="108"/>
      <c r="BE32" s="108"/>
      <c r="BF32" s="108"/>
      <c r="BG32" s="108"/>
      <c r="BH32" s="108"/>
      <c r="BI32" s="108"/>
      <c r="CA32" s="108">
        <v>12</v>
      </c>
      <c r="CB32" s="108">
        <v>0</v>
      </c>
      <c r="CZ32" s="75">
        <v>1</v>
      </c>
    </row>
    <row r="33" spans="1:104" ht="22.5" x14ac:dyDescent="0.2">
      <c r="A33" s="119"/>
      <c r="B33" s="120"/>
      <c r="C33" s="178" t="s">
        <v>1671</v>
      </c>
      <c r="D33" s="179"/>
      <c r="E33" s="179"/>
      <c r="F33" s="179"/>
      <c r="G33" s="180"/>
      <c r="I33" s="121"/>
      <c r="K33" s="121"/>
      <c r="L33" s="122" t="s">
        <v>1671</v>
      </c>
      <c r="O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row>
    <row r="34" spans="1:104" ht="33.75" x14ac:dyDescent="0.2">
      <c r="A34" s="109">
        <v>13</v>
      </c>
      <c r="B34" s="110" t="s">
        <v>1672</v>
      </c>
      <c r="C34" s="111" t="s">
        <v>1673</v>
      </c>
      <c r="D34" s="112" t="s">
        <v>49</v>
      </c>
      <c r="E34" s="113">
        <v>150</v>
      </c>
      <c r="F34" s="114">
        <v>0</v>
      </c>
      <c r="G34" s="115">
        <f>E34*F34</f>
        <v>0</v>
      </c>
      <c r="H34" s="116">
        <v>0</v>
      </c>
      <c r="I34" s="117">
        <f>E34*H34</f>
        <v>0</v>
      </c>
      <c r="J34" s="116"/>
      <c r="K34" s="117">
        <f>E34*J34</f>
        <v>0</v>
      </c>
      <c r="O34" s="108"/>
      <c r="Z34" s="108"/>
      <c r="AA34" s="108">
        <v>12</v>
      </c>
      <c r="AB34" s="108">
        <v>0</v>
      </c>
      <c r="AC34" s="108">
        <v>13</v>
      </c>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18">
        <f>G34</f>
        <v>0</v>
      </c>
      <c r="BA34" s="108"/>
      <c r="BB34" s="108"/>
      <c r="BC34" s="108"/>
      <c r="BD34" s="108"/>
      <c r="BE34" s="108"/>
      <c r="BF34" s="108"/>
      <c r="BG34" s="108"/>
      <c r="BH34" s="108"/>
      <c r="BI34" s="108"/>
      <c r="CA34" s="108">
        <v>12</v>
      </c>
      <c r="CB34" s="108">
        <v>0</v>
      </c>
      <c r="CZ34" s="75">
        <v>1</v>
      </c>
    </row>
    <row r="35" spans="1:104" x14ac:dyDescent="0.2">
      <c r="A35" s="119"/>
      <c r="B35" s="120"/>
      <c r="C35" s="178" t="s">
        <v>1673</v>
      </c>
      <c r="D35" s="179"/>
      <c r="E35" s="179"/>
      <c r="F35" s="179"/>
      <c r="G35" s="180"/>
      <c r="I35" s="121"/>
      <c r="K35" s="121"/>
      <c r="L35" s="122" t="s">
        <v>1673</v>
      </c>
      <c r="O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row>
    <row r="36" spans="1:104" ht="22.5" x14ac:dyDescent="0.2">
      <c r="A36" s="109">
        <v>14</v>
      </c>
      <c r="B36" s="110" t="s">
        <v>1662</v>
      </c>
      <c r="C36" s="111" t="s">
        <v>1663</v>
      </c>
      <c r="D36" s="112" t="s">
        <v>128</v>
      </c>
      <c r="E36" s="113">
        <v>0.67500000000000004</v>
      </c>
      <c r="F36" s="114">
        <v>0</v>
      </c>
      <c r="G36" s="115">
        <f>E36*F36</f>
        <v>0</v>
      </c>
      <c r="H36" s="116">
        <v>0</v>
      </c>
      <c r="I36" s="117">
        <f>E36*H36</f>
        <v>0</v>
      </c>
      <c r="J36" s="116"/>
      <c r="K36" s="117">
        <f>E36*J36</f>
        <v>0</v>
      </c>
      <c r="O36" s="108"/>
      <c r="Z36" s="108"/>
      <c r="AA36" s="108">
        <v>12</v>
      </c>
      <c r="AB36" s="108">
        <v>0</v>
      </c>
      <c r="AC36" s="108">
        <v>14</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G36</f>
        <v>0</v>
      </c>
      <c r="BA36" s="108"/>
      <c r="BB36" s="108"/>
      <c r="BC36" s="108"/>
      <c r="BD36" s="108"/>
      <c r="BE36" s="108"/>
      <c r="BF36" s="108"/>
      <c r="BG36" s="108"/>
      <c r="BH36" s="108"/>
      <c r="BI36" s="108"/>
      <c r="CA36" s="108">
        <v>12</v>
      </c>
      <c r="CB36" s="108">
        <v>0</v>
      </c>
      <c r="CZ36" s="75">
        <v>1</v>
      </c>
    </row>
    <row r="37" spans="1:104" ht="33.75" x14ac:dyDescent="0.2">
      <c r="A37" s="119"/>
      <c r="B37" s="120"/>
      <c r="C37" s="178" t="s">
        <v>1674</v>
      </c>
      <c r="D37" s="179"/>
      <c r="E37" s="179"/>
      <c r="F37" s="179"/>
      <c r="G37" s="180"/>
      <c r="I37" s="121"/>
      <c r="K37" s="121"/>
      <c r="L37" s="122" t="s">
        <v>1674</v>
      </c>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x14ac:dyDescent="0.2">
      <c r="A38" s="128" t="s">
        <v>51</v>
      </c>
      <c r="B38" s="129" t="s">
        <v>1665</v>
      </c>
      <c r="C38" s="130" t="s">
        <v>48</v>
      </c>
      <c r="D38" s="131"/>
      <c r="E38" s="132"/>
      <c r="F38" s="132"/>
      <c r="G38" s="133">
        <f>SUM(G29:G37)</f>
        <v>0</v>
      </c>
      <c r="H38" s="134"/>
      <c r="I38" s="133">
        <f>SUM(I29:I37)</f>
        <v>0</v>
      </c>
      <c r="J38" s="135"/>
      <c r="K38" s="133">
        <f>SUM(K29:K37)</f>
        <v>0</v>
      </c>
      <c r="O38" s="108"/>
      <c r="X38" s="136">
        <f>K38</f>
        <v>0</v>
      </c>
      <c r="Y38" s="136">
        <f>I38</f>
        <v>0</v>
      </c>
      <c r="Z38" s="118">
        <f>G38</f>
        <v>0</v>
      </c>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37"/>
      <c r="BB38" s="137"/>
      <c r="BC38" s="137"/>
      <c r="BD38" s="137"/>
      <c r="BE38" s="137"/>
      <c r="BF38" s="137"/>
      <c r="BG38" s="108"/>
      <c r="BH38" s="108"/>
      <c r="BI38" s="108"/>
    </row>
    <row r="39" spans="1:104" ht="14.25" customHeight="1" x14ac:dyDescent="0.2">
      <c r="A39" s="100" t="s">
        <v>46</v>
      </c>
      <c r="B39" s="101" t="s">
        <v>1675</v>
      </c>
      <c r="C39" s="102" t="s">
        <v>48</v>
      </c>
      <c r="D39" s="103"/>
      <c r="E39" s="104"/>
      <c r="F39" s="104"/>
      <c r="G39" s="105"/>
      <c r="H39" s="106"/>
      <c r="I39" s="107"/>
      <c r="J39" s="106"/>
      <c r="K39" s="107"/>
      <c r="O39" s="108"/>
    </row>
    <row r="40" spans="1:104" ht="33.75" x14ac:dyDescent="0.2">
      <c r="A40" s="109">
        <v>15</v>
      </c>
      <c r="B40" s="110" t="s">
        <v>1655</v>
      </c>
      <c r="C40" s="111" t="s">
        <v>1656</v>
      </c>
      <c r="D40" s="112" t="s">
        <v>84</v>
      </c>
      <c r="E40" s="113">
        <v>3</v>
      </c>
      <c r="F40" s="114">
        <v>0</v>
      </c>
      <c r="G40" s="115">
        <f>E40*F40</f>
        <v>0</v>
      </c>
      <c r="H40" s="116">
        <v>0</v>
      </c>
      <c r="I40" s="117">
        <f>E40*H40</f>
        <v>0</v>
      </c>
      <c r="J40" s="116"/>
      <c r="K40" s="117">
        <f>E40*J40</f>
        <v>0</v>
      </c>
      <c r="O40" s="108"/>
      <c r="Z40" s="108"/>
      <c r="AA40" s="108">
        <v>12</v>
      </c>
      <c r="AB40" s="108">
        <v>0</v>
      </c>
      <c r="AC40" s="108">
        <v>15</v>
      </c>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18">
        <f>G40</f>
        <v>0</v>
      </c>
      <c r="BA40" s="108"/>
      <c r="BB40" s="108"/>
      <c r="BC40" s="108"/>
      <c r="BD40" s="108"/>
      <c r="BE40" s="108"/>
      <c r="BF40" s="108"/>
      <c r="BG40" s="108"/>
      <c r="BH40" s="108"/>
      <c r="BI40" s="108"/>
      <c r="CA40" s="108">
        <v>12</v>
      </c>
      <c r="CB40" s="108">
        <v>0</v>
      </c>
      <c r="CZ40" s="75">
        <v>1</v>
      </c>
    </row>
    <row r="41" spans="1:104" ht="22.5" x14ac:dyDescent="0.2">
      <c r="A41" s="119"/>
      <c r="B41" s="120"/>
      <c r="C41" s="178" t="s">
        <v>1657</v>
      </c>
      <c r="D41" s="179"/>
      <c r="E41" s="179"/>
      <c r="F41" s="179"/>
      <c r="G41" s="180"/>
      <c r="I41" s="121"/>
      <c r="K41" s="121"/>
      <c r="L41" s="122" t="s">
        <v>1657</v>
      </c>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row>
    <row r="42" spans="1:104" ht="33.75" x14ac:dyDescent="0.2">
      <c r="A42" s="109">
        <v>16</v>
      </c>
      <c r="B42" s="110" t="s">
        <v>1658</v>
      </c>
      <c r="C42" s="111" t="s">
        <v>1656</v>
      </c>
      <c r="D42" s="112" t="s">
        <v>84</v>
      </c>
      <c r="E42" s="113">
        <v>3</v>
      </c>
      <c r="F42" s="114">
        <v>0</v>
      </c>
      <c r="G42" s="115">
        <f>E42*F42</f>
        <v>0</v>
      </c>
      <c r="H42" s="116">
        <v>0</v>
      </c>
      <c r="I42" s="117">
        <f>E42*H42</f>
        <v>0</v>
      </c>
      <c r="J42" s="116"/>
      <c r="K42" s="117">
        <f>E42*J42</f>
        <v>0</v>
      </c>
      <c r="O42" s="108"/>
      <c r="Z42" s="108"/>
      <c r="AA42" s="108">
        <v>12</v>
      </c>
      <c r="AB42" s="108">
        <v>0</v>
      </c>
      <c r="AC42" s="108">
        <v>16</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G42</f>
        <v>0</v>
      </c>
      <c r="BA42" s="108"/>
      <c r="BB42" s="108"/>
      <c r="BC42" s="108"/>
      <c r="BD42" s="108"/>
      <c r="BE42" s="108"/>
      <c r="BF42" s="108"/>
      <c r="BG42" s="108"/>
      <c r="BH42" s="108"/>
      <c r="BI42" s="108"/>
      <c r="CA42" s="108">
        <v>12</v>
      </c>
      <c r="CB42" s="108">
        <v>0</v>
      </c>
      <c r="CZ42" s="75">
        <v>1</v>
      </c>
    </row>
    <row r="43" spans="1:104" ht="22.5" x14ac:dyDescent="0.2">
      <c r="A43" s="119"/>
      <c r="B43" s="120"/>
      <c r="C43" s="178" t="s">
        <v>1659</v>
      </c>
      <c r="D43" s="179"/>
      <c r="E43" s="179"/>
      <c r="F43" s="179"/>
      <c r="G43" s="180"/>
      <c r="I43" s="121"/>
      <c r="K43" s="121"/>
      <c r="L43" s="122" t="s">
        <v>1659</v>
      </c>
      <c r="O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row>
    <row r="44" spans="1:104" ht="33.75" x14ac:dyDescent="0.2">
      <c r="A44" s="109">
        <v>17</v>
      </c>
      <c r="B44" s="110" t="s">
        <v>1676</v>
      </c>
      <c r="C44" s="111" t="s">
        <v>1677</v>
      </c>
      <c r="D44" s="112" t="s">
        <v>84</v>
      </c>
      <c r="E44" s="113">
        <v>1</v>
      </c>
      <c r="F44" s="114">
        <v>0</v>
      </c>
      <c r="G44" s="115">
        <f>E44*F44</f>
        <v>0</v>
      </c>
      <c r="H44" s="116">
        <v>0</v>
      </c>
      <c r="I44" s="117">
        <f>E44*H44</f>
        <v>0</v>
      </c>
      <c r="J44" s="116"/>
      <c r="K44" s="117">
        <f>E44*J44</f>
        <v>0</v>
      </c>
      <c r="O44" s="108"/>
      <c r="Z44" s="108"/>
      <c r="AA44" s="108">
        <v>12</v>
      </c>
      <c r="AB44" s="108">
        <v>0</v>
      </c>
      <c r="AC44" s="108">
        <v>17</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G44</f>
        <v>0</v>
      </c>
      <c r="BA44" s="108"/>
      <c r="BB44" s="108"/>
      <c r="BC44" s="108"/>
      <c r="BD44" s="108"/>
      <c r="BE44" s="108"/>
      <c r="BF44" s="108"/>
      <c r="BG44" s="108"/>
      <c r="BH44" s="108"/>
      <c r="BI44" s="108"/>
      <c r="CA44" s="108">
        <v>12</v>
      </c>
      <c r="CB44" s="108">
        <v>0</v>
      </c>
      <c r="CZ44" s="75">
        <v>1</v>
      </c>
    </row>
    <row r="45" spans="1:104" ht="22.5" x14ac:dyDescent="0.2">
      <c r="A45" s="119"/>
      <c r="B45" s="120"/>
      <c r="C45" s="178" t="s">
        <v>1678</v>
      </c>
      <c r="D45" s="179"/>
      <c r="E45" s="179"/>
      <c r="F45" s="179"/>
      <c r="G45" s="180"/>
      <c r="I45" s="121"/>
      <c r="K45" s="121"/>
      <c r="L45" s="122" t="s">
        <v>1678</v>
      </c>
      <c r="O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row>
    <row r="46" spans="1:104" ht="33.75" x14ac:dyDescent="0.2">
      <c r="A46" s="109">
        <v>18</v>
      </c>
      <c r="B46" s="110" t="s">
        <v>1679</v>
      </c>
      <c r="C46" s="111" t="s">
        <v>1680</v>
      </c>
      <c r="D46" s="112" t="s">
        <v>84</v>
      </c>
      <c r="E46" s="113">
        <v>1</v>
      </c>
      <c r="F46" s="114">
        <v>0</v>
      </c>
      <c r="G46" s="115">
        <f>E46*F46</f>
        <v>0</v>
      </c>
      <c r="H46" s="116">
        <v>0</v>
      </c>
      <c r="I46" s="117">
        <f>E46*H46</f>
        <v>0</v>
      </c>
      <c r="J46" s="116"/>
      <c r="K46" s="117">
        <f>E46*J46</f>
        <v>0</v>
      </c>
      <c r="O46" s="108"/>
      <c r="Z46" s="108"/>
      <c r="AA46" s="108">
        <v>12</v>
      </c>
      <c r="AB46" s="108">
        <v>0</v>
      </c>
      <c r="AC46" s="108">
        <v>18</v>
      </c>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18">
        <f>G46</f>
        <v>0</v>
      </c>
      <c r="BA46" s="108"/>
      <c r="BB46" s="108"/>
      <c r="BC46" s="108"/>
      <c r="BD46" s="108"/>
      <c r="BE46" s="108"/>
      <c r="BF46" s="108"/>
      <c r="BG46" s="108"/>
      <c r="BH46" s="108"/>
      <c r="BI46" s="108"/>
      <c r="CA46" s="108">
        <v>12</v>
      </c>
      <c r="CB46" s="108">
        <v>0</v>
      </c>
      <c r="CZ46" s="75">
        <v>1</v>
      </c>
    </row>
    <row r="47" spans="1:104" ht="22.5" x14ac:dyDescent="0.2">
      <c r="A47" s="119"/>
      <c r="B47" s="120"/>
      <c r="C47" s="178" t="s">
        <v>1681</v>
      </c>
      <c r="D47" s="179"/>
      <c r="E47" s="179"/>
      <c r="F47" s="179"/>
      <c r="G47" s="180"/>
      <c r="I47" s="121"/>
      <c r="K47" s="121"/>
      <c r="L47" s="122" t="s">
        <v>1681</v>
      </c>
      <c r="O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row>
    <row r="48" spans="1:104" ht="33.75" x14ac:dyDescent="0.2">
      <c r="A48" s="109">
        <v>19</v>
      </c>
      <c r="B48" s="110" t="s">
        <v>1682</v>
      </c>
      <c r="C48" s="111" t="s">
        <v>1683</v>
      </c>
      <c r="D48" s="112" t="s">
        <v>84</v>
      </c>
      <c r="E48" s="113">
        <v>1</v>
      </c>
      <c r="F48" s="114">
        <v>0</v>
      </c>
      <c r="G48" s="115">
        <f>E48*F48</f>
        <v>0</v>
      </c>
      <c r="H48" s="116">
        <v>0</v>
      </c>
      <c r="I48" s="117">
        <f>E48*H48</f>
        <v>0</v>
      </c>
      <c r="J48" s="116"/>
      <c r="K48" s="117">
        <f>E48*J48</f>
        <v>0</v>
      </c>
      <c r="O48" s="108"/>
      <c r="Z48" s="108"/>
      <c r="AA48" s="108">
        <v>12</v>
      </c>
      <c r="AB48" s="108">
        <v>0</v>
      </c>
      <c r="AC48" s="108">
        <v>19</v>
      </c>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18">
        <f>G48</f>
        <v>0</v>
      </c>
      <c r="BA48" s="108"/>
      <c r="BB48" s="108"/>
      <c r="BC48" s="108"/>
      <c r="BD48" s="108"/>
      <c r="BE48" s="108"/>
      <c r="BF48" s="108"/>
      <c r="BG48" s="108"/>
      <c r="BH48" s="108"/>
      <c r="BI48" s="108"/>
      <c r="CA48" s="108">
        <v>12</v>
      </c>
      <c r="CB48" s="108">
        <v>0</v>
      </c>
      <c r="CZ48" s="75">
        <v>1</v>
      </c>
    </row>
    <row r="49" spans="1:104" ht="22.5" x14ac:dyDescent="0.2">
      <c r="A49" s="119"/>
      <c r="B49" s="120"/>
      <c r="C49" s="178" t="s">
        <v>1684</v>
      </c>
      <c r="D49" s="179"/>
      <c r="E49" s="179"/>
      <c r="F49" s="179"/>
      <c r="G49" s="180"/>
      <c r="I49" s="121"/>
      <c r="K49" s="121"/>
      <c r="L49" s="122" t="s">
        <v>1684</v>
      </c>
      <c r="O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row>
    <row r="50" spans="1:104" ht="33.75" x14ac:dyDescent="0.2">
      <c r="A50" s="109">
        <v>20</v>
      </c>
      <c r="B50" s="110" t="s">
        <v>1685</v>
      </c>
      <c r="C50" s="111" t="s">
        <v>1686</v>
      </c>
      <c r="D50" s="112" t="s">
        <v>84</v>
      </c>
      <c r="E50" s="113">
        <v>1</v>
      </c>
      <c r="F50" s="114">
        <v>0</v>
      </c>
      <c r="G50" s="115">
        <f>E50*F50</f>
        <v>0</v>
      </c>
      <c r="H50" s="116">
        <v>0</v>
      </c>
      <c r="I50" s="117">
        <f>E50*H50</f>
        <v>0</v>
      </c>
      <c r="J50" s="116"/>
      <c r="K50" s="117">
        <f>E50*J50</f>
        <v>0</v>
      </c>
      <c r="O50" s="108"/>
      <c r="Z50" s="108"/>
      <c r="AA50" s="108">
        <v>12</v>
      </c>
      <c r="AB50" s="108">
        <v>0</v>
      </c>
      <c r="AC50" s="108">
        <v>20</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G50</f>
        <v>0</v>
      </c>
      <c r="BA50" s="108"/>
      <c r="BB50" s="108"/>
      <c r="BC50" s="108"/>
      <c r="BD50" s="108"/>
      <c r="BE50" s="108"/>
      <c r="BF50" s="108"/>
      <c r="BG50" s="108"/>
      <c r="BH50" s="108"/>
      <c r="BI50" s="108"/>
      <c r="CA50" s="108">
        <v>12</v>
      </c>
      <c r="CB50" s="108">
        <v>0</v>
      </c>
      <c r="CZ50" s="75">
        <v>1</v>
      </c>
    </row>
    <row r="51" spans="1:104" ht="22.5" x14ac:dyDescent="0.2">
      <c r="A51" s="119"/>
      <c r="B51" s="120"/>
      <c r="C51" s="178" t="s">
        <v>1687</v>
      </c>
      <c r="D51" s="179"/>
      <c r="E51" s="179"/>
      <c r="F51" s="179"/>
      <c r="G51" s="180"/>
      <c r="I51" s="121"/>
      <c r="K51" s="121"/>
      <c r="L51" s="122" t="s">
        <v>1687</v>
      </c>
      <c r="O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row>
    <row r="52" spans="1:104" ht="22.5" x14ac:dyDescent="0.2">
      <c r="A52" s="109">
        <v>21</v>
      </c>
      <c r="B52" s="110" t="s">
        <v>1688</v>
      </c>
      <c r="C52" s="111" t="s">
        <v>1689</v>
      </c>
      <c r="D52" s="112" t="s">
        <v>84</v>
      </c>
      <c r="E52" s="113">
        <v>2</v>
      </c>
      <c r="F52" s="114">
        <v>0</v>
      </c>
      <c r="G52" s="115">
        <f>E52*F52</f>
        <v>0</v>
      </c>
      <c r="H52" s="116">
        <v>0</v>
      </c>
      <c r="I52" s="117">
        <f>E52*H52</f>
        <v>0</v>
      </c>
      <c r="J52" s="116"/>
      <c r="K52" s="117">
        <f>E52*J52</f>
        <v>0</v>
      </c>
      <c r="O52" s="108"/>
      <c r="Z52" s="108"/>
      <c r="AA52" s="108">
        <v>12</v>
      </c>
      <c r="AB52" s="108">
        <v>0</v>
      </c>
      <c r="AC52" s="108">
        <v>21</v>
      </c>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18">
        <f>G52</f>
        <v>0</v>
      </c>
      <c r="BA52" s="108"/>
      <c r="BB52" s="108"/>
      <c r="BC52" s="108"/>
      <c r="BD52" s="108"/>
      <c r="BE52" s="108"/>
      <c r="BF52" s="108"/>
      <c r="BG52" s="108"/>
      <c r="BH52" s="108"/>
      <c r="BI52" s="108"/>
      <c r="CA52" s="108">
        <v>12</v>
      </c>
      <c r="CB52" s="108">
        <v>0</v>
      </c>
      <c r="CZ52" s="75">
        <v>1</v>
      </c>
    </row>
    <row r="53" spans="1:104" x14ac:dyDescent="0.2">
      <c r="A53" s="119"/>
      <c r="B53" s="120"/>
      <c r="C53" s="178" t="s">
        <v>1689</v>
      </c>
      <c r="D53" s="179"/>
      <c r="E53" s="179"/>
      <c r="F53" s="179"/>
      <c r="G53" s="180"/>
      <c r="I53" s="121"/>
      <c r="K53" s="121"/>
      <c r="L53" s="122" t="s">
        <v>1689</v>
      </c>
      <c r="O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row>
    <row r="54" spans="1:104" ht="33.75" x14ac:dyDescent="0.2">
      <c r="A54" s="109">
        <v>22</v>
      </c>
      <c r="B54" s="110" t="s">
        <v>1690</v>
      </c>
      <c r="C54" s="111" t="s">
        <v>1691</v>
      </c>
      <c r="D54" s="112" t="s">
        <v>84</v>
      </c>
      <c r="E54" s="113">
        <v>1</v>
      </c>
      <c r="F54" s="114">
        <v>0</v>
      </c>
      <c r="G54" s="115">
        <f>E54*F54</f>
        <v>0</v>
      </c>
      <c r="H54" s="116">
        <v>0</v>
      </c>
      <c r="I54" s="117">
        <f>E54*H54</f>
        <v>0</v>
      </c>
      <c r="J54" s="116"/>
      <c r="K54" s="117">
        <f>E54*J54</f>
        <v>0</v>
      </c>
      <c r="O54" s="108"/>
      <c r="Z54" s="108"/>
      <c r="AA54" s="108">
        <v>12</v>
      </c>
      <c r="AB54" s="108">
        <v>0</v>
      </c>
      <c r="AC54" s="108">
        <v>22</v>
      </c>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18">
        <f>G54</f>
        <v>0</v>
      </c>
      <c r="BA54" s="108"/>
      <c r="BB54" s="108"/>
      <c r="BC54" s="108"/>
      <c r="BD54" s="108"/>
      <c r="BE54" s="108"/>
      <c r="BF54" s="108"/>
      <c r="BG54" s="108"/>
      <c r="BH54" s="108"/>
      <c r="BI54" s="108"/>
      <c r="CA54" s="108">
        <v>12</v>
      </c>
      <c r="CB54" s="108">
        <v>0</v>
      </c>
      <c r="CZ54" s="75">
        <v>1</v>
      </c>
    </row>
    <row r="55" spans="1:104" x14ac:dyDescent="0.2">
      <c r="A55" s="119"/>
      <c r="B55" s="120"/>
      <c r="C55" s="178" t="s">
        <v>1691</v>
      </c>
      <c r="D55" s="179"/>
      <c r="E55" s="179"/>
      <c r="F55" s="179"/>
      <c r="G55" s="180"/>
      <c r="I55" s="121"/>
      <c r="K55" s="121"/>
      <c r="L55" s="122" t="s">
        <v>1691</v>
      </c>
      <c r="O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row>
    <row r="56" spans="1:104" ht="33.75" x14ac:dyDescent="0.2">
      <c r="A56" s="109">
        <v>23</v>
      </c>
      <c r="B56" s="110" t="s">
        <v>1692</v>
      </c>
      <c r="C56" s="111" t="s">
        <v>1693</v>
      </c>
      <c r="D56" s="112" t="s">
        <v>84</v>
      </c>
      <c r="E56" s="113">
        <v>1</v>
      </c>
      <c r="F56" s="114">
        <v>0</v>
      </c>
      <c r="G56" s="115">
        <f>E56*F56</f>
        <v>0</v>
      </c>
      <c r="H56" s="116">
        <v>0</v>
      </c>
      <c r="I56" s="117">
        <f>E56*H56</f>
        <v>0</v>
      </c>
      <c r="J56" s="116"/>
      <c r="K56" s="117">
        <f>E56*J56</f>
        <v>0</v>
      </c>
      <c r="O56" s="108"/>
      <c r="Z56" s="108"/>
      <c r="AA56" s="108">
        <v>12</v>
      </c>
      <c r="AB56" s="108">
        <v>0</v>
      </c>
      <c r="AC56" s="108">
        <v>23</v>
      </c>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18">
        <f>G56</f>
        <v>0</v>
      </c>
      <c r="BA56" s="108"/>
      <c r="BB56" s="108"/>
      <c r="BC56" s="108"/>
      <c r="BD56" s="108"/>
      <c r="BE56" s="108"/>
      <c r="BF56" s="108"/>
      <c r="BG56" s="108"/>
      <c r="BH56" s="108"/>
      <c r="BI56" s="108"/>
      <c r="CA56" s="108">
        <v>12</v>
      </c>
      <c r="CB56" s="108">
        <v>0</v>
      </c>
      <c r="CZ56" s="75">
        <v>1</v>
      </c>
    </row>
    <row r="57" spans="1:104" x14ac:dyDescent="0.2">
      <c r="A57" s="119"/>
      <c r="B57" s="120"/>
      <c r="C57" s="178" t="s">
        <v>1693</v>
      </c>
      <c r="D57" s="179"/>
      <c r="E57" s="179"/>
      <c r="F57" s="179"/>
      <c r="G57" s="180"/>
      <c r="I57" s="121"/>
      <c r="K57" s="121"/>
      <c r="L57" s="122" t="s">
        <v>1693</v>
      </c>
      <c r="O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row>
    <row r="58" spans="1:104" ht="22.5" x14ac:dyDescent="0.2">
      <c r="A58" s="109">
        <v>24</v>
      </c>
      <c r="B58" s="110" t="s">
        <v>1662</v>
      </c>
      <c r="C58" s="111" t="s">
        <v>1663</v>
      </c>
      <c r="D58" s="112" t="s">
        <v>128</v>
      </c>
      <c r="E58" s="113">
        <v>0.39600000000000002</v>
      </c>
      <c r="F58" s="114">
        <v>0</v>
      </c>
      <c r="G58" s="115">
        <f>E58*F58</f>
        <v>0</v>
      </c>
      <c r="H58" s="116">
        <v>0</v>
      </c>
      <c r="I58" s="117">
        <f>E58*H58</f>
        <v>0</v>
      </c>
      <c r="J58" s="116"/>
      <c r="K58" s="117">
        <f>E58*J58</f>
        <v>0</v>
      </c>
      <c r="O58" s="108"/>
      <c r="Z58" s="108"/>
      <c r="AA58" s="108">
        <v>12</v>
      </c>
      <c r="AB58" s="108">
        <v>0</v>
      </c>
      <c r="AC58" s="108">
        <v>24</v>
      </c>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18">
        <f>G58</f>
        <v>0</v>
      </c>
      <c r="BA58" s="108"/>
      <c r="BB58" s="108"/>
      <c r="BC58" s="108"/>
      <c r="BD58" s="108"/>
      <c r="BE58" s="108"/>
      <c r="BF58" s="108"/>
      <c r="BG58" s="108"/>
      <c r="BH58" s="108"/>
      <c r="BI58" s="108"/>
      <c r="CA58" s="108">
        <v>12</v>
      </c>
      <c r="CB58" s="108">
        <v>0</v>
      </c>
      <c r="CZ58" s="75">
        <v>1</v>
      </c>
    </row>
    <row r="59" spans="1:104" x14ac:dyDescent="0.2">
      <c r="A59" s="119"/>
      <c r="B59" s="120"/>
      <c r="C59" s="178" t="s">
        <v>1694</v>
      </c>
      <c r="D59" s="179"/>
      <c r="E59" s="179"/>
      <c r="F59" s="179"/>
      <c r="G59" s="180"/>
      <c r="I59" s="121"/>
      <c r="K59" s="121"/>
      <c r="L59" s="122" t="s">
        <v>1694</v>
      </c>
      <c r="O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row>
    <row r="60" spans="1:104" x14ac:dyDescent="0.2">
      <c r="A60" s="119"/>
      <c r="B60" s="120"/>
      <c r="C60" s="178" t="s">
        <v>1695</v>
      </c>
      <c r="D60" s="179"/>
      <c r="E60" s="179"/>
      <c r="F60" s="179"/>
      <c r="G60" s="180"/>
      <c r="I60" s="121"/>
      <c r="K60" s="121"/>
      <c r="L60" s="122" t="s">
        <v>1695</v>
      </c>
      <c r="O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row>
    <row r="61" spans="1:104" x14ac:dyDescent="0.2">
      <c r="A61" s="119"/>
      <c r="B61" s="120"/>
      <c r="C61" s="178"/>
      <c r="D61" s="179"/>
      <c r="E61" s="179"/>
      <c r="F61" s="179"/>
      <c r="G61" s="180"/>
      <c r="I61" s="121"/>
      <c r="K61" s="121"/>
      <c r="L61" s="122"/>
      <c r="O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row>
    <row r="62" spans="1:104" ht="22.5" x14ac:dyDescent="0.2">
      <c r="A62" s="119"/>
      <c r="B62" s="120"/>
      <c r="C62" s="178" t="s">
        <v>1696</v>
      </c>
      <c r="D62" s="179"/>
      <c r="E62" s="179"/>
      <c r="F62" s="179"/>
      <c r="G62" s="180"/>
      <c r="I62" s="121"/>
      <c r="K62" s="121"/>
      <c r="L62" s="122" t="s">
        <v>1696</v>
      </c>
      <c r="O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row>
    <row r="63" spans="1:104" x14ac:dyDescent="0.2">
      <c r="A63" s="119"/>
      <c r="B63" s="120"/>
      <c r="C63" s="178" t="s">
        <v>1694</v>
      </c>
      <c r="D63" s="179"/>
      <c r="E63" s="179"/>
      <c r="F63" s="179"/>
      <c r="G63" s="180"/>
      <c r="I63" s="121"/>
      <c r="K63" s="121"/>
      <c r="L63" s="122" t="s">
        <v>1694</v>
      </c>
      <c r="O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row>
    <row r="64" spans="1:104" x14ac:dyDescent="0.2">
      <c r="A64" s="119"/>
      <c r="B64" s="120"/>
      <c r="C64" s="178" t="s">
        <v>1697</v>
      </c>
      <c r="D64" s="179"/>
      <c r="E64" s="179"/>
      <c r="F64" s="179"/>
      <c r="G64" s="180"/>
      <c r="I64" s="121"/>
      <c r="K64" s="121"/>
      <c r="L64" s="122" t="s">
        <v>1697</v>
      </c>
      <c r="O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row>
    <row r="65" spans="1:104" ht="22.5" x14ac:dyDescent="0.2">
      <c r="A65" s="109">
        <v>25</v>
      </c>
      <c r="B65" s="110" t="s">
        <v>1698</v>
      </c>
      <c r="C65" s="111" t="s">
        <v>1699</v>
      </c>
      <c r="D65" s="112" t="s">
        <v>84</v>
      </c>
      <c r="E65" s="113">
        <v>1</v>
      </c>
      <c r="F65" s="114">
        <v>0</v>
      </c>
      <c r="G65" s="115">
        <f>E65*F65</f>
        <v>0</v>
      </c>
      <c r="H65" s="116">
        <v>0</v>
      </c>
      <c r="I65" s="117">
        <f>E65*H65</f>
        <v>0</v>
      </c>
      <c r="J65" s="116"/>
      <c r="K65" s="117">
        <f>E65*J65</f>
        <v>0</v>
      </c>
      <c r="O65" s="108"/>
      <c r="Z65" s="108"/>
      <c r="AA65" s="108">
        <v>12</v>
      </c>
      <c r="AB65" s="108">
        <v>0</v>
      </c>
      <c r="AC65" s="108">
        <v>25</v>
      </c>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18">
        <f>G65</f>
        <v>0</v>
      </c>
      <c r="BA65" s="108"/>
      <c r="BB65" s="108"/>
      <c r="BC65" s="108"/>
      <c r="BD65" s="108"/>
      <c r="BE65" s="108"/>
      <c r="BF65" s="108"/>
      <c r="BG65" s="108"/>
      <c r="BH65" s="108"/>
      <c r="BI65" s="108"/>
      <c r="CA65" s="108">
        <v>12</v>
      </c>
      <c r="CB65" s="108">
        <v>0</v>
      </c>
      <c r="CZ65" s="75">
        <v>1</v>
      </c>
    </row>
    <row r="66" spans="1:104" ht="22.5" x14ac:dyDescent="0.2">
      <c r="A66" s="109">
        <v>26</v>
      </c>
      <c r="B66" s="110" t="s">
        <v>1700</v>
      </c>
      <c r="C66" s="111" t="s">
        <v>1701</v>
      </c>
      <c r="D66" s="112" t="s">
        <v>84</v>
      </c>
      <c r="E66" s="113">
        <v>20</v>
      </c>
      <c r="F66" s="114">
        <v>0</v>
      </c>
      <c r="G66" s="115">
        <f>E66*F66</f>
        <v>0</v>
      </c>
      <c r="H66" s="116">
        <v>0</v>
      </c>
      <c r="I66" s="117">
        <f>E66*H66</f>
        <v>0</v>
      </c>
      <c r="J66" s="116"/>
      <c r="K66" s="117">
        <f>E66*J66</f>
        <v>0</v>
      </c>
      <c r="O66" s="108"/>
      <c r="Z66" s="108"/>
      <c r="AA66" s="108">
        <v>12</v>
      </c>
      <c r="AB66" s="108">
        <v>0</v>
      </c>
      <c r="AC66" s="108">
        <v>26</v>
      </c>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18">
        <f>G66</f>
        <v>0</v>
      </c>
      <c r="BA66" s="108"/>
      <c r="BB66" s="108"/>
      <c r="BC66" s="108"/>
      <c r="BD66" s="108"/>
      <c r="BE66" s="108"/>
      <c r="BF66" s="108"/>
      <c r="BG66" s="108"/>
      <c r="BH66" s="108"/>
      <c r="BI66" s="108"/>
      <c r="CA66" s="108">
        <v>12</v>
      </c>
      <c r="CB66" s="108">
        <v>0</v>
      </c>
      <c r="CZ66" s="75">
        <v>1</v>
      </c>
    </row>
    <row r="67" spans="1:104" x14ac:dyDescent="0.2">
      <c r="A67" s="119"/>
      <c r="B67" s="120"/>
      <c r="C67" s="178" t="s">
        <v>1702</v>
      </c>
      <c r="D67" s="179"/>
      <c r="E67" s="179"/>
      <c r="F67" s="179"/>
      <c r="G67" s="180"/>
      <c r="I67" s="121"/>
      <c r="K67" s="121"/>
      <c r="L67" s="122" t="s">
        <v>1702</v>
      </c>
      <c r="O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row>
    <row r="68" spans="1:104" x14ac:dyDescent="0.2">
      <c r="A68" s="119"/>
      <c r="B68" s="120"/>
      <c r="C68" s="178" t="s">
        <v>1703</v>
      </c>
      <c r="D68" s="179"/>
      <c r="E68" s="179"/>
      <c r="F68" s="179"/>
      <c r="G68" s="180"/>
      <c r="I68" s="121"/>
      <c r="K68" s="121"/>
      <c r="L68" s="122" t="s">
        <v>1703</v>
      </c>
      <c r="O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row>
    <row r="69" spans="1:104" x14ac:dyDescent="0.2">
      <c r="A69" s="119"/>
      <c r="B69" s="120"/>
      <c r="C69" s="178" t="s">
        <v>1704</v>
      </c>
      <c r="D69" s="179"/>
      <c r="E69" s="179"/>
      <c r="F69" s="179"/>
      <c r="G69" s="180"/>
      <c r="I69" s="121"/>
      <c r="K69" s="121"/>
      <c r="L69" s="122" t="s">
        <v>1704</v>
      </c>
      <c r="O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row>
    <row r="70" spans="1:104" x14ac:dyDescent="0.2">
      <c r="A70" s="128" t="s">
        <v>51</v>
      </c>
      <c r="B70" s="129" t="s">
        <v>1675</v>
      </c>
      <c r="C70" s="130" t="s">
        <v>48</v>
      </c>
      <c r="D70" s="131"/>
      <c r="E70" s="132"/>
      <c r="F70" s="132"/>
      <c r="G70" s="133">
        <f>SUM(G39:G69)</f>
        <v>0</v>
      </c>
      <c r="H70" s="134"/>
      <c r="I70" s="133">
        <f>SUM(I39:I69)</f>
        <v>0</v>
      </c>
      <c r="J70" s="135"/>
      <c r="K70" s="133">
        <f>SUM(K39:K69)</f>
        <v>0</v>
      </c>
      <c r="O70" s="108"/>
      <c r="X70" s="136">
        <f>K70</f>
        <v>0</v>
      </c>
      <c r="Y70" s="136">
        <f>I70</f>
        <v>0</v>
      </c>
      <c r="Z70" s="118">
        <f>G70</f>
        <v>0</v>
      </c>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37"/>
      <c r="BB70" s="137"/>
      <c r="BC70" s="137"/>
      <c r="BD70" s="137"/>
      <c r="BE70" s="137"/>
      <c r="BF70" s="137"/>
      <c r="BG70" s="108"/>
      <c r="BH70" s="108"/>
      <c r="BI70" s="108"/>
    </row>
    <row r="71" spans="1:104" ht="14.25" customHeight="1" x14ac:dyDescent="0.2">
      <c r="A71" s="100" t="s">
        <v>46</v>
      </c>
      <c r="B71" s="101" t="s">
        <v>1705</v>
      </c>
      <c r="C71" s="102" t="s">
        <v>48</v>
      </c>
      <c r="D71" s="103"/>
      <c r="E71" s="104"/>
      <c r="F71" s="104"/>
      <c r="G71" s="105"/>
      <c r="H71" s="106"/>
      <c r="I71" s="107"/>
      <c r="J71" s="106"/>
      <c r="K71" s="107"/>
      <c r="O71" s="108"/>
    </row>
    <row r="72" spans="1:104" ht="22.5" x14ac:dyDescent="0.2">
      <c r="A72" s="109">
        <v>27</v>
      </c>
      <c r="B72" s="110" t="s">
        <v>1706</v>
      </c>
      <c r="C72" s="111" t="s">
        <v>1707</v>
      </c>
      <c r="D72" s="112" t="s">
        <v>49</v>
      </c>
      <c r="E72" s="113">
        <v>980</v>
      </c>
      <c r="F72" s="114">
        <v>0</v>
      </c>
      <c r="G72" s="115">
        <f>E72*F72</f>
        <v>0</v>
      </c>
      <c r="H72" s="116">
        <v>0</v>
      </c>
      <c r="I72" s="117">
        <f>E72*H72</f>
        <v>0</v>
      </c>
      <c r="J72" s="116"/>
      <c r="K72" s="117">
        <f>E72*J72</f>
        <v>0</v>
      </c>
      <c r="O72" s="108"/>
      <c r="Z72" s="108"/>
      <c r="AA72" s="108">
        <v>12</v>
      </c>
      <c r="AB72" s="108">
        <v>0</v>
      </c>
      <c r="AC72" s="108">
        <v>27</v>
      </c>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18">
        <f>G72</f>
        <v>0</v>
      </c>
      <c r="BA72" s="108"/>
      <c r="BB72" s="108"/>
      <c r="BC72" s="108"/>
      <c r="BD72" s="108"/>
      <c r="BE72" s="108"/>
      <c r="BF72" s="108"/>
      <c r="BG72" s="108"/>
      <c r="BH72" s="108"/>
      <c r="BI72" s="108"/>
      <c r="CA72" s="108">
        <v>12</v>
      </c>
      <c r="CB72" s="108">
        <v>0</v>
      </c>
      <c r="CZ72" s="75">
        <v>1</v>
      </c>
    </row>
    <row r="73" spans="1:104" x14ac:dyDescent="0.2">
      <c r="A73" s="119"/>
      <c r="B73" s="120"/>
      <c r="C73" s="178" t="s">
        <v>1708</v>
      </c>
      <c r="D73" s="179"/>
      <c r="E73" s="179"/>
      <c r="F73" s="179"/>
      <c r="G73" s="180"/>
      <c r="I73" s="121"/>
      <c r="K73" s="121"/>
      <c r="L73" s="122" t="s">
        <v>1708</v>
      </c>
      <c r="O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row>
    <row r="74" spans="1:104" x14ac:dyDescent="0.2">
      <c r="A74" s="119"/>
      <c r="B74" s="120"/>
      <c r="C74" s="178" t="s">
        <v>1709</v>
      </c>
      <c r="D74" s="179"/>
      <c r="E74" s="179"/>
      <c r="F74" s="179"/>
      <c r="G74" s="180"/>
      <c r="I74" s="121"/>
      <c r="K74" s="121"/>
      <c r="L74" s="122" t="s">
        <v>1709</v>
      </c>
      <c r="O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row>
    <row r="75" spans="1:104" ht="22.5" x14ac:dyDescent="0.2">
      <c r="A75" s="119"/>
      <c r="B75" s="120"/>
      <c r="C75" s="178" t="s">
        <v>1710</v>
      </c>
      <c r="D75" s="179"/>
      <c r="E75" s="179"/>
      <c r="F75" s="179"/>
      <c r="G75" s="180"/>
      <c r="I75" s="121"/>
      <c r="K75" s="121"/>
      <c r="L75" s="122" t="s">
        <v>1710</v>
      </c>
      <c r="O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row>
    <row r="76" spans="1:104" x14ac:dyDescent="0.2">
      <c r="A76" s="119"/>
      <c r="B76" s="120"/>
      <c r="C76" s="178" t="s">
        <v>50</v>
      </c>
      <c r="D76" s="179"/>
      <c r="E76" s="179"/>
      <c r="F76" s="179"/>
      <c r="G76" s="180"/>
      <c r="I76" s="121"/>
      <c r="K76" s="121"/>
      <c r="L76" s="122"/>
      <c r="O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row>
    <row r="77" spans="1:104" ht="33.75" x14ac:dyDescent="0.2">
      <c r="A77" s="109">
        <v>28</v>
      </c>
      <c r="B77" s="110" t="s">
        <v>1711</v>
      </c>
      <c r="C77" s="111" t="s">
        <v>1712</v>
      </c>
      <c r="D77" s="112" t="s">
        <v>49</v>
      </c>
      <c r="E77" s="113">
        <v>490</v>
      </c>
      <c r="F77" s="114">
        <v>0</v>
      </c>
      <c r="G77" s="115">
        <f>E77*F77</f>
        <v>0</v>
      </c>
      <c r="H77" s="116">
        <v>0</v>
      </c>
      <c r="I77" s="117">
        <f>E77*H77</f>
        <v>0</v>
      </c>
      <c r="J77" s="116"/>
      <c r="K77" s="117">
        <f>E77*J77</f>
        <v>0</v>
      </c>
      <c r="O77" s="108"/>
      <c r="Z77" s="108"/>
      <c r="AA77" s="108">
        <v>12</v>
      </c>
      <c r="AB77" s="108">
        <v>0</v>
      </c>
      <c r="AC77" s="108">
        <v>28</v>
      </c>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18">
        <f>G77</f>
        <v>0</v>
      </c>
      <c r="BA77" s="108"/>
      <c r="BB77" s="108"/>
      <c r="BC77" s="108"/>
      <c r="BD77" s="108"/>
      <c r="BE77" s="108"/>
      <c r="BF77" s="108"/>
      <c r="BG77" s="108"/>
      <c r="BH77" s="108"/>
      <c r="BI77" s="108"/>
      <c r="CA77" s="108">
        <v>12</v>
      </c>
      <c r="CB77" s="108">
        <v>0</v>
      </c>
      <c r="CZ77" s="75">
        <v>1</v>
      </c>
    </row>
    <row r="78" spans="1:104" ht="22.5" x14ac:dyDescent="0.2">
      <c r="A78" s="119"/>
      <c r="B78" s="120"/>
      <c r="C78" s="178" t="s">
        <v>1713</v>
      </c>
      <c r="D78" s="179"/>
      <c r="E78" s="179"/>
      <c r="F78" s="179"/>
      <c r="G78" s="180"/>
      <c r="I78" s="121"/>
      <c r="K78" s="121"/>
      <c r="L78" s="122" t="s">
        <v>1713</v>
      </c>
      <c r="O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row>
    <row r="79" spans="1:104" ht="33.75" x14ac:dyDescent="0.2">
      <c r="A79" s="109">
        <v>29</v>
      </c>
      <c r="B79" s="110" t="s">
        <v>1714</v>
      </c>
      <c r="C79" s="111" t="s">
        <v>1715</v>
      </c>
      <c r="D79" s="112" t="s">
        <v>49</v>
      </c>
      <c r="E79" s="113">
        <v>490</v>
      </c>
      <c r="F79" s="114">
        <v>0</v>
      </c>
      <c r="G79" s="115">
        <f>E79*F79</f>
        <v>0</v>
      </c>
      <c r="H79" s="116">
        <v>0</v>
      </c>
      <c r="I79" s="117">
        <f>E79*H79</f>
        <v>0</v>
      </c>
      <c r="J79" s="116"/>
      <c r="K79" s="117">
        <f>E79*J79</f>
        <v>0</v>
      </c>
      <c r="O79" s="108"/>
      <c r="Z79" s="108"/>
      <c r="AA79" s="108">
        <v>12</v>
      </c>
      <c r="AB79" s="108">
        <v>0</v>
      </c>
      <c r="AC79" s="108">
        <v>29</v>
      </c>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18">
        <f>G79</f>
        <v>0</v>
      </c>
      <c r="BA79" s="108"/>
      <c r="BB79" s="108"/>
      <c r="BC79" s="108"/>
      <c r="BD79" s="108"/>
      <c r="BE79" s="108"/>
      <c r="BF79" s="108"/>
      <c r="BG79" s="108"/>
      <c r="BH79" s="108"/>
      <c r="BI79" s="108"/>
      <c r="CA79" s="108">
        <v>12</v>
      </c>
      <c r="CB79" s="108">
        <v>0</v>
      </c>
      <c r="CZ79" s="75">
        <v>1</v>
      </c>
    </row>
    <row r="80" spans="1:104" ht="22.5" x14ac:dyDescent="0.2">
      <c r="A80" s="119"/>
      <c r="B80" s="120"/>
      <c r="C80" s="178" t="s">
        <v>1716</v>
      </c>
      <c r="D80" s="179"/>
      <c r="E80" s="179"/>
      <c r="F80" s="179"/>
      <c r="G80" s="180"/>
      <c r="I80" s="121"/>
      <c r="K80" s="121"/>
      <c r="L80" s="122" t="s">
        <v>1716</v>
      </c>
      <c r="O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row>
    <row r="81" spans="1:104" ht="22.5" x14ac:dyDescent="0.2">
      <c r="A81" s="119"/>
      <c r="B81" s="120"/>
      <c r="C81" s="178" t="s">
        <v>1717</v>
      </c>
      <c r="D81" s="179"/>
      <c r="E81" s="179"/>
      <c r="F81" s="179"/>
      <c r="G81" s="180"/>
      <c r="I81" s="121"/>
      <c r="K81" s="121"/>
      <c r="L81" s="122" t="s">
        <v>1717</v>
      </c>
      <c r="O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row>
    <row r="82" spans="1:104" ht="33.75" x14ac:dyDescent="0.2">
      <c r="A82" s="109">
        <v>30</v>
      </c>
      <c r="B82" s="110" t="s">
        <v>1718</v>
      </c>
      <c r="C82" s="111" t="s">
        <v>1719</v>
      </c>
      <c r="D82" s="112" t="s">
        <v>49</v>
      </c>
      <c r="E82" s="113">
        <v>490</v>
      </c>
      <c r="F82" s="114">
        <v>0</v>
      </c>
      <c r="G82" s="115">
        <f>E82*F82</f>
        <v>0</v>
      </c>
      <c r="H82" s="116">
        <v>0</v>
      </c>
      <c r="I82" s="117">
        <f>E82*H82</f>
        <v>0</v>
      </c>
      <c r="J82" s="116"/>
      <c r="K82" s="117">
        <f>E82*J82</f>
        <v>0</v>
      </c>
      <c r="O82" s="108"/>
      <c r="Z82" s="108"/>
      <c r="AA82" s="108">
        <v>12</v>
      </c>
      <c r="AB82" s="108">
        <v>0</v>
      </c>
      <c r="AC82" s="108">
        <v>30</v>
      </c>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18">
        <f>G82</f>
        <v>0</v>
      </c>
      <c r="BA82" s="108"/>
      <c r="BB82" s="108"/>
      <c r="BC82" s="108"/>
      <c r="BD82" s="108"/>
      <c r="BE82" s="108"/>
      <c r="BF82" s="108"/>
      <c r="BG82" s="108"/>
      <c r="BH82" s="108"/>
      <c r="BI82" s="108"/>
      <c r="CA82" s="108">
        <v>12</v>
      </c>
      <c r="CB82" s="108">
        <v>0</v>
      </c>
      <c r="CZ82" s="75">
        <v>1</v>
      </c>
    </row>
    <row r="83" spans="1:104" x14ac:dyDescent="0.2">
      <c r="A83" s="119"/>
      <c r="B83" s="120"/>
      <c r="C83" s="178" t="s">
        <v>1720</v>
      </c>
      <c r="D83" s="179"/>
      <c r="E83" s="179"/>
      <c r="F83" s="179"/>
      <c r="G83" s="180"/>
      <c r="I83" s="121"/>
      <c r="K83" s="121"/>
      <c r="L83" s="122" t="s">
        <v>1720</v>
      </c>
      <c r="O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row>
    <row r="84" spans="1:104" ht="22.5" x14ac:dyDescent="0.2">
      <c r="A84" s="109">
        <v>31</v>
      </c>
      <c r="B84" s="110" t="s">
        <v>1721</v>
      </c>
      <c r="C84" s="111" t="s">
        <v>1722</v>
      </c>
      <c r="D84" s="112" t="s">
        <v>49</v>
      </c>
      <c r="E84" s="113">
        <v>490</v>
      </c>
      <c r="F84" s="114">
        <v>0</v>
      </c>
      <c r="G84" s="115">
        <f>E84*F84</f>
        <v>0</v>
      </c>
      <c r="H84" s="116">
        <v>0</v>
      </c>
      <c r="I84" s="117">
        <f>E84*H84</f>
        <v>0</v>
      </c>
      <c r="J84" s="116"/>
      <c r="K84" s="117">
        <f>E84*J84</f>
        <v>0</v>
      </c>
      <c r="O84" s="108"/>
      <c r="Z84" s="108"/>
      <c r="AA84" s="108">
        <v>12</v>
      </c>
      <c r="AB84" s="108">
        <v>0</v>
      </c>
      <c r="AC84" s="108">
        <v>31</v>
      </c>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18">
        <f>G84</f>
        <v>0</v>
      </c>
      <c r="BA84" s="108"/>
      <c r="BB84" s="108"/>
      <c r="BC84" s="108"/>
      <c r="BD84" s="108"/>
      <c r="BE84" s="108"/>
      <c r="BF84" s="108"/>
      <c r="BG84" s="108"/>
      <c r="BH84" s="108"/>
      <c r="BI84" s="108"/>
      <c r="CA84" s="108">
        <v>12</v>
      </c>
      <c r="CB84" s="108">
        <v>0</v>
      </c>
      <c r="CZ84" s="75">
        <v>1</v>
      </c>
    </row>
    <row r="85" spans="1:104" x14ac:dyDescent="0.2">
      <c r="A85" s="119"/>
      <c r="B85" s="120"/>
      <c r="C85" s="178" t="s">
        <v>1722</v>
      </c>
      <c r="D85" s="179"/>
      <c r="E85" s="179"/>
      <c r="F85" s="179"/>
      <c r="G85" s="180"/>
      <c r="I85" s="121"/>
      <c r="K85" s="121"/>
      <c r="L85" s="122" t="s">
        <v>1722</v>
      </c>
      <c r="O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row>
    <row r="86" spans="1:104" ht="22.5" x14ac:dyDescent="0.2">
      <c r="A86" s="109">
        <v>32</v>
      </c>
      <c r="B86" s="110" t="s">
        <v>1723</v>
      </c>
      <c r="C86" s="111" t="s">
        <v>1724</v>
      </c>
      <c r="D86" s="112" t="s">
        <v>49</v>
      </c>
      <c r="E86" s="113">
        <v>490</v>
      </c>
      <c r="F86" s="114">
        <v>0</v>
      </c>
      <c r="G86" s="115">
        <f>E86*F86</f>
        <v>0</v>
      </c>
      <c r="H86" s="116">
        <v>0</v>
      </c>
      <c r="I86" s="117">
        <f>E86*H86</f>
        <v>0</v>
      </c>
      <c r="J86" s="116"/>
      <c r="K86" s="117">
        <f>E86*J86</f>
        <v>0</v>
      </c>
      <c r="O86" s="108"/>
      <c r="Z86" s="108"/>
      <c r="AA86" s="108">
        <v>12</v>
      </c>
      <c r="AB86" s="108">
        <v>0</v>
      </c>
      <c r="AC86" s="108">
        <v>32</v>
      </c>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18">
        <f>G86</f>
        <v>0</v>
      </c>
      <c r="BA86" s="108"/>
      <c r="BB86" s="108"/>
      <c r="BC86" s="108"/>
      <c r="BD86" s="108"/>
      <c r="BE86" s="108"/>
      <c r="BF86" s="108"/>
      <c r="BG86" s="108"/>
      <c r="BH86" s="108"/>
      <c r="BI86" s="108"/>
      <c r="CA86" s="108">
        <v>12</v>
      </c>
      <c r="CB86" s="108">
        <v>0</v>
      </c>
      <c r="CZ86" s="75">
        <v>1</v>
      </c>
    </row>
    <row r="87" spans="1:104" x14ac:dyDescent="0.2">
      <c r="A87" s="119"/>
      <c r="B87" s="120"/>
      <c r="C87" s="178" t="s">
        <v>1725</v>
      </c>
      <c r="D87" s="179"/>
      <c r="E87" s="179"/>
      <c r="F87" s="179"/>
      <c r="G87" s="180"/>
      <c r="I87" s="121"/>
      <c r="K87" s="121"/>
      <c r="L87" s="122" t="s">
        <v>1725</v>
      </c>
      <c r="O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row>
    <row r="88" spans="1:104" ht="33.75" x14ac:dyDescent="0.2">
      <c r="A88" s="109">
        <v>33</v>
      </c>
      <c r="B88" s="110" t="s">
        <v>1726</v>
      </c>
      <c r="C88" s="111" t="s">
        <v>1727</v>
      </c>
      <c r="D88" s="112" t="s">
        <v>49</v>
      </c>
      <c r="E88" s="113">
        <v>490</v>
      </c>
      <c r="F88" s="114">
        <v>0</v>
      </c>
      <c r="G88" s="115">
        <f>E88*F88</f>
        <v>0</v>
      </c>
      <c r="H88" s="116">
        <v>0</v>
      </c>
      <c r="I88" s="117">
        <f>E88*H88</f>
        <v>0</v>
      </c>
      <c r="J88" s="116"/>
      <c r="K88" s="117">
        <f>E88*J88</f>
        <v>0</v>
      </c>
      <c r="O88" s="108"/>
      <c r="Z88" s="108"/>
      <c r="AA88" s="108">
        <v>12</v>
      </c>
      <c r="AB88" s="108">
        <v>0</v>
      </c>
      <c r="AC88" s="108">
        <v>33</v>
      </c>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18">
        <f>G88</f>
        <v>0</v>
      </c>
      <c r="BA88" s="108"/>
      <c r="BB88" s="108"/>
      <c r="BC88" s="108"/>
      <c r="BD88" s="108"/>
      <c r="BE88" s="108"/>
      <c r="BF88" s="108"/>
      <c r="BG88" s="108"/>
      <c r="BH88" s="108"/>
      <c r="BI88" s="108"/>
      <c r="CA88" s="108">
        <v>12</v>
      </c>
      <c r="CB88" s="108">
        <v>0</v>
      </c>
      <c r="CZ88" s="75">
        <v>1</v>
      </c>
    </row>
    <row r="89" spans="1:104" ht="22.5" x14ac:dyDescent="0.2">
      <c r="A89" s="119"/>
      <c r="B89" s="120"/>
      <c r="C89" s="178" t="s">
        <v>1728</v>
      </c>
      <c r="D89" s="179"/>
      <c r="E89" s="179"/>
      <c r="F89" s="179"/>
      <c r="G89" s="180"/>
      <c r="I89" s="121"/>
      <c r="K89" s="121"/>
      <c r="L89" s="122" t="s">
        <v>1728</v>
      </c>
      <c r="O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row>
    <row r="90" spans="1:104" ht="22.5" x14ac:dyDescent="0.2">
      <c r="A90" s="109">
        <v>34</v>
      </c>
      <c r="B90" s="110" t="s">
        <v>1729</v>
      </c>
      <c r="C90" s="111" t="s">
        <v>1730</v>
      </c>
      <c r="D90" s="112" t="s">
        <v>128</v>
      </c>
      <c r="E90" s="113">
        <v>9.7999999999999997E-3</v>
      </c>
      <c r="F90" s="114">
        <v>0</v>
      </c>
      <c r="G90" s="115">
        <f>E90*F90</f>
        <v>0</v>
      </c>
      <c r="H90" s="116">
        <v>0</v>
      </c>
      <c r="I90" s="117">
        <f>E90*H90</f>
        <v>0</v>
      </c>
      <c r="J90" s="116"/>
      <c r="K90" s="117">
        <f>E90*J90</f>
        <v>0</v>
      </c>
      <c r="O90" s="108"/>
      <c r="Z90" s="108"/>
      <c r="AA90" s="108">
        <v>12</v>
      </c>
      <c r="AB90" s="108">
        <v>0</v>
      </c>
      <c r="AC90" s="108">
        <v>34</v>
      </c>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18">
        <f>G90</f>
        <v>0</v>
      </c>
      <c r="BA90" s="108"/>
      <c r="BB90" s="108"/>
      <c r="BC90" s="108"/>
      <c r="BD90" s="108"/>
      <c r="BE90" s="108"/>
      <c r="BF90" s="108"/>
      <c r="BG90" s="108"/>
      <c r="BH90" s="108"/>
      <c r="BI90" s="108"/>
      <c r="CA90" s="108">
        <v>12</v>
      </c>
      <c r="CB90" s="108">
        <v>0</v>
      </c>
      <c r="CZ90" s="75">
        <v>1</v>
      </c>
    </row>
    <row r="91" spans="1:104" x14ac:dyDescent="0.2">
      <c r="A91" s="119"/>
      <c r="B91" s="120"/>
      <c r="C91" s="178" t="s">
        <v>1731</v>
      </c>
      <c r="D91" s="179"/>
      <c r="E91" s="179"/>
      <c r="F91" s="179"/>
      <c r="G91" s="180"/>
      <c r="I91" s="121"/>
      <c r="K91" s="121"/>
      <c r="L91" s="122" t="s">
        <v>1731</v>
      </c>
      <c r="O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row>
    <row r="92" spans="1:104" x14ac:dyDescent="0.2">
      <c r="A92" s="119"/>
      <c r="B92" s="120"/>
      <c r="C92" s="178" t="s">
        <v>1732</v>
      </c>
      <c r="D92" s="179"/>
      <c r="E92" s="179"/>
      <c r="F92" s="179"/>
      <c r="G92" s="180"/>
      <c r="I92" s="121"/>
      <c r="K92" s="121"/>
      <c r="L92" s="122" t="s">
        <v>1732</v>
      </c>
      <c r="O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row>
    <row r="93" spans="1:104" x14ac:dyDescent="0.2">
      <c r="A93" s="119"/>
      <c r="B93" s="120"/>
      <c r="C93" s="178" t="s">
        <v>50</v>
      </c>
      <c r="D93" s="179"/>
      <c r="E93" s="179"/>
      <c r="F93" s="179"/>
      <c r="G93" s="180"/>
      <c r="I93" s="121"/>
      <c r="K93" s="121"/>
      <c r="L93" s="122"/>
      <c r="O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row>
    <row r="94" spans="1:104" ht="22.5" x14ac:dyDescent="0.2">
      <c r="A94" s="109">
        <v>35</v>
      </c>
      <c r="B94" s="110" t="s">
        <v>1662</v>
      </c>
      <c r="C94" s="111" t="s">
        <v>1663</v>
      </c>
      <c r="D94" s="112" t="s">
        <v>128</v>
      </c>
      <c r="E94" s="113">
        <v>1.8031999999999999</v>
      </c>
      <c r="F94" s="114">
        <v>0</v>
      </c>
      <c r="G94" s="115">
        <f>E94*F94</f>
        <v>0</v>
      </c>
      <c r="H94" s="116">
        <v>0</v>
      </c>
      <c r="I94" s="117">
        <f>E94*H94</f>
        <v>0</v>
      </c>
      <c r="J94" s="116"/>
      <c r="K94" s="117">
        <f>E94*J94</f>
        <v>0</v>
      </c>
      <c r="O94" s="108"/>
      <c r="Z94" s="108"/>
      <c r="AA94" s="108">
        <v>12</v>
      </c>
      <c r="AB94" s="108">
        <v>0</v>
      </c>
      <c r="AC94" s="108">
        <v>35</v>
      </c>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18">
        <f>G94</f>
        <v>0</v>
      </c>
      <c r="BA94" s="108"/>
      <c r="BB94" s="108"/>
      <c r="BC94" s="108"/>
      <c r="BD94" s="108"/>
      <c r="BE94" s="108"/>
      <c r="BF94" s="108"/>
      <c r="BG94" s="108"/>
      <c r="BH94" s="108"/>
      <c r="BI94" s="108"/>
      <c r="CA94" s="108">
        <v>12</v>
      </c>
      <c r="CB94" s="108">
        <v>0</v>
      </c>
      <c r="CZ94" s="75">
        <v>1</v>
      </c>
    </row>
    <row r="95" spans="1:104" x14ac:dyDescent="0.2">
      <c r="A95" s="119"/>
      <c r="B95" s="120"/>
      <c r="C95" s="178" t="s">
        <v>1733</v>
      </c>
      <c r="D95" s="179"/>
      <c r="E95" s="179"/>
      <c r="F95" s="179"/>
      <c r="G95" s="180"/>
      <c r="I95" s="121"/>
      <c r="K95" s="121"/>
      <c r="L95" s="122" t="s">
        <v>1733</v>
      </c>
      <c r="O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row>
    <row r="96" spans="1:104" ht="22.5" x14ac:dyDescent="0.2">
      <c r="A96" s="109">
        <v>36</v>
      </c>
      <c r="B96" s="110" t="s">
        <v>1734</v>
      </c>
      <c r="C96" s="111" t="s">
        <v>1735</v>
      </c>
      <c r="D96" s="112" t="s">
        <v>104</v>
      </c>
      <c r="E96" s="113">
        <v>9.8000000000000007</v>
      </c>
      <c r="F96" s="114">
        <v>0</v>
      </c>
      <c r="G96" s="115">
        <f>E96*F96</f>
        <v>0</v>
      </c>
      <c r="H96" s="116">
        <v>0</v>
      </c>
      <c r="I96" s="117">
        <f>E96*H96</f>
        <v>0</v>
      </c>
      <c r="J96" s="116"/>
      <c r="K96" s="117">
        <f>E96*J96</f>
        <v>0</v>
      </c>
      <c r="O96" s="108"/>
      <c r="Z96" s="108"/>
      <c r="AA96" s="108">
        <v>12</v>
      </c>
      <c r="AB96" s="108">
        <v>0</v>
      </c>
      <c r="AC96" s="108">
        <v>38</v>
      </c>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18">
        <f>G96</f>
        <v>0</v>
      </c>
      <c r="BA96" s="108"/>
      <c r="BB96" s="108"/>
      <c r="BC96" s="108"/>
      <c r="BD96" s="108"/>
      <c r="BE96" s="108"/>
      <c r="BF96" s="108"/>
      <c r="BG96" s="108"/>
      <c r="BH96" s="108"/>
      <c r="BI96" s="108"/>
      <c r="CA96" s="108">
        <v>12</v>
      </c>
      <c r="CB96" s="108">
        <v>0</v>
      </c>
      <c r="CZ96" s="75">
        <v>1</v>
      </c>
    </row>
    <row r="97" spans="1:104" x14ac:dyDescent="0.2">
      <c r="A97" s="119"/>
      <c r="B97" s="120"/>
      <c r="C97" s="178" t="s">
        <v>1736</v>
      </c>
      <c r="D97" s="179"/>
      <c r="E97" s="179"/>
      <c r="F97" s="179"/>
      <c r="G97" s="180"/>
      <c r="I97" s="121"/>
      <c r="K97" s="121"/>
      <c r="L97" s="122" t="s">
        <v>1736</v>
      </c>
      <c r="O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row>
    <row r="98" spans="1:104" x14ac:dyDescent="0.2">
      <c r="A98" s="119"/>
      <c r="B98" s="120"/>
      <c r="C98" s="187">
        <v>0.1</v>
      </c>
      <c r="D98" s="179"/>
      <c r="E98" s="179"/>
      <c r="F98" s="179"/>
      <c r="G98" s="180"/>
      <c r="I98" s="121"/>
      <c r="K98" s="121"/>
      <c r="L98" s="151">
        <v>0.1</v>
      </c>
      <c r="O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row>
    <row r="99" spans="1:104" x14ac:dyDescent="0.2">
      <c r="A99" s="119"/>
      <c r="B99" s="120"/>
      <c r="C99" s="178" t="s">
        <v>50</v>
      </c>
      <c r="D99" s="179"/>
      <c r="E99" s="179"/>
      <c r="F99" s="179"/>
      <c r="G99" s="180"/>
      <c r="I99" s="121"/>
      <c r="K99" s="121"/>
      <c r="L99" s="122"/>
      <c r="O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row>
    <row r="100" spans="1:104" x14ac:dyDescent="0.2">
      <c r="A100" s="109">
        <v>37</v>
      </c>
      <c r="B100" s="110" t="s">
        <v>1734</v>
      </c>
      <c r="C100" s="111" t="s">
        <v>1737</v>
      </c>
      <c r="D100" s="112" t="s">
        <v>1102</v>
      </c>
      <c r="E100" s="113">
        <v>14.7</v>
      </c>
      <c r="F100" s="114">
        <v>0</v>
      </c>
      <c r="G100" s="115">
        <f>E100*F100</f>
        <v>0</v>
      </c>
      <c r="H100" s="116">
        <v>0</v>
      </c>
      <c r="I100" s="117">
        <f>E100*H100</f>
        <v>0</v>
      </c>
      <c r="J100" s="116"/>
      <c r="K100" s="117">
        <f>E100*J100</f>
        <v>0</v>
      </c>
      <c r="O100" s="108"/>
      <c r="Z100" s="108"/>
      <c r="AA100" s="108">
        <v>12</v>
      </c>
      <c r="AB100" s="108">
        <v>0</v>
      </c>
      <c r="AC100" s="108">
        <v>39</v>
      </c>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18">
        <f>G100</f>
        <v>0</v>
      </c>
      <c r="BA100" s="108"/>
      <c r="BB100" s="108"/>
      <c r="BC100" s="108"/>
      <c r="BD100" s="108"/>
      <c r="BE100" s="108"/>
      <c r="BF100" s="108"/>
      <c r="BG100" s="108"/>
      <c r="BH100" s="108"/>
      <c r="BI100" s="108"/>
      <c r="CA100" s="108">
        <v>12</v>
      </c>
      <c r="CB100" s="108">
        <v>0</v>
      </c>
      <c r="CZ100" s="75">
        <v>1</v>
      </c>
    </row>
    <row r="101" spans="1:104" x14ac:dyDescent="0.2">
      <c r="A101" s="119"/>
      <c r="B101" s="120"/>
      <c r="C101" s="178" t="s">
        <v>1738</v>
      </c>
      <c r="D101" s="179"/>
      <c r="E101" s="179"/>
      <c r="F101" s="179"/>
      <c r="G101" s="180"/>
      <c r="I101" s="121"/>
      <c r="K101" s="121"/>
      <c r="L101" s="122" t="s">
        <v>1738</v>
      </c>
      <c r="O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row>
    <row r="102" spans="1:104" x14ac:dyDescent="0.2">
      <c r="A102" s="119"/>
      <c r="B102" s="120"/>
      <c r="C102" s="178" t="s">
        <v>1739</v>
      </c>
      <c r="D102" s="179"/>
      <c r="E102" s="179"/>
      <c r="F102" s="179"/>
      <c r="G102" s="180"/>
      <c r="I102" s="121"/>
      <c r="K102" s="121"/>
      <c r="L102" s="122" t="s">
        <v>1739</v>
      </c>
      <c r="O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row>
    <row r="103" spans="1:104" x14ac:dyDescent="0.2">
      <c r="A103" s="119"/>
      <c r="B103" s="120"/>
      <c r="C103" s="178" t="s">
        <v>50</v>
      </c>
      <c r="D103" s="179"/>
      <c r="E103" s="179"/>
      <c r="F103" s="179"/>
      <c r="G103" s="180"/>
      <c r="I103" s="121"/>
      <c r="K103" s="121"/>
      <c r="L103" s="122"/>
      <c r="O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row>
    <row r="104" spans="1:104" ht="22.5" x14ac:dyDescent="0.2">
      <c r="A104" s="109">
        <v>38</v>
      </c>
      <c r="B104" s="110" t="s">
        <v>1734</v>
      </c>
      <c r="C104" s="111" t="s">
        <v>1740</v>
      </c>
      <c r="D104" s="112" t="s">
        <v>1102</v>
      </c>
      <c r="E104" s="113">
        <v>14.7</v>
      </c>
      <c r="F104" s="114">
        <v>0</v>
      </c>
      <c r="G104" s="115">
        <f>E104*F104</f>
        <v>0</v>
      </c>
      <c r="H104" s="116">
        <v>0</v>
      </c>
      <c r="I104" s="117">
        <f>E104*H104</f>
        <v>0</v>
      </c>
      <c r="J104" s="116"/>
      <c r="K104" s="117">
        <f>E104*J104</f>
        <v>0</v>
      </c>
      <c r="O104" s="108"/>
      <c r="Z104" s="108"/>
      <c r="AA104" s="108">
        <v>12</v>
      </c>
      <c r="AB104" s="108">
        <v>0</v>
      </c>
      <c r="AC104" s="108">
        <v>36</v>
      </c>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18">
        <f>G104</f>
        <v>0</v>
      </c>
      <c r="BA104" s="108"/>
      <c r="BB104" s="108"/>
      <c r="BC104" s="108"/>
      <c r="BD104" s="108"/>
      <c r="BE104" s="108"/>
      <c r="BF104" s="108"/>
      <c r="BG104" s="108"/>
      <c r="BH104" s="108"/>
      <c r="BI104" s="108"/>
      <c r="CA104" s="108">
        <v>12</v>
      </c>
      <c r="CB104" s="108">
        <v>0</v>
      </c>
      <c r="CZ104" s="75">
        <v>1</v>
      </c>
    </row>
    <row r="105" spans="1:104" x14ac:dyDescent="0.2">
      <c r="A105" s="119"/>
      <c r="B105" s="120"/>
      <c r="C105" s="178" t="s">
        <v>1741</v>
      </c>
      <c r="D105" s="179"/>
      <c r="E105" s="179"/>
      <c r="F105" s="179"/>
      <c r="G105" s="180"/>
      <c r="I105" s="121"/>
      <c r="K105" s="121"/>
      <c r="L105" s="122" t="s">
        <v>1741</v>
      </c>
      <c r="O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row>
    <row r="106" spans="1:104" x14ac:dyDescent="0.2">
      <c r="A106" s="119"/>
      <c r="B106" s="120"/>
      <c r="C106" s="178" t="s">
        <v>1742</v>
      </c>
      <c r="D106" s="179"/>
      <c r="E106" s="179"/>
      <c r="F106" s="179"/>
      <c r="G106" s="180"/>
      <c r="I106" s="121"/>
      <c r="K106" s="121"/>
      <c r="L106" s="122" t="s">
        <v>1742</v>
      </c>
      <c r="O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row>
    <row r="107" spans="1:104" x14ac:dyDescent="0.2">
      <c r="A107" s="119"/>
      <c r="B107" s="120"/>
      <c r="C107" s="178" t="s">
        <v>50</v>
      </c>
      <c r="D107" s="179"/>
      <c r="E107" s="179"/>
      <c r="F107" s="179"/>
      <c r="G107" s="180"/>
      <c r="I107" s="121"/>
      <c r="K107" s="121"/>
      <c r="L107" s="122"/>
      <c r="O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row>
    <row r="108" spans="1:104" x14ac:dyDescent="0.2">
      <c r="A108" s="109">
        <v>39</v>
      </c>
      <c r="B108" s="110" t="s">
        <v>1734</v>
      </c>
      <c r="C108" s="111" t="s">
        <v>1743</v>
      </c>
      <c r="D108" s="112" t="s">
        <v>1744</v>
      </c>
      <c r="E108" s="113">
        <v>0.39200000000000002</v>
      </c>
      <c r="F108" s="114">
        <v>0</v>
      </c>
      <c r="G108" s="115">
        <f>E108*F108</f>
        <v>0</v>
      </c>
      <c r="H108" s="116">
        <v>0</v>
      </c>
      <c r="I108" s="117">
        <f>E108*H108</f>
        <v>0</v>
      </c>
      <c r="J108" s="116"/>
      <c r="K108" s="117">
        <f>E108*J108</f>
        <v>0</v>
      </c>
      <c r="O108" s="108"/>
      <c r="Z108" s="108"/>
      <c r="AA108" s="108">
        <v>12</v>
      </c>
      <c r="AB108" s="108">
        <v>0</v>
      </c>
      <c r="AC108" s="108">
        <v>37</v>
      </c>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18">
        <f>G108</f>
        <v>0</v>
      </c>
      <c r="BA108" s="108"/>
      <c r="BB108" s="108"/>
      <c r="BC108" s="108"/>
      <c r="BD108" s="108"/>
      <c r="BE108" s="108"/>
      <c r="BF108" s="108"/>
      <c r="BG108" s="108"/>
      <c r="BH108" s="108"/>
      <c r="BI108" s="108"/>
      <c r="CA108" s="108">
        <v>12</v>
      </c>
      <c r="CB108" s="108">
        <v>0</v>
      </c>
      <c r="CZ108" s="75">
        <v>1</v>
      </c>
    </row>
    <row r="109" spans="1:104" x14ac:dyDescent="0.2">
      <c r="A109" s="119"/>
      <c r="B109" s="120"/>
      <c r="C109" s="178" t="s">
        <v>1745</v>
      </c>
      <c r="D109" s="179"/>
      <c r="E109" s="179"/>
      <c r="F109" s="179"/>
      <c r="G109" s="180"/>
      <c r="I109" s="121"/>
      <c r="K109" s="121"/>
      <c r="L109" s="122" t="s">
        <v>1745</v>
      </c>
      <c r="O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row>
    <row r="110" spans="1:104" x14ac:dyDescent="0.2">
      <c r="A110" s="128" t="s">
        <v>51</v>
      </c>
      <c r="B110" s="129" t="s">
        <v>1705</v>
      </c>
      <c r="C110" s="130" t="s">
        <v>48</v>
      </c>
      <c r="D110" s="131"/>
      <c r="E110" s="132"/>
      <c r="F110" s="132"/>
      <c r="G110" s="133">
        <f>SUM(G71:G109)</f>
        <v>0</v>
      </c>
      <c r="H110" s="134"/>
      <c r="I110" s="133">
        <f>SUM(I71:I109)</f>
        <v>0</v>
      </c>
      <c r="J110" s="135"/>
      <c r="K110" s="133">
        <f>SUM(K71:K109)</f>
        <v>0</v>
      </c>
      <c r="O110" s="108"/>
      <c r="X110" s="136">
        <f>K110</f>
        <v>0</v>
      </c>
      <c r="Y110" s="136">
        <f>I110</f>
        <v>0</v>
      </c>
      <c r="Z110" s="118">
        <f>G110</f>
        <v>0</v>
      </c>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37"/>
      <c r="BB110" s="137"/>
      <c r="BC110" s="137"/>
      <c r="BD110" s="137"/>
      <c r="BE110" s="137"/>
      <c r="BF110" s="137"/>
      <c r="BG110" s="108"/>
      <c r="BH110" s="108"/>
      <c r="BI110" s="108"/>
    </row>
    <row r="111" spans="1:104" ht="14.25" customHeight="1" x14ac:dyDescent="0.2">
      <c r="A111" s="100" t="s">
        <v>46</v>
      </c>
      <c r="B111" s="101" t="s">
        <v>1746</v>
      </c>
      <c r="C111" s="102" t="s">
        <v>48</v>
      </c>
      <c r="D111" s="103"/>
      <c r="E111" s="104"/>
      <c r="F111" s="104"/>
      <c r="G111" s="105"/>
      <c r="H111" s="106"/>
      <c r="I111" s="107"/>
      <c r="J111" s="106"/>
      <c r="K111" s="107"/>
      <c r="O111" s="108"/>
    </row>
    <row r="112" spans="1:104" ht="22.5" x14ac:dyDescent="0.2">
      <c r="A112" s="109">
        <v>40</v>
      </c>
      <c r="B112" s="110" t="s">
        <v>1706</v>
      </c>
      <c r="C112" s="111" t="s">
        <v>1707</v>
      </c>
      <c r="D112" s="112" t="s">
        <v>49</v>
      </c>
      <c r="E112" s="113">
        <v>144</v>
      </c>
      <c r="F112" s="114">
        <v>0</v>
      </c>
      <c r="G112" s="115">
        <f>E112*F112</f>
        <v>0</v>
      </c>
      <c r="H112" s="116">
        <v>0</v>
      </c>
      <c r="I112" s="117">
        <f>E112*H112</f>
        <v>0</v>
      </c>
      <c r="J112" s="116"/>
      <c r="K112" s="117">
        <f>E112*J112</f>
        <v>0</v>
      </c>
      <c r="O112" s="108"/>
      <c r="Z112" s="108"/>
      <c r="AA112" s="108">
        <v>12</v>
      </c>
      <c r="AB112" s="108">
        <v>0</v>
      </c>
      <c r="AC112" s="108">
        <v>40</v>
      </c>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18">
        <f>G112</f>
        <v>0</v>
      </c>
      <c r="BA112" s="108"/>
      <c r="BB112" s="108"/>
      <c r="BC112" s="108"/>
      <c r="BD112" s="108"/>
      <c r="BE112" s="108"/>
      <c r="BF112" s="108"/>
      <c r="BG112" s="108"/>
      <c r="BH112" s="108"/>
      <c r="BI112" s="108"/>
      <c r="CA112" s="108">
        <v>12</v>
      </c>
      <c r="CB112" s="108">
        <v>0</v>
      </c>
      <c r="CZ112" s="75">
        <v>1</v>
      </c>
    </row>
    <row r="113" spans="1:104" x14ac:dyDescent="0.2">
      <c r="A113" s="119"/>
      <c r="B113" s="120"/>
      <c r="C113" s="178" t="s">
        <v>1709</v>
      </c>
      <c r="D113" s="179"/>
      <c r="E113" s="179"/>
      <c r="F113" s="179"/>
      <c r="G113" s="180"/>
      <c r="I113" s="121"/>
      <c r="K113" s="121"/>
      <c r="L113" s="122" t="s">
        <v>1709</v>
      </c>
      <c r="O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row>
    <row r="114" spans="1:104" ht="22.5" x14ac:dyDescent="0.2">
      <c r="A114" s="119"/>
      <c r="B114" s="120"/>
      <c r="C114" s="178" t="s">
        <v>1710</v>
      </c>
      <c r="D114" s="179"/>
      <c r="E114" s="179"/>
      <c r="F114" s="179"/>
      <c r="G114" s="180"/>
      <c r="I114" s="121"/>
      <c r="K114" s="121"/>
      <c r="L114" s="122" t="s">
        <v>1710</v>
      </c>
      <c r="O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row>
    <row r="115" spans="1:104" x14ac:dyDescent="0.2">
      <c r="A115" s="119"/>
      <c r="B115" s="120"/>
      <c r="C115" s="178">
        <f>72*2</f>
        <v>144</v>
      </c>
      <c r="D115" s="179"/>
      <c r="E115" s="179"/>
      <c r="F115" s="179"/>
      <c r="G115" s="180"/>
      <c r="I115" s="121"/>
      <c r="K115" s="121"/>
      <c r="L115" s="122">
        <f>72*2</f>
        <v>144</v>
      </c>
      <c r="O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row>
    <row r="116" spans="1:104" ht="33.75" x14ac:dyDescent="0.2">
      <c r="A116" s="109">
        <v>41</v>
      </c>
      <c r="B116" s="110" t="s">
        <v>1747</v>
      </c>
      <c r="C116" s="111" t="s">
        <v>1748</v>
      </c>
      <c r="D116" s="112" t="s">
        <v>49</v>
      </c>
      <c r="E116" s="113">
        <v>72</v>
      </c>
      <c r="F116" s="114">
        <v>0</v>
      </c>
      <c r="G116" s="115">
        <f>E116*F116</f>
        <v>0</v>
      </c>
      <c r="H116" s="116">
        <v>0</v>
      </c>
      <c r="I116" s="117">
        <f>E116*H116</f>
        <v>0</v>
      </c>
      <c r="J116" s="116"/>
      <c r="K116" s="117">
        <f>E116*J116</f>
        <v>0</v>
      </c>
      <c r="O116" s="108"/>
      <c r="Z116" s="108"/>
      <c r="AA116" s="108">
        <v>12</v>
      </c>
      <c r="AB116" s="108">
        <v>0</v>
      </c>
      <c r="AC116" s="108">
        <v>41</v>
      </c>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18">
        <f>G116</f>
        <v>0</v>
      </c>
      <c r="BA116" s="108"/>
      <c r="BB116" s="108"/>
      <c r="BC116" s="108"/>
      <c r="BD116" s="108"/>
      <c r="BE116" s="108"/>
      <c r="BF116" s="108"/>
      <c r="BG116" s="108"/>
      <c r="BH116" s="108"/>
      <c r="BI116" s="108"/>
      <c r="CA116" s="108">
        <v>12</v>
      </c>
      <c r="CB116" s="108">
        <v>0</v>
      </c>
      <c r="CZ116" s="75">
        <v>1</v>
      </c>
    </row>
    <row r="117" spans="1:104" ht="22.5" x14ac:dyDescent="0.2">
      <c r="A117" s="119"/>
      <c r="B117" s="120"/>
      <c r="C117" s="178" t="s">
        <v>1749</v>
      </c>
      <c r="D117" s="179"/>
      <c r="E117" s="179"/>
      <c r="F117" s="179"/>
      <c r="G117" s="180"/>
      <c r="I117" s="121"/>
      <c r="K117" s="121"/>
      <c r="L117" s="122" t="s">
        <v>1749</v>
      </c>
      <c r="O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row>
    <row r="118" spans="1:104" x14ac:dyDescent="0.2">
      <c r="A118" s="119"/>
      <c r="B118" s="120"/>
      <c r="C118" s="178"/>
      <c r="D118" s="179"/>
      <c r="E118" s="179"/>
      <c r="F118" s="179"/>
      <c r="G118" s="180"/>
      <c r="I118" s="121"/>
      <c r="K118" s="121"/>
      <c r="L118" s="122"/>
      <c r="O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row>
    <row r="119" spans="1:104" ht="22.5" x14ac:dyDescent="0.2">
      <c r="A119" s="119"/>
      <c r="B119" s="120"/>
      <c r="C119" s="178" t="s">
        <v>1750</v>
      </c>
      <c r="D119" s="179"/>
      <c r="E119" s="179"/>
      <c r="F119" s="179"/>
      <c r="G119" s="180"/>
      <c r="I119" s="121"/>
      <c r="K119" s="121"/>
      <c r="L119" s="122" t="s">
        <v>1750</v>
      </c>
      <c r="O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row>
    <row r="120" spans="1:104" ht="33.75" x14ac:dyDescent="0.2">
      <c r="A120" s="109">
        <v>42</v>
      </c>
      <c r="B120" s="110" t="s">
        <v>1718</v>
      </c>
      <c r="C120" s="111" t="s">
        <v>1719</v>
      </c>
      <c r="D120" s="112" t="s">
        <v>49</v>
      </c>
      <c r="E120" s="113">
        <v>72</v>
      </c>
      <c r="F120" s="114">
        <v>0</v>
      </c>
      <c r="G120" s="115">
        <f>E120*F120</f>
        <v>0</v>
      </c>
      <c r="H120" s="116">
        <v>0</v>
      </c>
      <c r="I120" s="117">
        <f>E120*H120</f>
        <v>0</v>
      </c>
      <c r="J120" s="116"/>
      <c r="K120" s="117">
        <f>E120*J120</f>
        <v>0</v>
      </c>
      <c r="O120" s="108"/>
      <c r="Z120" s="108"/>
      <c r="AA120" s="108">
        <v>12</v>
      </c>
      <c r="AB120" s="108">
        <v>0</v>
      </c>
      <c r="AC120" s="108">
        <v>42</v>
      </c>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18">
        <f>G120</f>
        <v>0</v>
      </c>
      <c r="BA120" s="108"/>
      <c r="BB120" s="108"/>
      <c r="BC120" s="108"/>
      <c r="BD120" s="108"/>
      <c r="BE120" s="108"/>
      <c r="BF120" s="108"/>
      <c r="BG120" s="108"/>
      <c r="BH120" s="108"/>
      <c r="BI120" s="108"/>
      <c r="CA120" s="108">
        <v>12</v>
      </c>
      <c r="CB120" s="108">
        <v>0</v>
      </c>
      <c r="CZ120" s="75">
        <v>1</v>
      </c>
    </row>
    <row r="121" spans="1:104" ht="22.5" x14ac:dyDescent="0.2">
      <c r="A121" s="119"/>
      <c r="B121" s="120"/>
      <c r="C121" s="178" t="s">
        <v>1751</v>
      </c>
      <c r="D121" s="179"/>
      <c r="E121" s="179"/>
      <c r="F121" s="179"/>
      <c r="G121" s="180"/>
      <c r="I121" s="121"/>
      <c r="K121" s="121"/>
      <c r="L121" s="122" t="s">
        <v>1751</v>
      </c>
      <c r="O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row>
    <row r="122" spans="1:104" x14ac:dyDescent="0.2">
      <c r="A122" s="119"/>
      <c r="B122" s="120"/>
      <c r="C122" s="178" t="s">
        <v>1752</v>
      </c>
      <c r="D122" s="179"/>
      <c r="E122" s="179"/>
      <c r="F122" s="179"/>
      <c r="G122" s="180"/>
      <c r="I122" s="121"/>
      <c r="K122" s="121"/>
      <c r="L122" s="122" t="s">
        <v>1752</v>
      </c>
      <c r="O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row>
    <row r="123" spans="1:104" x14ac:dyDescent="0.2">
      <c r="A123" s="119"/>
      <c r="B123" s="120"/>
      <c r="C123" s="178"/>
      <c r="D123" s="179"/>
      <c r="E123" s="179"/>
      <c r="F123" s="179"/>
      <c r="G123" s="180"/>
      <c r="I123" s="121"/>
      <c r="K123" s="121"/>
      <c r="L123" s="122"/>
      <c r="O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row>
    <row r="124" spans="1:104" ht="22.5" x14ac:dyDescent="0.2">
      <c r="A124" s="109">
        <v>43</v>
      </c>
      <c r="B124" s="110" t="s">
        <v>1729</v>
      </c>
      <c r="C124" s="111" t="s">
        <v>1730</v>
      </c>
      <c r="D124" s="112" t="s">
        <v>128</v>
      </c>
      <c r="E124" s="113">
        <v>1.4E-2</v>
      </c>
      <c r="F124" s="114">
        <v>0</v>
      </c>
      <c r="G124" s="115">
        <f>E124*F124</f>
        <v>0</v>
      </c>
      <c r="H124" s="116">
        <v>0</v>
      </c>
      <c r="I124" s="117">
        <f>E124*H124</f>
        <v>0</v>
      </c>
      <c r="J124" s="116"/>
      <c r="K124" s="117">
        <f>E124*J124</f>
        <v>0</v>
      </c>
      <c r="O124" s="108"/>
      <c r="Z124" s="108"/>
      <c r="AA124" s="108">
        <v>12</v>
      </c>
      <c r="AB124" s="108">
        <v>0</v>
      </c>
      <c r="AC124" s="108">
        <v>43</v>
      </c>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18">
        <f>G124</f>
        <v>0</v>
      </c>
      <c r="BA124" s="108"/>
      <c r="BB124" s="108"/>
      <c r="BC124" s="108"/>
      <c r="BD124" s="108"/>
      <c r="BE124" s="108"/>
      <c r="BF124" s="108"/>
      <c r="BG124" s="108"/>
      <c r="BH124" s="108"/>
      <c r="BI124" s="108"/>
      <c r="CA124" s="108">
        <v>12</v>
      </c>
      <c r="CB124" s="108">
        <v>0</v>
      </c>
      <c r="CZ124" s="75">
        <v>1</v>
      </c>
    </row>
    <row r="125" spans="1:104" x14ac:dyDescent="0.2">
      <c r="A125" s="119"/>
      <c r="B125" s="120"/>
      <c r="C125" s="178" t="s">
        <v>1753</v>
      </c>
      <c r="D125" s="179"/>
      <c r="E125" s="179"/>
      <c r="F125" s="179"/>
      <c r="G125" s="180"/>
      <c r="I125" s="121"/>
      <c r="K125" s="121"/>
      <c r="L125" s="122" t="s">
        <v>1753</v>
      </c>
      <c r="O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row>
    <row r="126" spans="1:104" x14ac:dyDescent="0.2">
      <c r="A126" s="119"/>
      <c r="B126" s="120"/>
      <c r="C126" s="178" t="s">
        <v>1731</v>
      </c>
      <c r="D126" s="179"/>
      <c r="E126" s="179"/>
      <c r="F126" s="179"/>
      <c r="G126" s="180"/>
      <c r="I126" s="121"/>
      <c r="K126" s="121"/>
      <c r="L126" s="122" t="s">
        <v>1731</v>
      </c>
      <c r="O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row>
    <row r="127" spans="1:104" x14ac:dyDescent="0.2">
      <c r="A127" s="119"/>
      <c r="B127" s="120"/>
      <c r="C127" s="178" t="s">
        <v>1732</v>
      </c>
      <c r="D127" s="179"/>
      <c r="E127" s="179"/>
      <c r="F127" s="179"/>
      <c r="G127" s="180"/>
      <c r="I127" s="121"/>
      <c r="K127" s="121"/>
      <c r="L127" s="122" t="s">
        <v>1732</v>
      </c>
      <c r="O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row>
    <row r="128" spans="1:104" x14ac:dyDescent="0.2">
      <c r="A128" s="119"/>
      <c r="B128" s="120"/>
      <c r="C128" s="178" t="s">
        <v>50</v>
      </c>
      <c r="D128" s="179"/>
      <c r="E128" s="179"/>
      <c r="F128" s="179"/>
      <c r="G128" s="180"/>
      <c r="I128" s="121"/>
      <c r="K128" s="121"/>
      <c r="L128" s="122"/>
      <c r="O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row>
    <row r="129" spans="1:104" ht="22.5" x14ac:dyDescent="0.2">
      <c r="A129" s="109">
        <v>44</v>
      </c>
      <c r="B129" s="110" t="s">
        <v>1662</v>
      </c>
      <c r="C129" s="111" t="s">
        <v>1663</v>
      </c>
      <c r="D129" s="112" t="s">
        <v>128</v>
      </c>
      <c r="E129" s="113">
        <v>0.65369999999999995</v>
      </c>
      <c r="F129" s="114">
        <v>0</v>
      </c>
      <c r="G129" s="115">
        <f>E129*F129</f>
        <v>0</v>
      </c>
      <c r="H129" s="116">
        <v>0</v>
      </c>
      <c r="I129" s="117">
        <f>E129*H129</f>
        <v>0</v>
      </c>
      <c r="J129" s="116"/>
      <c r="K129" s="117">
        <f>E129*J129</f>
        <v>0</v>
      </c>
      <c r="O129" s="108"/>
      <c r="Z129" s="108"/>
      <c r="AA129" s="108">
        <v>12</v>
      </c>
      <c r="AB129" s="108">
        <v>0</v>
      </c>
      <c r="AC129" s="108">
        <v>44</v>
      </c>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18">
        <f>G129</f>
        <v>0</v>
      </c>
      <c r="BA129" s="108"/>
      <c r="BB129" s="108"/>
      <c r="BC129" s="108"/>
      <c r="BD129" s="108"/>
      <c r="BE129" s="108"/>
      <c r="BF129" s="108"/>
      <c r="BG129" s="108"/>
      <c r="BH129" s="108"/>
      <c r="BI129" s="108"/>
      <c r="CA129" s="108">
        <v>12</v>
      </c>
      <c r="CB129" s="108">
        <v>0</v>
      </c>
      <c r="CZ129" s="75">
        <v>1</v>
      </c>
    </row>
    <row r="130" spans="1:104" x14ac:dyDescent="0.2">
      <c r="A130" s="119"/>
      <c r="B130" s="120"/>
      <c r="C130" s="178" t="s">
        <v>1754</v>
      </c>
      <c r="D130" s="179"/>
      <c r="E130" s="179"/>
      <c r="F130" s="179"/>
      <c r="G130" s="180"/>
      <c r="I130" s="121"/>
      <c r="K130" s="121"/>
      <c r="L130" s="122" t="s">
        <v>1754</v>
      </c>
      <c r="O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row>
    <row r="131" spans="1:104" x14ac:dyDescent="0.2">
      <c r="A131" s="119"/>
      <c r="B131" s="120"/>
      <c r="C131" s="178" t="s">
        <v>50</v>
      </c>
      <c r="D131" s="179"/>
      <c r="E131" s="179"/>
      <c r="F131" s="179"/>
      <c r="G131" s="180"/>
      <c r="I131" s="121"/>
      <c r="K131" s="121"/>
      <c r="L131" s="122"/>
      <c r="O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row>
    <row r="132" spans="1:104" x14ac:dyDescent="0.2">
      <c r="A132" s="109">
        <v>45</v>
      </c>
      <c r="B132" s="110" t="s">
        <v>1734</v>
      </c>
      <c r="C132" s="111" t="s">
        <v>1755</v>
      </c>
      <c r="D132" s="112" t="s">
        <v>1102</v>
      </c>
      <c r="E132" s="113">
        <v>2.16</v>
      </c>
      <c r="F132" s="114">
        <v>0</v>
      </c>
      <c r="G132" s="115">
        <f>E132*F132</f>
        <v>0</v>
      </c>
      <c r="H132" s="116">
        <v>0</v>
      </c>
      <c r="I132" s="117">
        <f>E132*H132</f>
        <v>0</v>
      </c>
      <c r="J132" s="116"/>
      <c r="K132" s="117">
        <f>E132*J132</f>
        <v>0</v>
      </c>
      <c r="O132" s="108"/>
      <c r="Z132" s="108"/>
      <c r="AA132" s="108">
        <v>12</v>
      </c>
      <c r="AB132" s="108">
        <v>0</v>
      </c>
      <c r="AC132" s="108">
        <v>47</v>
      </c>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18">
        <f>G132</f>
        <v>0</v>
      </c>
      <c r="BA132" s="108"/>
      <c r="BB132" s="108"/>
      <c r="BC132" s="108"/>
      <c r="BD132" s="108"/>
      <c r="BE132" s="108"/>
      <c r="BF132" s="108"/>
      <c r="BG132" s="108"/>
      <c r="BH132" s="108"/>
      <c r="BI132" s="108"/>
      <c r="CA132" s="108">
        <v>12</v>
      </c>
      <c r="CB132" s="108">
        <v>0</v>
      </c>
      <c r="CZ132" s="75">
        <v>1</v>
      </c>
    </row>
    <row r="133" spans="1:104" x14ac:dyDescent="0.2">
      <c r="A133" s="119"/>
      <c r="B133" s="120"/>
      <c r="C133" s="178" t="s">
        <v>1738</v>
      </c>
      <c r="D133" s="179"/>
      <c r="E133" s="179"/>
      <c r="F133" s="179"/>
      <c r="G133" s="180"/>
      <c r="I133" s="121"/>
      <c r="K133" s="121"/>
      <c r="L133" s="122" t="s">
        <v>1738</v>
      </c>
      <c r="O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row>
    <row r="134" spans="1:104" x14ac:dyDescent="0.2">
      <c r="A134" s="119"/>
      <c r="B134" s="120"/>
      <c r="C134" s="178" t="s">
        <v>1739</v>
      </c>
      <c r="D134" s="179"/>
      <c r="E134" s="179"/>
      <c r="F134" s="179"/>
      <c r="G134" s="180"/>
      <c r="I134" s="121"/>
      <c r="K134" s="121"/>
      <c r="L134" s="122" t="s">
        <v>1739</v>
      </c>
      <c r="O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row>
    <row r="135" spans="1:104" x14ac:dyDescent="0.2">
      <c r="A135" s="119"/>
      <c r="B135" s="120"/>
      <c r="C135" s="178" t="s">
        <v>50</v>
      </c>
      <c r="D135" s="179"/>
      <c r="E135" s="179"/>
      <c r="F135" s="179"/>
      <c r="G135" s="180"/>
      <c r="I135" s="121"/>
      <c r="K135" s="121"/>
      <c r="L135" s="122"/>
      <c r="O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row>
    <row r="136" spans="1:104" ht="22.5" x14ac:dyDescent="0.2">
      <c r="A136" s="109">
        <v>46</v>
      </c>
      <c r="B136" s="110" t="s">
        <v>1734</v>
      </c>
      <c r="C136" s="111" t="s">
        <v>1756</v>
      </c>
      <c r="D136" s="112" t="s">
        <v>104</v>
      </c>
      <c r="E136" s="113">
        <v>3.6</v>
      </c>
      <c r="F136" s="114">
        <v>0</v>
      </c>
      <c r="G136" s="115">
        <f>E136*F136</f>
        <v>0</v>
      </c>
      <c r="H136" s="116">
        <v>0</v>
      </c>
      <c r="I136" s="117">
        <f>E136*H136</f>
        <v>0</v>
      </c>
      <c r="J136" s="116"/>
      <c r="K136" s="117">
        <f>E136*J136</f>
        <v>0</v>
      </c>
      <c r="O136" s="108"/>
      <c r="Z136" s="108"/>
      <c r="AA136" s="108">
        <v>12</v>
      </c>
      <c r="AB136" s="108">
        <v>0</v>
      </c>
      <c r="AC136" s="108">
        <v>46</v>
      </c>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18">
        <f>G136</f>
        <v>0</v>
      </c>
      <c r="BA136" s="108"/>
      <c r="BB136" s="108"/>
      <c r="BC136" s="108"/>
      <c r="BD136" s="108"/>
      <c r="BE136" s="108"/>
      <c r="BF136" s="108"/>
      <c r="BG136" s="108"/>
      <c r="BH136" s="108"/>
      <c r="BI136" s="108"/>
      <c r="CA136" s="108">
        <v>12</v>
      </c>
      <c r="CB136" s="108">
        <v>0</v>
      </c>
      <c r="CZ136" s="75">
        <v>1</v>
      </c>
    </row>
    <row r="137" spans="1:104" x14ac:dyDescent="0.2">
      <c r="A137" s="119"/>
      <c r="B137" s="120"/>
      <c r="C137" s="178" t="s">
        <v>1736</v>
      </c>
      <c r="D137" s="179"/>
      <c r="E137" s="179"/>
      <c r="F137" s="179"/>
      <c r="G137" s="180"/>
      <c r="I137" s="121"/>
      <c r="K137" s="121"/>
      <c r="L137" s="122" t="s">
        <v>1736</v>
      </c>
      <c r="O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row>
    <row r="138" spans="1:104" x14ac:dyDescent="0.2">
      <c r="A138" s="119"/>
      <c r="B138" s="120"/>
      <c r="C138" s="178" t="s">
        <v>1757</v>
      </c>
      <c r="D138" s="179"/>
      <c r="E138" s="179"/>
      <c r="F138" s="179"/>
      <c r="G138" s="180"/>
      <c r="I138" s="121"/>
      <c r="K138" s="121"/>
      <c r="L138" s="122" t="s">
        <v>1757</v>
      </c>
      <c r="O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row>
    <row r="139" spans="1:104" x14ac:dyDescent="0.2">
      <c r="A139" s="119"/>
      <c r="B139" s="120"/>
      <c r="C139" s="178" t="s">
        <v>50</v>
      </c>
      <c r="D139" s="179"/>
      <c r="E139" s="179"/>
      <c r="F139" s="179"/>
      <c r="G139" s="180"/>
      <c r="I139" s="121"/>
      <c r="K139" s="121"/>
      <c r="L139" s="122"/>
      <c r="O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row>
    <row r="140" spans="1:104" x14ac:dyDescent="0.2">
      <c r="A140" s="109">
        <v>47</v>
      </c>
      <c r="B140" s="110" t="s">
        <v>1734</v>
      </c>
      <c r="C140" s="111" t="s">
        <v>1758</v>
      </c>
      <c r="D140" s="112" t="s">
        <v>1102</v>
      </c>
      <c r="E140" s="113">
        <v>2.16</v>
      </c>
      <c r="F140" s="114">
        <v>0</v>
      </c>
      <c r="G140" s="115">
        <f>E140*F140</f>
        <v>0</v>
      </c>
      <c r="H140" s="116">
        <v>0</v>
      </c>
      <c r="I140" s="117">
        <f>E140*H140</f>
        <v>0</v>
      </c>
      <c r="J140" s="116"/>
      <c r="K140" s="117">
        <f>E140*J140</f>
        <v>0</v>
      </c>
      <c r="O140" s="108"/>
      <c r="Z140" s="108"/>
      <c r="AA140" s="108">
        <v>12</v>
      </c>
      <c r="AB140" s="108">
        <v>0</v>
      </c>
      <c r="AC140" s="108">
        <v>45</v>
      </c>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18">
        <f>G140</f>
        <v>0</v>
      </c>
      <c r="BA140" s="108"/>
      <c r="BB140" s="108"/>
      <c r="BC140" s="108"/>
      <c r="BD140" s="108"/>
      <c r="BE140" s="108"/>
      <c r="BF140" s="108"/>
      <c r="BG140" s="108"/>
      <c r="BH140" s="108"/>
      <c r="BI140" s="108"/>
      <c r="CA140" s="108">
        <v>12</v>
      </c>
      <c r="CB140" s="108">
        <v>0</v>
      </c>
      <c r="CZ140" s="75">
        <v>1</v>
      </c>
    </row>
    <row r="141" spans="1:104" x14ac:dyDescent="0.2">
      <c r="A141" s="119"/>
      <c r="B141" s="120"/>
      <c r="C141" s="178" t="s">
        <v>1742</v>
      </c>
      <c r="D141" s="179"/>
      <c r="E141" s="179"/>
      <c r="F141" s="179"/>
      <c r="G141" s="180"/>
      <c r="I141" s="121"/>
      <c r="K141" s="121"/>
      <c r="L141" s="122" t="s">
        <v>1742</v>
      </c>
      <c r="O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row>
    <row r="142" spans="1:104" x14ac:dyDescent="0.2">
      <c r="A142" s="119"/>
      <c r="B142" s="120"/>
      <c r="C142" s="178" t="s">
        <v>50</v>
      </c>
      <c r="D142" s="179"/>
      <c r="E142" s="179"/>
      <c r="F142" s="179"/>
      <c r="G142" s="180"/>
      <c r="I142" s="121"/>
      <c r="K142" s="121"/>
      <c r="L142" s="122"/>
      <c r="O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row>
    <row r="143" spans="1:104" x14ac:dyDescent="0.2">
      <c r="A143" s="128" t="s">
        <v>51</v>
      </c>
      <c r="B143" s="129" t="s">
        <v>1746</v>
      </c>
      <c r="C143" s="130" t="s">
        <v>48</v>
      </c>
      <c r="D143" s="131"/>
      <c r="E143" s="132"/>
      <c r="F143" s="132"/>
      <c r="G143" s="133">
        <f>SUM(G111:G142)</f>
        <v>0</v>
      </c>
      <c r="H143" s="134"/>
      <c r="I143" s="133">
        <f>SUM(I111:I142)</f>
        <v>0</v>
      </c>
      <c r="J143" s="135"/>
      <c r="K143" s="133">
        <f>SUM(K111:K142)</f>
        <v>0</v>
      </c>
      <c r="O143" s="108"/>
      <c r="X143" s="136">
        <f>K143</f>
        <v>0</v>
      </c>
      <c r="Y143" s="136">
        <f>I143</f>
        <v>0</v>
      </c>
      <c r="Z143" s="118">
        <f>G143</f>
        <v>0</v>
      </c>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37"/>
      <c r="BB143" s="137"/>
      <c r="BC143" s="137"/>
      <c r="BD143" s="137"/>
      <c r="BE143" s="137"/>
      <c r="BF143" s="137"/>
      <c r="BG143" s="108"/>
      <c r="BH143" s="108"/>
      <c r="BI143" s="108"/>
    </row>
    <row r="144" spans="1:104" ht="14.25" customHeight="1" x14ac:dyDescent="0.2">
      <c r="A144" s="100" t="s">
        <v>46</v>
      </c>
      <c r="B144" s="101" t="s">
        <v>1759</v>
      </c>
      <c r="C144" s="102" t="s">
        <v>48</v>
      </c>
      <c r="D144" s="103"/>
      <c r="E144" s="104"/>
      <c r="F144" s="104"/>
      <c r="G144" s="105"/>
      <c r="H144" s="106"/>
      <c r="I144" s="107"/>
      <c r="J144" s="106"/>
      <c r="K144" s="107"/>
      <c r="O144" s="108"/>
    </row>
    <row r="145" spans="1:104" ht="22.5" x14ac:dyDescent="0.2">
      <c r="A145" s="109">
        <v>48</v>
      </c>
      <c r="B145" s="110" t="s">
        <v>1760</v>
      </c>
      <c r="C145" s="111" t="s">
        <v>1761</v>
      </c>
      <c r="D145" s="112" t="s">
        <v>49</v>
      </c>
      <c r="E145" s="113">
        <v>300</v>
      </c>
      <c r="F145" s="114">
        <v>0</v>
      </c>
      <c r="G145" s="115">
        <f>E145*F145</f>
        <v>0</v>
      </c>
      <c r="H145" s="116">
        <v>0</v>
      </c>
      <c r="I145" s="117">
        <f>E145*H145</f>
        <v>0</v>
      </c>
      <c r="J145" s="116"/>
      <c r="K145" s="117">
        <f>E145*J145</f>
        <v>0</v>
      </c>
      <c r="O145" s="108"/>
      <c r="Z145" s="108"/>
      <c r="AA145" s="108">
        <v>12</v>
      </c>
      <c r="AB145" s="108">
        <v>0</v>
      </c>
      <c r="AC145" s="108">
        <v>48</v>
      </c>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18">
        <f>G145</f>
        <v>0</v>
      </c>
      <c r="BA145" s="108"/>
      <c r="BB145" s="108"/>
      <c r="BC145" s="108"/>
      <c r="BD145" s="108"/>
      <c r="BE145" s="108"/>
      <c r="BF145" s="108"/>
      <c r="BG145" s="108"/>
      <c r="BH145" s="108"/>
      <c r="BI145" s="108"/>
      <c r="CA145" s="108">
        <v>12</v>
      </c>
      <c r="CB145" s="108">
        <v>0</v>
      </c>
      <c r="CZ145" s="75">
        <v>1</v>
      </c>
    </row>
    <row r="146" spans="1:104" x14ac:dyDescent="0.2">
      <c r="A146" s="119"/>
      <c r="B146" s="120"/>
      <c r="C146" s="178" t="s">
        <v>1762</v>
      </c>
      <c r="D146" s="179"/>
      <c r="E146" s="179"/>
      <c r="F146" s="179"/>
      <c r="G146" s="180"/>
      <c r="I146" s="121"/>
      <c r="K146" s="121"/>
      <c r="L146" s="122" t="s">
        <v>1762</v>
      </c>
      <c r="O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row>
    <row r="147" spans="1:104" x14ac:dyDescent="0.2">
      <c r="A147" s="119"/>
      <c r="B147" s="120"/>
      <c r="C147" s="178" t="s">
        <v>1763</v>
      </c>
      <c r="D147" s="179"/>
      <c r="E147" s="179"/>
      <c r="F147" s="179"/>
      <c r="G147" s="180"/>
      <c r="I147" s="121"/>
      <c r="K147" s="121"/>
      <c r="L147" s="122" t="s">
        <v>1763</v>
      </c>
      <c r="O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row>
    <row r="148" spans="1:104" ht="22.5" x14ac:dyDescent="0.2">
      <c r="A148" s="119"/>
      <c r="B148" s="120"/>
      <c r="C148" s="178" t="s">
        <v>1710</v>
      </c>
      <c r="D148" s="179"/>
      <c r="E148" s="179"/>
      <c r="F148" s="179"/>
      <c r="G148" s="180"/>
      <c r="I148" s="121"/>
      <c r="K148" s="121"/>
      <c r="L148" s="122" t="s">
        <v>1710</v>
      </c>
      <c r="O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row>
    <row r="149" spans="1:104" x14ac:dyDescent="0.2">
      <c r="A149" s="119"/>
      <c r="B149" s="120"/>
      <c r="C149" s="178" t="s">
        <v>50</v>
      </c>
      <c r="D149" s="179"/>
      <c r="E149" s="179"/>
      <c r="F149" s="179"/>
      <c r="G149" s="180"/>
      <c r="I149" s="121"/>
      <c r="K149" s="121"/>
      <c r="L149" s="122"/>
      <c r="O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row>
    <row r="150" spans="1:104" ht="33.75" x14ac:dyDescent="0.2">
      <c r="A150" s="109">
        <v>49</v>
      </c>
      <c r="B150" s="110" t="s">
        <v>1764</v>
      </c>
      <c r="C150" s="111" t="s">
        <v>1712</v>
      </c>
      <c r="D150" s="112" t="s">
        <v>49</v>
      </c>
      <c r="E150" s="113">
        <v>150</v>
      </c>
      <c r="F150" s="114">
        <v>0</v>
      </c>
      <c r="G150" s="115">
        <f>E150*F150</f>
        <v>0</v>
      </c>
      <c r="H150" s="116">
        <v>0</v>
      </c>
      <c r="I150" s="117">
        <f>E150*H150</f>
        <v>0</v>
      </c>
      <c r="J150" s="116"/>
      <c r="K150" s="117">
        <f>E150*J150</f>
        <v>0</v>
      </c>
      <c r="O150" s="108"/>
      <c r="Z150" s="108"/>
      <c r="AA150" s="108">
        <v>12</v>
      </c>
      <c r="AB150" s="108">
        <v>0</v>
      </c>
      <c r="AC150" s="108">
        <v>49</v>
      </c>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18">
        <f>G150</f>
        <v>0</v>
      </c>
      <c r="BA150" s="108"/>
      <c r="BB150" s="108"/>
      <c r="BC150" s="108"/>
      <c r="BD150" s="108"/>
      <c r="BE150" s="108"/>
      <c r="BF150" s="108"/>
      <c r="BG150" s="108"/>
      <c r="BH150" s="108"/>
      <c r="BI150" s="108"/>
      <c r="CA150" s="108">
        <v>12</v>
      </c>
      <c r="CB150" s="108">
        <v>0</v>
      </c>
      <c r="CZ150" s="75">
        <v>1</v>
      </c>
    </row>
    <row r="151" spans="1:104" ht="22.5" x14ac:dyDescent="0.2">
      <c r="A151" s="119"/>
      <c r="B151" s="120"/>
      <c r="C151" s="178" t="s">
        <v>1765</v>
      </c>
      <c r="D151" s="179"/>
      <c r="E151" s="179"/>
      <c r="F151" s="179"/>
      <c r="G151" s="180"/>
      <c r="I151" s="121"/>
      <c r="K151" s="121"/>
      <c r="L151" s="122" t="s">
        <v>1765</v>
      </c>
      <c r="O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row>
    <row r="152" spans="1:104" ht="33.75" x14ac:dyDescent="0.2">
      <c r="A152" s="109">
        <v>50</v>
      </c>
      <c r="B152" s="110" t="s">
        <v>1766</v>
      </c>
      <c r="C152" s="111" t="s">
        <v>1767</v>
      </c>
      <c r="D152" s="112" t="s">
        <v>49</v>
      </c>
      <c r="E152" s="113">
        <v>150</v>
      </c>
      <c r="F152" s="114">
        <v>0</v>
      </c>
      <c r="G152" s="115">
        <f>E152*F152</f>
        <v>0</v>
      </c>
      <c r="H152" s="116">
        <v>0</v>
      </c>
      <c r="I152" s="117">
        <f>E152*H152</f>
        <v>0</v>
      </c>
      <c r="J152" s="116"/>
      <c r="K152" s="117">
        <f>E152*J152</f>
        <v>0</v>
      </c>
      <c r="O152" s="108"/>
      <c r="Z152" s="108"/>
      <c r="AA152" s="108">
        <v>12</v>
      </c>
      <c r="AB152" s="108">
        <v>0</v>
      </c>
      <c r="AC152" s="108">
        <v>50</v>
      </c>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18">
        <f>G152</f>
        <v>0</v>
      </c>
      <c r="BA152" s="108"/>
      <c r="BB152" s="108"/>
      <c r="BC152" s="108"/>
      <c r="BD152" s="108"/>
      <c r="BE152" s="108"/>
      <c r="BF152" s="108"/>
      <c r="BG152" s="108"/>
      <c r="BH152" s="108"/>
      <c r="BI152" s="108"/>
      <c r="CA152" s="108">
        <v>12</v>
      </c>
      <c r="CB152" s="108">
        <v>0</v>
      </c>
      <c r="CZ152" s="75">
        <v>1</v>
      </c>
    </row>
    <row r="153" spans="1:104" ht="22.5" x14ac:dyDescent="0.2">
      <c r="A153" s="119"/>
      <c r="B153" s="120"/>
      <c r="C153" s="178" t="s">
        <v>1768</v>
      </c>
      <c r="D153" s="179"/>
      <c r="E153" s="179"/>
      <c r="F153" s="179"/>
      <c r="G153" s="180"/>
      <c r="I153" s="121"/>
      <c r="K153" s="121"/>
      <c r="L153" s="122" t="s">
        <v>1768</v>
      </c>
      <c r="O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row>
    <row r="154" spans="1:104" ht="22.5" x14ac:dyDescent="0.2">
      <c r="A154" s="119"/>
      <c r="B154" s="120"/>
      <c r="C154" s="178" t="s">
        <v>1769</v>
      </c>
      <c r="D154" s="179"/>
      <c r="E154" s="179"/>
      <c r="F154" s="179"/>
      <c r="G154" s="180"/>
      <c r="I154" s="121"/>
      <c r="K154" s="121"/>
      <c r="L154" s="122" t="s">
        <v>1769</v>
      </c>
      <c r="O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row>
    <row r="155" spans="1:104" ht="22.5" x14ac:dyDescent="0.2">
      <c r="A155" s="109">
        <v>51</v>
      </c>
      <c r="B155" s="110" t="s">
        <v>1770</v>
      </c>
      <c r="C155" s="111" t="s">
        <v>1771</v>
      </c>
      <c r="D155" s="112" t="s">
        <v>1102</v>
      </c>
      <c r="E155" s="113">
        <v>4.5</v>
      </c>
      <c r="F155" s="114">
        <v>0</v>
      </c>
      <c r="G155" s="115">
        <f>E155*F155</f>
        <v>0</v>
      </c>
      <c r="H155" s="116">
        <v>0</v>
      </c>
      <c r="I155" s="117">
        <f>E155*H155</f>
        <v>0</v>
      </c>
      <c r="J155" s="116"/>
      <c r="K155" s="117">
        <f>E155*J155</f>
        <v>0</v>
      </c>
      <c r="O155" s="108"/>
      <c r="Z155" s="108"/>
      <c r="AA155" s="108">
        <v>12</v>
      </c>
      <c r="AB155" s="108">
        <v>0</v>
      </c>
      <c r="AC155" s="108">
        <v>51</v>
      </c>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18">
        <f>G155</f>
        <v>0</v>
      </c>
      <c r="BA155" s="108"/>
      <c r="BB155" s="108"/>
      <c r="BC155" s="108"/>
      <c r="BD155" s="108"/>
      <c r="BE155" s="108"/>
      <c r="BF155" s="108"/>
      <c r="BG155" s="108"/>
      <c r="BH155" s="108"/>
      <c r="BI155" s="108"/>
      <c r="CA155" s="108">
        <v>12</v>
      </c>
      <c r="CB155" s="108">
        <v>0</v>
      </c>
      <c r="CZ155" s="75">
        <v>1</v>
      </c>
    </row>
    <row r="156" spans="1:104" x14ac:dyDescent="0.2">
      <c r="A156" s="119"/>
      <c r="B156" s="120"/>
      <c r="C156" s="178" t="s">
        <v>1772</v>
      </c>
      <c r="D156" s="179"/>
      <c r="E156" s="179"/>
      <c r="F156" s="179"/>
      <c r="G156" s="180"/>
      <c r="I156" s="121"/>
      <c r="K156" s="121"/>
      <c r="L156" s="122" t="s">
        <v>1772</v>
      </c>
      <c r="O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row>
    <row r="157" spans="1:104" x14ac:dyDescent="0.2">
      <c r="A157" s="119"/>
      <c r="B157" s="120"/>
      <c r="C157" s="178" t="s">
        <v>1731</v>
      </c>
      <c r="D157" s="179"/>
      <c r="E157" s="179"/>
      <c r="F157" s="179"/>
      <c r="G157" s="180"/>
      <c r="I157" s="121"/>
      <c r="K157" s="121"/>
      <c r="L157" s="122" t="s">
        <v>1731</v>
      </c>
      <c r="O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row>
    <row r="158" spans="1:104" x14ac:dyDescent="0.2">
      <c r="A158" s="119"/>
      <c r="B158" s="120"/>
      <c r="C158" s="178" t="s">
        <v>1732</v>
      </c>
      <c r="D158" s="179"/>
      <c r="E158" s="179"/>
      <c r="F158" s="179"/>
      <c r="G158" s="180"/>
      <c r="I158" s="121"/>
      <c r="K158" s="121"/>
      <c r="L158" s="122" t="s">
        <v>1732</v>
      </c>
      <c r="O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row>
    <row r="159" spans="1:104" x14ac:dyDescent="0.2">
      <c r="A159" s="119"/>
      <c r="B159" s="120"/>
      <c r="C159" s="178" t="s">
        <v>50</v>
      </c>
      <c r="D159" s="179"/>
      <c r="E159" s="179"/>
      <c r="F159" s="179"/>
      <c r="G159" s="180"/>
      <c r="I159" s="121"/>
      <c r="K159" s="121"/>
      <c r="L159" s="122"/>
      <c r="O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row>
    <row r="160" spans="1:104" ht="22.5" x14ac:dyDescent="0.2">
      <c r="A160" s="109">
        <v>52</v>
      </c>
      <c r="B160" s="110" t="s">
        <v>1662</v>
      </c>
      <c r="C160" s="111" t="s">
        <v>1773</v>
      </c>
      <c r="D160" s="112" t="s">
        <v>128</v>
      </c>
      <c r="E160" s="113">
        <v>1.7999999999999999E-2</v>
      </c>
      <c r="F160" s="114">
        <v>0</v>
      </c>
      <c r="G160" s="115">
        <f>E160*F160</f>
        <v>0</v>
      </c>
      <c r="H160" s="116">
        <v>0</v>
      </c>
      <c r="I160" s="117">
        <f>E160*H160</f>
        <v>0</v>
      </c>
      <c r="J160" s="116"/>
      <c r="K160" s="117">
        <f>E160*J160</f>
        <v>0</v>
      </c>
      <c r="O160" s="108"/>
      <c r="Z160" s="108"/>
      <c r="AA160" s="108">
        <v>12</v>
      </c>
      <c r="AB160" s="108">
        <v>0</v>
      </c>
      <c r="AC160" s="108">
        <v>52</v>
      </c>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18">
        <f>G160</f>
        <v>0</v>
      </c>
      <c r="BA160" s="108"/>
      <c r="BB160" s="108"/>
      <c r="BC160" s="108"/>
      <c r="BD160" s="108"/>
      <c r="BE160" s="108"/>
      <c r="BF160" s="108"/>
      <c r="BG160" s="108"/>
      <c r="BH160" s="108"/>
      <c r="BI160" s="108"/>
      <c r="CA160" s="108">
        <v>12</v>
      </c>
      <c r="CB160" s="108">
        <v>0</v>
      </c>
      <c r="CZ160" s="75">
        <v>1</v>
      </c>
    </row>
    <row r="161" spans="1:104" x14ac:dyDescent="0.2">
      <c r="A161" s="119"/>
      <c r="B161" s="120"/>
      <c r="C161" s="178" t="s">
        <v>1754</v>
      </c>
      <c r="D161" s="179"/>
      <c r="E161" s="179"/>
      <c r="F161" s="179"/>
      <c r="G161" s="180"/>
      <c r="I161" s="121"/>
      <c r="K161" s="121"/>
      <c r="L161" s="122" t="s">
        <v>1754</v>
      </c>
      <c r="O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row>
    <row r="162" spans="1:104" x14ac:dyDescent="0.2">
      <c r="A162" s="119"/>
      <c r="B162" s="120"/>
      <c r="C162" s="178" t="s">
        <v>50</v>
      </c>
      <c r="D162" s="179"/>
      <c r="E162" s="179"/>
      <c r="F162" s="179"/>
      <c r="G162" s="180"/>
      <c r="I162" s="121"/>
      <c r="K162" s="121"/>
      <c r="L162" s="122"/>
      <c r="O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row>
    <row r="163" spans="1:104" x14ac:dyDescent="0.2">
      <c r="A163" s="109">
        <v>53</v>
      </c>
      <c r="B163" s="110" t="s">
        <v>1734</v>
      </c>
      <c r="C163" s="111" t="s">
        <v>1758</v>
      </c>
      <c r="D163" s="112" t="s">
        <v>1102</v>
      </c>
      <c r="E163" s="113">
        <v>4.5</v>
      </c>
      <c r="F163" s="114">
        <v>0</v>
      </c>
      <c r="G163" s="115">
        <f>E163*F163</f>
        <v>0</v>
      </c>
      <c r="H163" s="116">
        <v>0</v>
      </c>
      <c r="I163" s="117">
        <f>E163*H163</f>
        <v>0</v>
      </c>
      <c r="J163" s="116"/>
      <c r="K163" s="117">
        <f>E163*J163</f>
        <v>0</v>
      </c>
      <c r="O163" s="108"/>
      <c r="Z163" s="108"/>
      <c r="AA163" s="108">
        <v>12</v>
      </c>
      <c r="AB163" s="108">
        <v>0</v>
      </c>
      <c r="AC163" s="108">
        <v>54</v>
      </c>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18">
        <f>G163</f>
        <v>0</v>
      </c>
      <c r="BA163" s="108"/>
      <c r="BB163" s="108"/>
      <c r="BC163" s="108"/>
      <c r="BD163" s="108"/>
      <c r="BE163" s="108"/>
      <c r="BF163" s="108"/>
      <c r="BG163" s="108"/>
      <c r="BH163" s="108"/>
      <c r="BI163" s="108"/>
      <c r="CA163" s="108">
        <v>12</v>
      </c>
      <c r="CB163" s="108">
        <v>0</v>
      </c>
      <c r="CZ163" s="75">
        <v>1</v>
      </c>
    </row>
    <row r="164" spans="1:104" x14ac:dyDescent="0.2">
      <c r="A164" s="119"/>
      <c r="B164" s="120"/>
      <c r="C164" s="178" t="s">
        <v>1741</v>
      </c>
      <c r="D164" s="179"/>
      <c r="E164" s="179"/>
      <c r="F164" s="179"/>
      <c r="G164" s="180"/>
      <c r="I164" s="121"/>
      <c r="K164" s="121"/>
      <c r="L164" s="122" t="s">
        <v>1741</v>
      </c>
      <c r="O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row>
    <row r="165" spans="1:104" x14ac:dyDescent="0.2">
      <c r="A165" s="119"/>
      <c r="B165" s="120"/>
      <c r="C165" s="178" t="s">
        <v>1774</v>
      </c>
      <c r="D165" s="179"/>
      <c r="E165" s="179"/>
      <c r="F165" s="179"/>
      <c r="G165" s="180"/>
      <c r="I165" s="121"/>
      <c r="K165" s="121"/>
      <c r="L165" s="122" t="s">
        <v>1774</v>
      </c>
      <c r="O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row>
    <row r="166" spans="1:104" x14ac:dyDescent="0.2">
      <c r="A166" s="119"/>
      <c r="B166" s="120"/>
      <c r="C166" s="178" t="s">
        <v>50</v>
      </c>
      <c r="D166" s="179"/>
      <c r="E166" s="179"/>
      <c r="F166" s="179"/>
      <c r="G166" s="180"/>
      <c r="I166" s="121"/>
      <c r="K166" s="121"/>
      <c r="L166" s="122"/>
      <c r="O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row>
    <row r="167" spans="1:104" x14ac:dyDescent="0.2">
      <c r="A167" s="109">
        <v>54</v>
      </c>
      <c r="B167" s="110" t="s">
        <v>1734</v>
      </c>
      <c r="C167" s="111" t="s">
        <v>1775</v>
      </c>
      <c r="D167" s="112" t="s">
        <v>1102</v>
      </c>
      <c r="E167" s="113">
        <v>4.5</v>
      </c>
      <c r="F167" s="114">
        <v>0</v>
      </c>
      <c r="G167" s="115">
        <f>E167*F167</f>
        <v>0</v>
      </c>
      <c r="H167" s="116">
        <v>0</v>
      </c>
      <c r="I167" s="117">
        <f>E167*H167</f>
        <v>0</v>
      </c>
      <c r="J167" s="116"/>
      <c r="K167" s="117">
        <f>E167*J167</f>
        <v>0</v>
      </c>
      <c r="O167" s="108"/>
      <c r="Z167" s="108"/>
      <c r="AA167" s="108">
        <v>12</v>
      </c>
      <c r="AB167" s="108">
        <v>0</v>
      </c>
      <c r="AC167" s="108">
        <v>53</v>
      </c>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18">
        <f>G167</f>
        <v>0</v>
      </c>
      <c r="BA167" s="108"/>
      <c r="BB167" s="108"/>
      <c r="BC167" s="108"/>
      <c r="BD167" s="108"/>
      <c r="BE167" s="108"/>
      <c r="BF167" s="108"/>
      <c r="BG167" s="108"/>
      <c r="BH167" s="108"/>
      <c r="BI167" s="108"/>
      <c r="CA167" s="108">
        <v>12</v>
      </c>
      <c r="CB167" s="108">
        <v>0</v>
      </c>
      <c r="CZ167" s="75">
        <v>1</v>
      </c>
    </row>
    <row r="168" spans="1:104" x14ac:dyDescent="0.2">
      <c r="A168" s="119"/>
      <c r="B168" s="120"/>
      <c r="C168" s="178" t="s">
        <v>1738</v>
      </c>
      <c r="D168" s="179"/>
      <c r="E168" s="179"/>
      <c r="F168" s="179"/>
      <c r="G168" s="180"/>
      <c r="I168" s="121"/>
      <c r="K168" s="121"/>
      <c r="L168" s="122" t="s">
        <v>1738</v>
      </c>
      <c r="O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row>
    <row r="169" spans="1:104" x14ac:dyDescent="0.2">
      <c r="A169" s="119"/>
      <c r="B169" s="120"/>
      <c r="C169" s="178" t="s">
        <v>1739</v>
      </c>
      <c r="D169" s="179"/>
      <c r="E169" s="179"/>
      <c r="F169" s="179"/>
      <c r="G169" s="180"/>
      <c r="I169" s="121"/>
      <c r="K169" s="121"/>
      <c r="L169" s="122" t="s">
        <v>1739</v>
      </c>
      <c r="O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row>
    <row r="170" spans="1:104" x14ac:dyDescent="0.2">
      <c r="A170" s="119"/>
      <c r="B170" s="120"/>
      <c r="C170" s="178" t="s">
        <v>50</v>
      </c>
      <c r="D170" s="179"/>
      <c r="E170" s="179"/>
      <c r="F170" s="179"/>
      <c r="G170" s="180"/>
      <c r="I170" s="121"/>
      <c r="K170" s="121"/>
      <c r="L170" s="122"/>
      <c r="O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row>
    <row r="171" spans="1:104" x14ac:dyDescent="0.2">
      <c r="A171" s="128" t="s">
        <v>51</v>
      </c>
      <c r="B171" s="129" t="s">
        <v>1759</v>
      </c>
      <c r="C171" s="130" t="s">
        <v>48</v>
      </c>
      <c r="D171" s="131"/>
      <c r="E171" s="132"/>
      <c r="F171" s="132"/>
      <c r="G171" s="133">
        <f>SUM(G144:G170)</f>
        <v>0</v>
      </c>
      <c r="H171" s="134"/>
      <c r="I171" s="133">
        <f>SUM(I144:I170)</f>
        <v>0</v>
      </c>
      <c r="J171" s="135"/>
      <c r="K171" s="133">
        <f>SUM(K144:K170)</f>
        <v>0</v>
      </c>
      <c r="O171" s="108"/>
      <c r="X171" s="136">
        <f>K171</f>
        <v>0</v>
      </c>
      <c r="Y171" s="136">
        <f>I171</f>
        <v>0</v>
      </c>
      <c r="Z171" s="118">
        <f>G171</f>
        <v>0</v>
      </c>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37"/>
      <c r="BB171" s="137"/>
      <c r="BC171" s="137"/>
      <c r="BD171" s="137"/>
      <c r="BE171" s="137"/>
      <c r="BF171" s="137"/>
      <c r="BG171" s="108"/>
      <c r="BH171" s="108"/>
      <c r="BI171" s="108"/>
    </row>
    <row r="172" spans="1:104" ht="14.25" customHeight="1" x14ac:dyDescent="0.2">
      <c r="A172" s="100" t="s">
        <v>46</v>
      </c>
      <c r="B172" s="101" t="s">
        <v>1776</v>
      </c>
      <c r="C172" s="102" t="s">
        <v>48</v>
      </c>
      <c r="D172" s="103"/>
      <c r="E172" s="104"/>
      <c r="F172" s="104"/>
      <c r="G172" s="105"/>
      <c r="H172" s="106"/>
      <c r="I172" s="107"/>
      <c r="J172" s="106"/>
      <c r="K172" s="107"/>
      <c r="O172" s="108"/>
    </row>
    <row r="173" spans="1:104" ht="22.5" x14ac:dyDescent="0.2">
      <c r="A173" s="109">
        <v>55</v>
      </c>
      <c r="B173" s="110" t="s">
        <v>1777</v>
      </c>
      <c r="C173" s="111" t="s">
        <v>1778</v>
      </c>
      <c r="D173" s="112" t="s">
        <v>84</v>
      </c>
      <c r="E173" s="113">
        <v>2</v>
      </c>
      <c r="F173" s="114">
        <v>0</v>
      </c>
      <c r="G173" s="115">
        <f>E173*F173</f>
        <v>0</v>
      </c>
      <c r="H173" s="116">
        <v>0</v>
      </c>
      <c r="I173" s="117">
        <f>E173*H173</f>
        <v>0</v>
      </c>
      <c r="J173" s="116"/>
      <c r="K173" s="117">
        <f>E173*J173</f>
        <v>0</v>
      </c>
      <c r="O173" s="108"/>
      <c r="Z173" s="108"/>
      <c r="AA173" s="108">
        <v>12</v>
      </c>
      <c r="AB173" s="108">
        <v>0</v>
      </c>
      <c r="AC173" s="108">
        <v>55</v>
      </c>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18">
        <f>G173</f>
        <v>0</v>
      </c>
      <c r="BA173" s="108"/>
      <c r="BB173" s="108"/>
      <c r="BC173" s="108"/>
      <c r="BD173" s="108"/>
      <c r="BE173" s="108"/>
      <c r="BF173" s="108"/>
      <c r="BG173" s="108"/>
      <c r="BH173" s="108"/>
      <c r="BI173" s="108"/>
      <c r="CA173" s="108">
        <v>12</v>
      </c>
      <c r="CB173" s="108">
        <v>0</v>
      </c>
      <c r="CZ173" s="75">
        <v>1</v>
      </c>
    </row>
    <row r="174" spans="1:104" x14ac:dyDescent="0.2">
      <c r="A174" s="119"/>
      <c r="B174" s="120"/>
      <c r="C174" s="178" t="s">
        <v>1779</v>
      </c>
      <c r="D174" s="179"/>
      <c r="E174" s="179"/>
      <c r="F174" s="179"/>
      <c r="G174" s="180"/>
      <c r="I174" s="121"/>
      <c r="K174" s="121"/>
      <c r="L174" s="122" t="s">
        <v>1779</v>
      </c>
      <c r="O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row>
    <row r="175" spans="1:104" x14ac:dyDescent="0.2">
      <c r="A175" s="119"/>
      <c r="B175" s="120"/>
      <c r="C175" s="178" t="s">
        <v>1780</v>
      </c>
      <c r="D175" s="179"/>
      <c r="E175" s="179"/>
      <c r="F175" s="179"/>
      <c r="G175" s="180"/>
      <c r="I175" s="121"/>
      <c r="K175" s="121"/>
      <c r="L175" s="122" t="s">
        <v>1780</v>
      </c>
      <c r="O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row>
    <row r="176" spans="1:104" x14ac:dyDescent="0.2">
      <c r="A176" s="119"/>
      <c r="B176" s="120"/>
      <c r="C176" s="178"/>
      <c r="D176" s="179"/>
      <c r="E176" s="179"/>
      <c r="F176" s="179"/>
      <c r="G176" s="180"/>
      <c r="I176" s="121"/>
      <c r="K176" s="121"/>
      <c r="L176" s="122"/>
      <c r="O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row>
    <row r="177" spans="1:104" x14ac:dyDescent="0.2">
      <c r="A177" s="109">
        <v>56</v>
      </c>
      <c r="B177" s="110" t="s">
        <v>1781</v>
      </c>
      <c r="C177" s="111" t="s">
        <v>1782</v>
      </c>
      <c r="D177" s="112" t="s">
        <v>84</v>
      </c>
      <c r="E177" s="113">
        <v>1</v>
      </c>
      <c r="F177" s="114">
        <v>0</v>
      </c>
      <c r="G177" s="115">
        <f>E177*F177</f>
        <v>0</v>
      </c>
      <c r="H177" s="116">
        <v>0</v>
      </c>
      <c r="I177" s="117">
        <f>E177*H177</f>
        <v>0</v>
      </c>
      <c r="J177" s="116"/>
      <c r="K177" s="117">
        <f>E177*J177</f>
        <v>0</v>
      </c>
      <c r="O177" s="108"/>
      <c r="Z177" s="108"/>
      <c r="AA177" s="108">
        <v>12</v>
      </c>
      <c r="AB177" s="108">
        <v>0</v>
      </c>
      <c r="AC177" s="108">
        <v>56</v>
      </c>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18">
        <f>G177</f>
        <v>0</v>
      </c>
      <c r="BA177" s="108"/>
      <c r="BB177" s="108"/>
      <c r="BC177" s="108"/>
      <c r="BD177" s="108"/>
      <c r="BE177" s="108"/>
      <c r="BF177" s="108"/>
      <c r="BG177" s="108"/>
      <c r="BH177" s="108"/>
      <c r="BI177" s="108"/>
      <c r="CA177" s="108">
        <v>12</v>
      </c>
      <c r="CB177" s="108">
        <v>0</v>
      </c>
      <c r="CZ177" s="75">
        <v>1</v>
      </c>
    </row>
    <row r="178" spans="1:104" x14ac:dyDescent="0.2">
      <c r="A178" s="119"/>
      <c r="B178" s="120"/>
      <c r="C178" s="178" t="s">
        <v>1783</v>
      </c>
      <c r="D178" s="179"/>
      <c r="E178" s="179"/>
      <c r="F178" s="179"/>
      <c r="G178" s="180"/>
      <c r="I178" s="121"/>
      <c r="K178" s="121"/>
      <c r="L178" s="122" t="s">
        <v>1783</v>
      </c>
      <c r="O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row>
    <row r="179" spans="1:104" ht="22.5" x14ac:dyDescent="0.2">
      <c r="A179" s="109">
        <v>57</v>
      </c>
      <c r="B179" s="110" t="s">
        <v>1784</v>
      </c>
      <c r="C179" s="111" t="s">
        <v>1785</v>
      </c>
      <c r="D179" s="112" t="s">
        <v>84</v>
      </c>
      <c r="E179" s="113">
        <v>2</v>
      </c>
      <c r="F179" s="114">
        <v>0</v>
      </c>
      <c r="G179" s="115">
        <f>E179*F179</f>
        <v>0</v>
      </c>
      <c r="H179" s="116">
        <v>0</v>
      </c>
      <c r="I179" s="117">
        <f>E179*H179</f>
        <v>0</v>
      </c>
      <c r="J179" s="116"/>
      <c r="K179" s="117">
        <f>E179*J179</f>
        <v>0</v>
      </c>
      <c r="O179" s="108"/>
      <c r="Z179" s="108"/>
      <c r="AA179" s="108">
        <v>12</v>
      </c>
      <c r="AB179" s="108">
        <v>0</v>
      </c>
      <c r="AC179" s="108">
        <v>57</v>
      </c>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18">
        <f>G179</f>
        <v>0</v>
      </c>
      <c r="BA179" s="108"/>
      <c r="BB179" s="108"/>
      <c r="BC179" s="108"/>
      <c r="BD179" s="108"/>
      <c r="BE179" s="108"/>
      <c r="BF179" s="108"/>
      <c r="BG179" s="108"/>
      <c r="BH179" s="108"/>
      <c r="BI179" s="108"/>
      <c r="CA179" s="108">
        <v>12</v>
      </c>
      <c r="CB179" s="108">
        <v>0</v>
      </c>
      <c r="CZ179" s="75">
        <v>1</v>
      </c>
    </row>
    <row r="180" spans="1:104" x14ac:dyDescent="0.2">
      <c r="A180" s="119"/>
      <c r="B180" s="120"/>
      <c r="C180" s="178"/>
      <c r="D180" s="179"/>
      <c r="E180" s="179"/>
      <c r="F180" s="179"/>
      <c r="G180" s="180"/>
      <c r="I180" s="121"/>
      <c r="K180" s="121"/>
      <c r="L180" s="122"/>
      <c r="O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row>
    <row r="181" spans="1:104" ht="22.5" x14ac:dyDescent="0.2">
      <c r="A181" s="119"/>
      <c r="B181" s="120"/>
      <c r="C181" s="178" t="s">
        <v>1786</v>
      </c>
      <c r="D181" s="179"/>
      <c r="E181" s="179"/>
      <c r="F181" s="179"/>
      <c r="G181" s="180"/>
      <c r="I181" s="121"/>
      <c r="K181" s="121"/>
      <c r="L181" s="122" t="s">
        <v>1786</v>
      </c>
      <c r="O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row>
    <row r="182" spans="1:104" ht="22.5" x14ac:dyDescent="0.2">
      <c r="A182" s="119"/>
      <c r="B182" s="120"/>
      <c r="C182" s="178" t="s">
        <v>1787</v>
      </c>
      <c r="D182" s="179"/>
      <c r="E182" s="179"/>
      <c r="F182" s="179"/>
      <c r="G182" s="180"/>
      <c r="I182" s="121"/>
      <c r="K182" s="121"/>
      <c r="L182" s="122" t="s">
        <v>1787</v>
      </c>
      <c r="O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row>
    <row r="183" spans="1:104" ht="33.75" x14ac:dyDescent="0.2">
      <c r="A183" s="109">
        <v>58</v>
      </c>
      <c r="B183" s="110" t="s">
        <v>1788</v>
      </c>
      <c r="C183" s="111" t="s">
        <v>1789</v>
      </c>
      <c r="D183" s="112" t="s">
        <v>84</v>
      </c>
      <c r="E183" s="113">
        <v>2</v>
      </c>
      <c r="F183" s="114">
        <v>0</v>
      </c>
      <c r="G183" s="115">
        <f>E183*F183</f>
        <v>0</v>
      </c>
      <c r="H183" s="116">
        <v>0</v>
      </c>
      <c r="I183" s="117">
        <f>E183*H183</f>
        <v>0</v>
      </c>
      <c r="J183" s="116"/>
      <c r="K183" s="117">
        <f>E183*J183</f>
        <v>0</v>
      </c>
      <c r="O183" s="108"/>
      <c r="Z183" s="108"/>
      <c r="AA183" s="108">
        <v>12</v>
      </c>
      <c r="AB183" s="108">
        <v>0</v>
      </c>
      <c r="AC183" s="108">
        <v>58</v>
      </c>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18">
        <f>G183</f>
        <v>0</v>
      </c>
      <c r="BA183" s="108"/>
      <c r="BB183" s="108"/>
      <c r="BC183" s="108"/>
      <c r="BD183" s="108"/>
      <c r="BE183" s="108"/>
      <c r="BF183" s="108"/>
      <c r="BG183" s="108"/>
      <c r="BH183" s="108"/>
      <c r="BI183" s="108"/>
      <c r="CA183" s="108">
        <v>12</v>
      </c>
      <c r="CB183" s="108">
        <v>0</v>
      </c>
      <c r="CZ183" s="75">
        <v>1</v>
      </c>
    </row>
    <row r="184" spans="1:104" ht="22.5" x14ac:dyDescent="0.2">
      <c r="A184" s="119"/>
      <c r="B184" s="120"/>
      <c r="C184" s="178" t="s">
        <v>1790</v>
      </c>
      <c r="D184" s="179"/>
      <c r="E184" s="179"/>
      <c r="F184" s="179"/>
      <c r="G184" s="180"/>
      <c r="I184" s="121"/>
      <c r="K184" s="121"/>
      <c r="L184" s="122" t="s">
        <v>1790</v>
      </c>
      <c r="O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row>
    <row r="185" spans="1:104" x14ac:dyDescent="0.2">
      <c r="A185" s="119"/>
      <c r="B185" s="120"/>
      <c r="C185" s="178" t="s">
        <v>1791</v>
      </c>
      <c r="D185" s="179"/>
      <c r="E185" s="179"/>
      <c r="F185" s="179"/>
      <c r="G185" s="180"/>
      <c r="I185" s="121"/>
      <c r="K185" s="121"/>
      <c r="L185" s="122" t="s">
        <v>1791</v>
      </c>
      <c r="O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row>
    <row r="186" spans="1:104" x14ac:dyDescent="0.2">
      <c r="A186" s="119"/>
      <c r="B186" s="120"/>
      <c r="C186" s="178" t="s">
        <v>1792</v>
      </c>
      <c r="D186" s="179"/>
      <c r="E186" s="179"/>
      <c r="F186" s="179"/>
      <c r="G186" s="180"/>
      <c r="I186" s="121"/>
      <c r="K186" s="121"/>
      <c r="L186" s="122" t="s">
        <v>1792</v>
      </c>
      <c r="O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row>
    <row r="187" spans="1:104" ht="22.5" x14ac:dyDescent="0.2">
      <c r="A187" s="109">
        <v>59</v>
      </c>
      <c r="B187" s="110" t="s">
        <v>1793</v>
      </c>
      <c r="C187" s="111" t="s">
        <v>1794</v>
      </c>
      <c r="D187" s="112" t="s">
        <v>84</v>
      </c>
      <c r="E187" s="113">
        <v>2</v>
      </c>
      <c r="F187" s="114">
        <v>0</v>
      </c>
      <c r="G187" s="115">
        <f>E187*F187</f>
        <v>0</v>
      </c>
      <c r="H187" s="116">
        <v>0</v>
      </c>
      <c r="I187" s="117">
        <f>E187*H187</f>
        <v>0</v>
      </c>
      <c r="J187" s="116"/>
      <c r="K187" s="117">
        <f>E187*J187</f>
        <v>0</v>
      </c>
      <c r="O187" s="108"/>
      <c r="Z187" s="108"/>
      <c r="AA187" s="108">
        <v>12</v>
      </c>
      <c r="AB187" s="108">
        <v>0</v>
      </c>
      <c r="AC187" s="108">
        <v>59</v>
      </c>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18">
        <f>G187</f>
        <v>0</v>
      </c>
      <c r="BA187" s="108"/>
      <c r="BB187" s="108"/>
      <c r="BC187" s="108"/>
      <c r="BD187" s="108"/>
      <c r="BE187" s="108"/>
      <c r="BF187" s="108"/>
      <c r="BG187" s="108"/>
      <c r="BH187" s="108"/>
      <c r="BI187" s="108"/>
      <c r="CA187" s="108">
        <v>12</v>
      </c>
      <c r="CB187" s="108">
        <v>0</v>
      </c>
      <c r="CZ187" s="75">
        <v>1</v>
      </c>
    </row>
    <row r="188" spans="1:104" x14ac:dyDescent="0.2">
      <c r="A188" s="119"/>
      <c r="B188" s="120"/>
      <c r="C188" s="178" t="s">
        <v>1795</v>
      </c>
      <c r="D188" s="179"/>
      <c r="E188" s="179"/>
      <c r="F188" s="179"/>
      <c r="G188" s="180"/>
      <c r="I188" s="121"/>
      <c r="K188" s="121"/>
      <c r="L188" s="122" t="s">
        <v>1795</v>
      </c>
      <c r="O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row>
    <row r="189" spans="1:104" ht="33.75" x14ac:dyDescent="0.2">
      <c r="A189" s="109">
        <v>60</v>
      </c>
      <c r="B189" s="110" t="s">
        <v>1796</v>
      </c>
      <c r="C189" s="111" t="s">
        <v>1797</v>
      </c>
      <c r="D189" s="112" t="s">
        <v>84</v>
      </c>
      <c r="E189" s="113">
        <v>2</v>
      </c>
      <c r="F189" s="114">
        <v>0</v>
      </c>
      <c r="G189" s="115">
        <f>E189*F189</f>
        <v>0</v>
      </c>
      <c r="H189" s="116">
        <v>0</v>
      </c>
      <c r="I189" s="117">
        <f>E189*H189</f>
        <v>0</v>
      </c>
      <c r="J189" s="116"/>
      <c r="K189" s="117">
        <f>E189*J189</f>
        <v>0</v>
      </c>
      <c r="O189" s="108"/>
      <c r="Z189" s="108"/>
      <c r="AA189" s="108">
        <v>12</v>
      </c>
      <c r="AB189" s="108">
        <v>0</v>
      </c>
      <c r="AC189" s="108">
        <v>60</v>
      </c>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18">
        <f>G189</f>
        <v>0</v>
      </c>
      <c r="BA189" s="108"/>
      <c r="BB189" s="108"/>
      <c r="BC189" s="108"/>
      <c r="BD189" s="108"/>
      <c r="BE189" s="108"/>
      <c r="BF189" s="108"/>
      <c r="BG189" s="108"/>
      <c r="BH189" s="108"/>
      <c r="BI189" s="108"/>
      <c r="CA189" s="108">
        <v>12</v>
      </c>
      <c r="CB189" s="108">
        <v>0</v>
      </c>
      <c r="CZ189" s="75">
        <v>1</v>
      </c>
    </row>
    <row r="190" spans="1:104" ht="22.5" x14ac:dyDescent="0.2">
      <c r="A190" s="119"/>
      <c r="B190" s="120"/>
      <c r="C190" s="178" t="s">
        <v>1798</v>
      </c>
      <c r="D190" s="179"/>
      <c r="E190" s="179"/>
      <c r="F190" s="179"/>
      <c r="G190" s="180"/>
      <c r="I190" s="121"/>
      <c r="K190" s="121"/>
      <c r="L190" s="122" t="s">
        <v>1798</v>
      </c>
      <c r="O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row>
    <row r="191" spans="1:104" ht="22.5" x14ac:dyDescent="0.2">
      <c r="A191" s="119"/>
      <c r="B191" s="120"/>
      <c r="C191" s="178" t="s">
        <v>1799</v>
      </c>
      <c r="D191" s="179"/>
      <c r="E191" s="179"/>
      <c r="F191" s="179"/>
      <c r="G191" s="180"/>
      <c r="I191" s="121"/>
      <c r="K191" s="121"/>
      <c r="L191" s="122" t="s">
        <v>1799</v>
      </c>
      <c r="O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c r="BE191" s="108"/>
      <c r="BF191" s="108"/>
      <c r="BG191" s="108"/>
      <c r="BH191" s="108"/>
      <c r="BI191" s="108"/>
    </row>
    <row r="192" spans="1:104" x14ac:dyDescent="0.2">
      <c r="A192" s="119"/>
      <c r="B192" s="120"/>
      <c r="C192" s="178"/>
      <c r="D192" s="179"/>
      <c r="E192" s="179"/>
      <c r="F192" s="179"/>
      <c r="G192" s="180"/>
      <c r="I192" s="121"/>
      <c r="K192" s="121"/>
      <c r="L192" s="122"/>
      <c r="O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row>
    <row r="193" spans="1:104" ht="22.5" x14ac:dyDescent="0.2">
      <c r="A193" s="109">
        <v>61</v>
      </c>
      <c r="B193" s="110" t="s">
        <v>1800</v>
      </c>
      <c r="C193" s="111" t="s">
        <v>1801</v>
      </c>
      <c r="D193" s="112" t="s">
        <v>84</v>
      </c>
      <c r="E193" s="113">
        <v>2</v>
      </c>
      <c r="F193" s="114">
        <v>0</v>
      </c>
      <c r="G193" s="115">
        <f>E193*F193</f>
        <v>0</v>
      </c>
      <c r="H193" s="116">
        <v>0</v>
      </c>
      <c r="I193" s="117">
        <f>E193*H193</f>
        <v>0</v>
      </c>
      <c r="J193" s="116"/>
      <c r="K193" s="117">
        <f>E193*J193</f>
        <v>0</v>
      </c>
      <c r="O193" s="108"/>
      <c r="Z193" s="108"/>
      <c r="AA193" s="108">
        <v>12</v>
      </c>
      <c r="AB193" s="108">
        <v>0</v>
      </c>
      <c r="AC193" s="108">
        <v>61</v>
      </c>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18">
        <f>G193</f>
        <v>0</v>
      </c>
      <c r="BA193" s="108"/>
      <c r="BB193" s="108"/>
      <c r="BC193" s="108"/>
      <c r="BD193" s="108"/>
      <c r="BE193" s="108"/>
      <c r="BF193" s="108"/>
      <c r="BG193" s="108"/>
      <c r="BH193" s="108"/>
      <c r="BI193" s="108"/>
      <c r="CA193" s="108">
        <v>12</v>
      </c>
      <c r="CB193" s="108">
        <v>0</v>
      </c>
      <c r="CZ193" s="75">
        <v>1</v>
      </c>
    </row>
    <row r="194" spans="1:104" x14ac:dyDescent="0.2">
      <c r="A194" s="119"/>
      <c r="B194" s="120"/>
      <c r="C194" s="178" t="s">
        <v>1801</v>
      </c>
      <c r="D194" s="179"/>
      <c r="E194" s="179"/>
      <c r="F194" s="179"/>
      <c r="G194" s="180"/>
      <c r="I194" s="121"/>
      <c r="K194" s="121"/>
      <c r="L194" s="122" t="s">
        <v>1801</v>
      </c>
      <c r="O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row>
    <row r="195" spans="1:104" ht="22.5" x14ac:dyDescent="0.2">
      <c r="A195" s="109">
        <v>62</v>
      </c>
      <c r="B195" s="110" t="s">
        <v>1802</v>
      </c>
      <c r="C195" s="111" t="s">
        <v>1803</v>
      </c>
      <c r="D195" s="112" t="s">
        <v>49</v>
      </c>
      <c r="E195" s="113">
        <v>2</v>
      </c>
      <c r="F195" s="114">
        <v>0</v>
      </c>
      <c r="G195" s="115">
        <f>E195*F195</f>
        <v>0</v>
      </c>
      <c r="H195" s="116">
        <v>0</v>
      </c>
      <c r="I195" s="117">
        <f>E195*H195</f>
        <v>0</v>
      </c>
      <c r="J195" s="116"/>
      <c r="K195" s="117">
        <f>E195*J195</f>
        <v>0</v>
      </c>
      <c r="O195" s="108"/>
      <c r="Z195" s="108"/>
      <c r="AA195" s="108">
        <v>12</v>
      </c>
      <c r="AB195" s="108">
        <v>0</v>
      </c>
      <c r="AC195" s="108">
        <v>62</v>
      </c>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18">
        <f>G195</f>
        <v>0</v>
      </c>
      <c r="BA195" s="108"/>
      <c r="BB195" s="108"/>
      <c r="BC195" s="108"/>
      <c r="BD195" s="108"/>
      <c r="BE195" s="108"/>
      <c r="BF195" s="108"/>
      <c r="BG195" s="108"/>
      <c r="BH195" s="108"/>
      <c r="BI195" s="108"/>
      <c r="CA195" s="108">
        <v>12</v>
      </c>
      <c r="CB195" s="108">
        <v>0</v>
      </c>
      <c r="CZ195" s="75">
        <v>1</v>
      </c>
    </row>
    <row r="196" spans="1:104" x14ac:dyDescent="0.2">
      <c r="A196" s="119"/>
      <c r="B196" s="120"/>
      <c r="C196" s="178" t="s">
        <v>1804</v>
      </c>
      <c r="D196" s="179"/>
      <c r="E196" s="179"/>
      <c r="F196" s="179"/>
      <c r="G196" s="180"/>
      <c r="I196" s="121"/>
      <c r="K196" s="121"/>
      <c r="L196" s="122" t="s">
        <v>1804</v>
      </c>
      <c r="O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row>
    <row r="197" spans="1:104" ht="22.5" x14ac:dyDescent="0.2">
      <c r="A197" s="119"/>
      <c r="B197" s="120"/>
      <c r="C197" s="178" t="s">
        <v>1805</v>
      </c>
      <c r="D197" s="179"/>
      <c r="E197" s="179"/>
      <c r="F197" s="179"/>
      <c r="G197" s="180"/>
      <c r="I197" s="121"/>
      <c r="K197" s="121"/>
      <c r="L197" s="122" t="s">
        <v>1805</v>
      </c>
      <c r="O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row>
    <row r="198" spans="1:104" x14ac:dyDescent="0.2">
      <c r="A198" s="119"/>
      <c r="B198" s="120"/>
      <c r="C198" s="178"/>
      <c r="D198" s="179"/>
      <c r="E198" s="179"/>
      <c r="F198" s="179"/>
      <c r="G198" s="180"/>
      <c r="I198" s="121"/>
      <c r="K198" s="121"/>
      <c r="L198" s="122"/>
      <c r="O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row>
    <row r="199" spans="1:104" ht="33.75" x14ac:dyDescent="0.2">
      <c r="A199" s="109">
        <v>63</v>
      </c>
      <c r="B199" s="110" t="s">
        <v>1806</v>
      </c>
      <c r="C199" s="111" t="s">
        <v>1807</v>
      </c>
      <c r="D199" s="112" t="s">
        <v>128</v>
      </c>
      <c r="E199" s="113">
        <v>0.01</v>
      </c>
      <c r="F199" s="114">
        <v>0</v>
      </c>
      <c r="G199" s="115">
        <f>E199*F199</f>
        <v>0</v>
      </c>
      <c r="H199" s="116">
        <v>0</v>
      </c>
      <c r="I199" s="117">
        <f>E199*H199</f>
        <v>0</v>
      </c>
      <c r="J199" s="116"/>
      <c r="K199" s="117">
        <f>E199*J199</f>
        <v>0</v>
      </c>
      <c r="O199" s="108"/>
      <c r="Z199" s="108"/>
      <c r="AA199" s="108">
        <v>12</v>
      </c>
      <c r="AB199" s="108">
        <v>0</v>
      </c>
      <c r="AC199" s="108">
        <v>63</v>
      </c>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18">
        <f>G199</f>
        <v>0</v>
      </c>
      <c r="BA199" s="108"/>
      <c r="BB199" s="108"/>
      <c r="BC199" s="108"/>
      <c r="BD199" s="108"/>
      <c r="BE199" s="108"/>
      <c r="BF199" s="108"/>
      <c r="BG199" s="108"/>
      <c r="BH199" s="108"/>
      <c r="BI199" s="108"/>
      <c r="CA199" s="108">
        <v>12</v>
      </c>
      <c r="CB199" s="108">
        <v>0</v>
      </c>
      <c r="CZ199" s="75">
        <v>1</v>
      </c>
    </row>
    <row r="200" spans="1:104" ht="22.5" x14ac:dyDescent="0.2">
      <c r="A200" s="119"/>
      <c r="B200" s="120"/>
      <c r="C200" s="178" t="s">
        <v>1808</v>
      </c>
      <c r="D200" s="179"/>
      <c r="E200" s="179"/>
      <c r="F200" s="179"/>
      <c r="G200" s="180"/>
      <c r="I200" s="121"/>
      <c r="K200" s="121"/>
      <c r="L200" s="122" t="s">
        <v>1808</v>
      </c>
      <c r="O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row>
    <row r="201" spans="1:104" x14ac:dyDescent="0.2">
      <c r="A201" s="119"/>
      <c r="B201" s="120"/>
      <c r="C201" s="178" t="s">
        <v>1731</v>
      </c>
      <c r="D201" s="179"/>
      <c r="E201" s="179"/>
      <c r="F201" s="179"/>
      <c r="G201" s="180"/>
      <c r="I201" s="121"/>
      <c r="K201" s="121"/>
      <c r="L201" s="122" t="s">
        <v>1731</v>
      </c>
      <c r="O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row>
    <row r="202" spans="1:104" x14ac:dyDescent="0.2">
      <c r="A202" s="119"/>
      <c r="B202" s="120"/>
      <c r="C202" s="178" t="s">
        <v>1809</v>
      </c>
      <c r="D202" s="179"/>
      <c r="E202" s="179"/>
      <c r="F202" s="179"/>
      <c r="G202" s="180"/>
      <c r="I202" s="121"/>
      <c r="K202" s="121"/>
      <c r="L202" s="122" t="s">
        <v>1809</v>
      </c>
      <c r="O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row>
    <row r="203" spans="1:104" x14ac:dyDescent="0.2">
      <c r="A203" s="119"/>
      <c r="B203" s="120"/>
      <c r="C203" s="178" t="s">
        <v>50</v>
      </c>
      <c r="D203" s="179"/>
      <c r="E203" s="179"/>
      <c r="F203" s="179"/>
      <c r="G203" s="180"/>
      <c r="I203" s="121"/>
      <c r="K203" s="121"/>
      <c r="L203" s="122"/>
      <c r="O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row>
    <row r="204" spans="1:104" ht="22.5" x14ac:dyDescent="0.2">
      <c r="A204" s="109">
        <v>64</v>
      </c>
      <c r="B204" s="110" t="s">
        <v>1810</v>
      </c>
      <c r="C204" s="111" t="s">
        <v>1811</v>
      </c>
      <c r="D204" s="112" t="s">
        <v>104</v>
      </c>
      <c r="E204" s="113">
        <v>2</v>
      </c>
      <c r="F204" s="114">
        <v>0</v>
      </c>
      <c r="G204" s="115">
        <f>E204*F204</f>
        <v>0</v>
      </c>
      <c r="H204" s="116">
        <v>0</v>
      </c>
      <c r="I204" s="117">
        <f>E204*H204</f>
        <v>0</v>
      </c>
      <c r="J204" s="116"/>
      <c r="K204" s="117">
        <f>E204*J204</f>
        <v>0</v>
      </c>
      <c r="O204" s="108"/>
      <c r="Z204" s="108"/>
      <c r="AA204" s="108">
        <v>12</v>
      </c>
      <c r="AB204" s="108">
        <v>0</v>
      </c>
      <c r="AC204" s="108">
        <v>64</v>
      </c>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18">
        <f>G204</f>
        <v>0</v>
      </c>
      <c r="BA204" s="108"/>
      <c r="BB204" s="108"/>
      <c r="BC204" s="108"/>
      <c r="BD204" s="108"/>
      <c r="BE204" s="108"/>
      <c r="BF204" s="108"/>
      <c r="BG204" s="108"/>
      <c r="BH204" s="108"/>
      <c r="BI204" s="108"/>
      <c r="CA204" s="108">
        <v>12</v>
      </c>
      <c r="CB204" s="108">
        <v>0</v>
      </c>
      <c r="CZ204" s="75">
        <v>1</v>
      </c>
    </row>
    <row r="205" spans="1:104" x14ac:dyDescent="0.2">
      <c r="A205" s="119"/>
      <c r="B205" s="120"/>
      <c r="C205" s="178" t="s">
        <v>1812</v>
      </c>
      <c r="D205" s="179"/>
      <c r="E205" s="179"/>
      <c r="F205" s="179"/>
      <c r="G205" s="180"/>
      <c r="I205" s="121"/>
      <c r="K205" s="121"/>
      <c r="L205" s="122" t="s">
        <v>1812</v>
      </c>
      <c r="O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row>
    <row r="206" spans="1:104" x14ac:dyDescent="0.2">
      <c r="A206" s="119"/>
      <c r="B206" s="120"/>
      <c r="C206" s="178" t="s">
        <v>1813</v>
      </c>
      <c r="D206" s="179"/>
      <c r="E206" s="179"/>
      <c r="F206" s="179"/>
      <c r="G206" s="180"/>
      <c r="I206" s="121"/>
      <c r="K206" s="121"/>
      <c r="L206" s="122" t="s">
        <v>1813</v>
      </c>
      <c r="O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row>
    <row r="207" spans="1:104" x14ac:dyDescent="0.2">
      <c r="A207" s="119"/>
      <c r="B207" s="120"/>
      <c r="C207" s="178" t="s">
        <v>50</v>
      </c>
      <c r="D207" s="179"/>
      <c r="E207" s="179"/>
      <c r="F207" s="179"/>
      <c r="G207" s="180"/>
      <c r="I207" s="121"/>
      <c r="K207" s="121"/>
      <c r="L207" s="122"/>
      <c r="O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row>
    <row r="208" spans="1:104" ht="22.5" x14ac:dyDescent="0.2">
      <c r="A208" s="109">
        <v>65</v>
      </c>
      <c r="B208" s="110" t="s">
        <v>1814</v>
      </c>
      <c r="C208" s="111" t="s">
        <v>1815</v>
      </c>
      <c r="D208" s="112" t="s">
        <v>104</v>
      </c>
      <c r="E208" s="113">
        <v>2</v>
      </c>
      <c r="F208" s="114">
        <v>0</v>
      </c>
      <c r="G208" s="115">
        <f>E208*F208</f>
        <v>0</v>
      </c>
      <c r="H208" s="116">
        <v>0</v>
      </c>
      <c r="I208" s="117">
        <f>E208*H208</f>
        <v>0</v>
      </c>
      <c r="J208" s="116"/>
      <c r="K208" s="117">
        <f>E208*J208</f>
        <v>0</v>
      </c>
      <c r="O208" s="108"/>
      <c r="Z208" s="108"/>
      <c r="AA208" s="108">
        <v>12</v>
      </c>
      <c r="AB208" s="108">
        <v>0</v>
      </c>
      <c r="AC208" s="108">
        <v>65</v>
      </c>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18">
        <f>G208</f>
        <v>0</v>
      </c>
      <c r="BA208" s="108"/>
      <c r="BB208" s="108"/>
      <c r="BC208" s="108"/>
      <c r="BD208" s="108"/>
      <c r="BE208" s="108"/>
      <c r="BF208" s="108"/>
      <c r="BG208" s="108"/>
      <c r="BH208" s="108"/>
      <c r="BI208" s="108"/>
      <c r="CA208" s="108">
        <v>12</v>
      </c>
      <c r="CB208" s="108">
        <v>0</v>
      </c>
      <c r="CZ208" s="75">
        <v>1</v>
      </c>
    </row>
    <row r="209" spans="1:104" x14ac:dyDescent="0.2">
      <c r="A209" s="119"/>
      <c r="B209" s="120"/>
      <c r="C209" s="178" t="s">
        <v>1816</v>
      </c>
      <c r="D209" s="179"/>
      <c r="E209" s="179"/>
      <c r="F209" s="179"/>
      <c r="G209" s="180"/>
      <c r="I209" s="121"/>
      <c r="K209" s="121"/>
      <c r="L209" s="122" t="s">
        <v>1816</v>
      </c>
      <c r="O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row>
    <row r="210" spans="1:104" x14ac:dyDescent="0.2">
      <c r="A210" s="119"/>
      <c r="B210" s="120"/>
      <c r="C210" s="178" t="s">
        <v>1817</v>
      </c>
      <c r="D210" s="179"/>
      <c r="E210" s="179"/>
      <c r="F210" s="179"/>
      <c r="G210" s="180"/>
      <c r="I210" s="121"/>
      <c r="K210" s="121"/>
      <c r="L210" s="122" t="s">
        <v>1817</v>
      </c>
      <c r="O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8"/>
      <c r="BI210" s="108"/>
    </row>
    <row r="211" spans="1:104" ht="22.5" x14ac:dyDescent="0.2">
      <c r="A211" s="109">
        <v>66</v>
      </c>
      <c r="B211" s="110" t="s">
        <v>1662</v>
      </c>
      <c r="C211" s="111" t="s">
        <v>1818</v>
      </c>
      <c r="D211" s="112" t="s">
        <v>128</v>
      </c>
      <c r="E211" s="113">
        <v>0.8</v>
      </c>
      <c r="F211" s="114">
        <v>0</v>
      </c>
      <c r="G211" s="115">
        <f>E211*F211</f>
        <v>0</v>
      </c>
      <c r="H211" s="116">
        <v>0</v>
      </c>
      <c r="I211" s="117">
        <f>E211*H211</f>
        <v>0</v>
      </c>
      <c r="J211" s="116"/>
      <c r="K211" s="117">
        <f>E211*J211</f>
        <v>0</v>
      </c>
      <c r="O211" s="108"/>
      <c r="Z211" s="108"/>
      <c r="AA211" s="108">
        <v>12</v>
      </c>
      <c r="AB211" s="108">
        <v>0</v>
      </c>
      <c r="AC211" s="108">
        <v>66</v>
      </c>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18">
        <f>G211</f>
        <v>0</v>
      </c>
      <c r="BA211" s="108"/>
      <c r="BB211" s="108"/>
      <c r="BC211" s="108"/>
      <c r="BD211" s="108"/>
      <c r="BE211" s="108"/>
      <c r="BF211" s="108"/>
      <c r="BG211" s="108"/>
      <c r="BH211" s="108"/>
      <c r="BI211" s="108"/>
      <c r="CA211" s="108">
        <v>12</v>
      </c>
      <c r="CB211" s="108">
        <v>0</v>
      </c>
      <c r="CZ211" s="75">
        <v>1</v>
      </c>
    </row>
    <row r="212" spans="1:104" x14ac:dyDescent="0.2">
      <c r="A212" s="119"/>
      <c r="B212" s="120"/>
      <c r="C212" s="178" t="s">
        <v>1819</v>
      </c>
      <c r="D212" s="179"/>
      <c r="E212" s="179"/>
      <c r="F212" s="179"/>
      <c r="G212" s="180"/>
      <c r="I212" s="121"/>
      <c r="K212" s="121"/>
      <c r="L212" s="122" t="s">
        <v>1819</v>
      </c>
      <c r="O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row>
    <row r="213" spans="1:104" x14ac:dyDescent="0.2">
      <c r="A213" s="119"/>
      <c r="B213" s="120"/>
      <c r="C213" s="178" t="s">
        <v>50</v>
      </c>
      <c r="D213" s="179"/>
      <c r="E213" s="179"/>
      <c r="F213" s="179"/>
      <c r="G213" s="180"/>
      <c r="I213" s="121"/>
      <c r="K213" s="121"/>
      <c r="L213" s="122"/>
      <c r="O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row>
    <row r="214" spans="1:104" x14ac:dyDescent="0.2">
      <c r="A214" s="109">
        <v>67</v>
      </c>
      <c r="B214" s="110" t="s">
        <v>1734</v>
      </c>
      <c r="C214" s="111" t="s">
        <v>1820</v>
      </c>
      <c r="D214" s="112" t="s">
        <v>1102</v>
      </c>
      <c r="E214" s="113">
        <v>0.2</v>
      </c>
      <c r="F214" s="114">
        <v>0</v>
      </c>
      <c r="G214" s="115">
        <f>E214*F214</f>
        <v>0</v>
      </c>
      <c r="H214" s="116">
        <v>0</v>
      </c>
      <c r="I214" s="117">
        <f>E214*H214</f>
        <v>0</v>
      </c>
      <c r="J214" s="116"/>
      <c r="K214" s="117">
        <f>E214*J214</f>
        <v>0</v>
      </c>
      <c r="O214" s="108"/>
      <c r="Z214" s="108"/>
      <c r="AA214" s="108">
        <v>12</v>
      </c>
      <c r="AB214" s="108">
        <v>0</v>
      </c>
      <c r="AC214" s="108">
        <v>75</v>
      </c>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18">
        <f>G214</f>
        <v>0</v>
      </c>
      <c r="BA214" s="108"/>
      <c r="BB214" s="108"/>
      <c r="BC214" s="108"/>
      <c r="BD214" s="108"/>
      <c r="BE214" s="108"/>
      <c r="BF214" s="108"/>
      <c r="BG214" s="108"/>
      <c r="BH214" s="108"/>
      <c r="BI214" s="108"/>
      <c r="CA214" s="108">
        <v>12</v>
      </c>
      <c r="CB214" s="108">
        <v>0</v>
      </c>
      <c r="CZ214" s="75">
        <v>1</v>
      </c>
    </row>
    <row r="215" spans="1:104" x14ac:dyDescent="0.2">
      <c r="A215" s="119"/>
      <c r="B215" s="120"/>
      <c r="C215" s="178" t="s">
        <v>1821</v>
      </c>
      <c r="D215" s="179"/>
      <c r="E215" s="179"/>
      <c r="F215" s="179"/>
      <c r="G215" s="180"/>
      <c r="I215" s="121"/>
      <c r="K215" s="121"/>
      <c r="L215" s="122" t="s">
        <v>1821</v>
      </c>
      <c r="O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c r="BB215" s="108"/>
      <c r="BC215" s="108"/>
      <c r="BD215" s="108"/>
      <c r="BE215" s="108"/>
      <c r="BF215" s="108"/>
      <c r="BG215" s="108"/>
      <c r="BH215" s="108"/>
      <c r="BI215" s="108"/>
    </row>
    <row r="216" spans="1:104" x14ac:dyDescent="0.2">
      <c r="A216" s="119"/>
      <c r="B216" s="120"/>
      <c r="C216" s="178" t="s">
        <v>1822</v>
      </c>
      <c r="D216" s="179"/>
      <c r="E216" s="179"/>
      <c r="F216" s="179"/>
      <c r="G216" s="180"/>
      <c r="I216" s="121"/>
      <c r="K216" s="121"/>
      <c r="L216" s="122" t="s">
        <v>1822</v>
      </c>
      <c r="O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row>
    <row r="217" spans="1:104" x14ac:dyDescent="0.2">
      <c r="A217" s="119"/>
      <c r="B217" s="120"/>
      <c r="C217" s="178" t="s">
        <v>50</v>
      </c>
      <c r="D217" s="179"/>
      <c r="E217" s="179"/>
      <c r="F217" s="179"/>
      <c r="G217" s="180"/>
      <c r="I217" s="121"/>
      <c r="K217" s="121"/>
      <c r="L217" s="122"/>
      <c r="O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row>
    <row r="218" spans="1:104" ht="22.5" x14ac:dyDescent="0.2">
      <c r="A218" s="109">
        <v>68</v>
      </c>
      <c r="B218" s="110" t="s">
        <v>1734</v>
      </c>
      <c r="C218" s="111" t="s">
        <v>1823</v>
      </c>
      <c r="D218" s="112" t="s">
        <v>133</v>
      </c>
      <c r="E218" s="113">
        <v>6</v>
      </c>
      <c r="F218" s="114">
        <v>0</v>
      </c>
      <c r="G218" s="115">
        <f>E218*F218</f>
        <v>0</v>
      </c>
      <c r="H218" s="116">
        <v>0</v>
      </c>
      <c r="I218" s="117">
        <f>E218*H218</f>
        <v>0</v>
      </c>
      <c r="J218" s="116"/>
      <c r="K218" s="117">
        <f>E218*J218</f>
        <v>0</v>
      </c>
      <c r="O218" s="108"/>
      <c r="Z218" s="108"/>
      <c r="AA218" s="108">
        <v>12</v>
      </c>
      <c r="AB218" s="108">
        <v>0</v>
      </c>
      <c r="AC218" s="108">
        <v>74</v>
      </c>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18">
        <f>G218</f>
        <v>0</v>
      </c>
      <c r="BA218" s="108"/>
      <c r="BB218" s="108"/>
      <c r="BC218" s="108"/>
      <c r="BD218" s="108"/>
      <c r="BE218" s="108"/>
      <c r="BF218" s="108"/>
      <c r="BG218" s="108"/>
      <c r="BH218" s="108"/>
      <c r="BI218" s="108"/>
      <c r="CA218" s="108">
        <v>12</v>
      </c>
      <c r="CB218" s="108">
        <v>0</v>
      </c>
      <c r="CZ218" s="75">
        <v>1</v>
      </c>
    </row>
    <row r="219" spans="1:104" x14ac:dyDescent="0.2">
      <c r="A219" s="119"/>
      <c r="B219" s="120"/>
      <c r="C219" s="178" t="s">
        <v>1824</v>
      </c>
      <c r="D219" s="179"/>
      <c r="E219" s="179"/>
      <c r="F219" s="179"/>
      <c r="G219" s="180"/>
      <c r="I219" s="121"/>
      <c r="K219" s="121"/>
      <c r="L219" s="122" t="s">
        <v>1824</v>
      </c>
      <c r="O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row>
    <row r="220" spans="1:104" x14ac:dyDescent="0.2">
      <c r="A220" s="119"/>
      <c r="B220" s="120"/>
      <c r="C220" s="178" t="s">
        <v>1825</v>
      </c>
      <c r="D220" s="179"/>
      <c r="E220" s="179"/>
      <c r="F220" s="179"/>
      <c r="G220" s="180"/>
      <c r="I220" s="121"/>
      <c r="K220" s="121"/>
      <c r="L220" s="122" t="s">
        <v>1825</v>
      </c>
      <c r="O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row>
    <row r="221" spans="1:104" x14ac:dyDescent="0.2">
      <c r="A221" s="119"/>
      <c r="B221" s="120"/>
      <c r="C221" s="178" t="s">
        <v>50</v>
      </c>
      <c r="D221" s="179"/>
      <c r="E221" s="179"/>
      <c r="F221" s="179"/>
      <c r="G221" s="180"/>
      <c r="I221" s="121"/>
      <c r="K221" s="121"/>
      <c r="L221" s="122"/>
      <c r="O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row>
    <row r="222" spans="1:104" ht="22.5" x14ac:dyDescent="0.2">
      <c r="A222" s="109">
        <v>69</v>
      </c>
      <c r="B222" s="110" t="s">
        <v>1734</v>
      </c>
      <c r="C222" s="111" t="s">
        <v>1826</v>
      </c>
      <c r="D222" s="112" t="s">
        <v>84</v>
      </c>
      <c r="E222" s="113">
        <v>18</v>
      </c>
      <c r="F222" s="114">
        <v>0</v>
      </c>
      <c r="G222" s="115">
        <f>E222*F222</f>
        <v>0</v>
      </c>
      <c r="H222" s="116">
        <v>0</v>
      </c>
      <c r="I222" s="117">
        <f>E222*H222</f>
        <v>0</v>
      </c>
      <c r="J222" s="116"/>
      <c r="K222" s="117">
        <f>E222*J222</f>
        <v>0</v>
      </c>
      <c r="O222" s="108"/>
      <c r="Z222" s="108"/>
      <c r="AA222" s="108">
        <v>12</v>
      </c>
      <c r="AB222" s="108">
        <v>0</v>
      </c>
      <c r="AC222" s="108">
        <v>73</v>
      </c>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18">
        <f>G222</f>
        <v>0</v>
      </c>
      <c r="BA222" s="108"/>
      <c r="BB222" s="108"/>
      <c r="BC222" s="108"/>
      <c r="BD222" s="108"/>
      <c r="BE222" s="108"/>
      <c r="BF222" s="108"/>
      <c r="BG222" s="108"/>
      <c r="BH222" s="108"/>
      <c r="BI222" s="108"/>
      <c r="CA222" s="108">
        <v>12</v>
      </c>
      <c r="CB222" s="108">
        <v>0</v>
      </c>
      <c r="CZ222" s="75">
        <v>1</v>
      </c>
    </row>
    <row r="223" spans="1:104" x14ac:dyDescent="0.2">
      <c r="A223" s="119"/>
      <c r="B223" s="120"/>
      <c r="C223" s="178" t="s">
        <v>1827</v>
      </c>
      <c r="D223" s="179"/>
      <c r="E223" s="179"/>
      <c r="F223" s="179"/>
      <c r="G223" s="180"/>
      <c r="I223" s="121"/>
      <c r="K223" s="121"/>
      <c r="L223" s="122" t="s">
        <v>1827</v>
      </c>
      <c r="O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row>
    <row r="224" spans="1:104" ht="22.5" x14ac:dyDescent="0.2">
      <c r="A224" s="119"/>
      <c r="B224" s="120"/>
      <c r="C224" s="178" t="s">
        <v>1828</v>
      </c>
      <c r="D224" s="179"/>
      <c r="E224" s="179"/>
      <c r="F224" s="179"/>
      <c r="G224" s="180"/>
      <c r="I224" s="121"/>
      <c r="K224" s="121"/>
      <c r="L224" s="122" t="s">
        <v>1828</v>
      </c>
      <c r="O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row>
    <row r="225" spans="1:104" x14ac:dyDescent="0.2">
      <c r="A225" s="119"/>
      <c r="B225" s="120"/>
      <c r="C225" s="178" t="s">
        <v>50</v>
      </c>
      <c r="D225" s="179"/>
      <c r="E225" s="179"/>
      <c r="F225" s="179"/>
      <c r="G225" s="180"/>
      <c r="I225" s="121"/>
      <c r="K225" s="121"/>
      <c r="L225" s="122"/>
      <c r="O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row>
    <row r="226" spans="1:104" ht="22.5" x14ac:dyDescent="0.2">
      <c r="A226" s="109">
        <v>70</v>
      </c>
      <c r="B226" s="110" t="s">
        <v>1734</v>
      </c>
      <c r="C226" s="111" t="s">
        <v>1829</v>
      </c>
      <c r="D226" s="112" t="s">
        <v>1102</v>
      </c>
      <c r="E226" s="113">
        <v>0.2</v>
      </c>
      <c r="F226" s="114">
        <v>0</v>
      </c>
      <c r="G226" s="115">
        <f>E226*F226</f>
        <v>0</v>
      </c>
      <c r="H226" s="116">
        <v>0</v>
      </c>
      <c r="I226" s="117">
        <f>E226*H226</f>
        <v>0</v>
      </c>
      <c r="J226" s="116"/>
      <c r="K226" s="117">
        <f>E226*J226</f>
        <v>0</v>
      </c>
      <c r="O226" s="108"/>
      <c r="Z226" s="108"/>
      <c r="AA226" s="108">
        <v>12</v>
      </c>
      <c r="AB226" s="108">
        <v>0</v>
      </c>
      <c r="AC226" s="108">
        <v>78</v>
      </c>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18">
        <f>G226</f>
        <v>0</v>
      </c>
      <c r="BA226" s="108"/>
      <c r="BB226" s="108"/>
      <c r="BC226" s="108"/>
      <c r="BD226" s="108"/>
      <c r="BE226" s="108"/>
      <c r="BF226" s="108"/>
      <c r="BG226" s="108"/>
      <c r="BH226" s="108"/>
      <c r="BI226" s="108"/>
      <c r="CA226" s="108">
        <v>12</v>
      </c>
      <c r="CB226" s="108">
        <v>0</v>
      </c>
      <c r="CZ226" s="75">
        <v>1</v>
      </c>
    </row>
    <row r="227" spans="1:104" x14ac:dyDescent="0.2">
      <c r="A227" s="119"/>
      <c r="B227" s="120"/>
      <c r="C227" s="178" t="s">
        <v>1830</v>
      </c>
      <c r="D227" s="179"/>
      <c r="E227" s="179"/>
      <c r="F227" s="179"/>
      <c r="G227" s="180"/>
      <c r="I227" s="121"/>
      <c r="K227" s="121"/>
      <c r="L227" s="122" t="s">
        <v>1830</v>
      </c>
      <c r="O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row>
    <row r="228" spans="1:104" x14ac:dyDescent="0.2">
      <c r="A228" s="119"/>
      <c r="B228" s="120"/>
      <c r="C228" s="178" t="s">
        <v>1831</v>
      </c>
      <c r="D228" s="179"/>
      <c r="E228" s="179"/>
      <c r="F228" s="179"/>
      <c r="G228" s="180"/>
      <c r="I228" s="121"/>
      <c r="K228" s="121"/>
      <c r="L228" s="122" t="s">
        <v>1831</v>
      </c>
      <c r="O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row>
    <row r="229" spans="1:104" x14ac:dyDescent="0.2">
      <c r="A229" s="119"/>
      <c r="B229" s="120"/>
      <c r="C229" s="178" t="s">
        <v>50</v>
      </c>
      <c r="D229" s="179"/>
      <c r="E229" s="179"/>
      <c r="F229" s="179"/>
      <c r="G229" s="180"/>
      <c r="I229" s="121"/>
      <c r="K229" s="121"/>
      <c r="L229" s="122"/>
      <c r="O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row>
    <row r="230" spans="1:104" ht="22.5" x14ac:dyDescent="0.2">
      <c r="A230" s="109">
        <v>71</v>
      </c>
      <c r="B230" s="110" t="s">
        <v>1734</v>
      </c>
      <c r="C230" s="111" t="s">
        <v>1832</v>
      </c>
      <c r="D230" s="112" t="s">
        <v>104</v>
      </c>
      <c r="E230" s="113">
        <v>0.2</v>
      </c>
      <c r="F230" s="114">
        <v>0</v>
      </c>
      <c r="G230" s="115">
        <f>E230*F230</f>
        <v>0</v>
      </c>
      <c r="H230" s="116">
        <v>0</v>
      </c>
      <c r="I230" s="117">
        <f>E230*H230</f>
        <v>0</v>
      </c>
      <c r="J230" s="116"/>
      <c r="K230" s="117">
        <f>E230*J230</f>
        <v>0</v>
      </c>
      <c r="O230" s="108"/>
      <c r="Z230" s="108"/>
      <c r="AA230" s="108">
        <v>12</v>
      </c>
      <c r="AB230" s="108">
        <v>0</v>
      </c>
      <c r="AC230" s="108">
        <v>77</v>
      </c>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18">
        <f>G230</f>
        <v>0</v>
      </c>
      <c r="BA230" s="108"/>
      <c r="BB230" s="108"/>
      <c r="BC230" s="108"/>
      <c r="BD230" s="108"/>
      <c r="BE230" s="108"/>
      <c r="BF230" s="108"/>
      <c r="BG230" s="108"/>
      <c r="BH230" s="108"/>
      <c r="BI230" s="108"/>
      <c r="CA230" s="108">
        <v>12</v>
      </c>
      <c r="CB230" s="108">
        <v>0</v>
      </c>
      <c r="CZ230" s="75">
        <v>1</v>
      </c>
    </row>
    <row r="231" spans="1:104" x14ac:dyDescent="0.2">
      <c r="A231" s="119"/>
      <c r="B231" s="120"/>
      <c r="C231" s="178" t="s">
        <v>1833</v>
      </c>
      <c r="D231" s="179"/>
      <c r="E231" s="179"/>
      <c r="F231" s="179"/>
      <c r="G231" s="180"/>
      <c r="I231" s="121"/>
      <c r="K231" s="121"/>
      <c r="L231" s="122" t="s">
        <v>1833</v>
      </c>
      <c r="O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row>
    <row r="232" spans="1:104" x14ac:dyDescent="0.2">
      <c r="A232" s="119"/>
      <c r="B232" s="120"/>
      <c r="C232" s="178" t="s">
        <v>1834</v>
      </c>
      <c r="D232" s="179"/>
      <c r="E232" s="179"/>
      <c r="F232" s="179"/>
      <c r="G232" s="180"/>
      <c r="I232" s="121"/>
      <c r="K232" s="121"/>
      <c r="L232" s="122" t="s">
        <v>1834</v>
      </c>
      <c r="O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row>
    <row r="233" spans="1:104" x14ac:dyDescent="0.2">
      <c r="A233" s="119"/>
      <c r="B233" s="120"/>
      <c r="C233" s="178" t="s">
        <v>50</v>
      </c>
      <c r="D233" s="179"/>
      <c r="E233" s="179"/>
      <c r="F233" s="179"/>
      <c r="G233" s="180"/>
      <c r="I233" s="121"/>
      <c r="K233" s="121"/>
      <c r="L233" s="122"/>
      <c r="O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row>
    <row r="234" spans="1:104" ht="22.5" x14ac:dyDescent="0.2">
      <c r="A234" s="109">
        <v>72</v>
      </c>
      <c r="B234" s="110" t="s">
        <v>1734</v>
      </c>
      <c r="C234" s="111" t="s">
        <v>1835</v>
      </c>
      <c r="D234" s="112" t="s">
        <v>1836</v>
      </c>
      <c r="E234" s="113">
        <v>0.1</v>
      </c>
      <c r="F234" s="114">
        <v>0</v>
      </c>
      <c r="G234" s="115">
        <f>E234*F234</f>
        <v>0</v>
      </c>
      <c r="H234" s="116">
        <v>0</v>
      </c>
      <c r="I234" s="117">
        <f>E234*H234</f>
        <v>0</v>
      </c>
      <c r="J234" s="116"/>
      <c r="K234" s="117">
        <f>E234*J234</f>
        <v>0</v>
      </c>
      <c r="O234" s="108"/>
      <c r="Z234" s="108"/>
      <c r="AA234" s="108">
        <v>12</v>
      </c>
      <c r="AB234" s="108">
        <v>0</v>
      </c>
      <c r="AC234" s="108">
        <v>76</v>
      </c>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18">
        <f>G234</f>
        <v>0</v>
      </c>
      <c r="BA234" s="108"/>
      <c r="BB234" s="108"/>
      <c r="BC234" s="108"/>
      <c r="BD234" s="108"/>
      <c r="BE234" s="108"/>
      <c r="BF234" s="108"/>
      <c r="BG234" s="108"/>
      <c r="BH234" s="108"/>
      <c r="BI234" s="108"/>
      <c r="CA234" s="108">
        <v>12</v>
      </c>
      <c r="CB234" s="108">
        <v>0</v>
      </c>
      <c r="CZ234" s="75">
        <v>1</v>
      </c>
    </row>
    <row r="235" spans="1:104" x14ac:dyDescent="0.2">
      <c r="A235" s="119"/>
      <c r="B235" s="120"/>
      <c r="C235" s="178" t="s">
        <v>1837</v>
      </c>
      <c r="D235" s="179"/>
      <c r="E235" s="179"/>
      <c r="F235" s="179"/>
      <c r="G235" s="180"/>
      <c r="I235" s="121"/>
      <c r="K235" s="121"/>
      <c r="L235" s="122" t="s">
        <v>1837</v>
      </c>
      <c r="O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row>
    <row r="236" spans="1:104" x14ac:dyDescent="0.2">
      <c r="A236" s="119"/>
      <c r="B236" s="120"/>
      <c r="C236" s="178" t="s">
        <v>1838</v>
      </c>
      <c r="D236" s="179"/>
      <c r="E236" s="179"/>
      <c r="F236" s="179"/>
      <c r="G236" s="180"/>
      <c r="I236" s="121"/>
      <c r="K236" s="121"/>
      <c r="L236" s="122" t="s">
        <v>1838</v>
      </c>
      <c r="O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row>
    <row r="237" spans="1:104" x14ac:dyDescent="0.2">
      <c r="A237" s="119"/>
      <c r="B237" s="120"/>
      <c r="C237" s="178" t="s">
        <v>50</v>
      </c>
      <c r="D237" s="179"/>
      <c r="E237" s="179"/>
      <c r="F237" s="179"/>
      <c r="G237" s="180"/>
      <c r="I237" s="121"/>
      <c r="K237" s="121"/>
      <c r="L237" s="122"/>
      <c r="O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row>
    <row r="238" spans="1:104" x14ac:dyDescent="0.2">
      <c r="A238" s="109">
        <v>73</v>
      </c>
      <c r="B238" s="110" t="s">
        <v>1734</v>
      </c>
      <c r="C238" s="111" t="s">
        <v>1839</v>
      </c>
      <c r="D238" s="112" t="s">
        <v>84</v>
      </c>
      <c r="E238" s="113">
        <v>2</v>
      </c>
      <c r="F238" s="114">
        <v>0</v>
      </c>
      <c r="G238" s="115">
        <f>E238*F238</f>
        <v>0</v>
      </c>
      <c r="H238" s="116">
        <v>0</v>
      </c>
      <c r="I238" s="117">
        <f>E238*H238</f>
        <v>0</v>
      </c>
      <c r="J238" s="116"/>
      <c r="K238" s="117">
        <f>E238*J238</f>
        <v>0</v>
      </c>
      <c r="O238" s="108"/>
      <c r="Z238" s="108"/>
      <c r="AA238" s="108">
        <v>12</v>
      </c>
      <c r="AB238" s="108">
        <v>0</v>
      </c>
      <c r="AC238" s="108">
        <v>69</v>
      </c>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18">
        <f>G238</f>
        <v>0</v>
      </c>
      <c r="BA238" s="108"/>
      <c r="BB238" s="108"/>
      <c r="BC238" s="108"/>
      <c r="BD238" s="108"/>
      <c r="BE238" s="108"/>
      <c r="BF238" s="108"/>
      <c r="BG238" s="108"/>
      <c r="BH238" s="108"/>
      <c r="BI238" s="108"/>
      <c r="CA238" s="108">
        <v>12</v>
      </c>
      <c r="CB238" s="108">
        <v>0</v>
      </c>
      <c r="CZ238" s="75">
        <v>1</v>
      </c>
    </row>
    <row r="239" spans="1:104" x14ac:dyDescent="0.2">
      <c r="A239" s="119"/>
      <c r="B239" s="120"/>
      <c r="C239" s="178" t="s">
        <v>1840</v>
      </c>
      <c r="D239" s="179"/>
      <c r="E239" s="179"/>
      <c r="F239" s="179"/>
      <c r="G239" s="180"/>
      <c r="I239" s="121"/>
      <c r="K239" s="121"/>
      <c r="L239" s="122" t="s">
        <v>1840</v>
      </c>
      <c r="O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08"/>
      <c r="BH239" s="108"/>
      <c r="BI239" s="108"/>
    </row>
    <row r="240" spans="1:104" ht="22.5" x14ac:dyDescent="0.2">
      <c r="A240" s="109">
        <v>74</v>
      </c>
      <c r="B240" s="110" t="s">
        <v>1734</v>
      </c>
      <c r="C240" s="111" t="s">
        <v>1803</v>
      </c>
      <c r="D240" s="112" t="s">
        <v>49</v>
      </c>
      <c r="E240" s="113">
        <v>0.1</v>
      </c>
      <c r="F240" s="114">
        <v>0</v>
      </c>
      <c r="G240" s="115">
        <f>E240*F240</f>
        <v>0</v>
      </c>
      <c r="H240" s="116">
        <v>0</v>
      </c>
      <c r="I240" s="117">
        <f>E240*H240</f>
        <v>0</v>
      </c>
      <c r="J240" s="116"/>
      <c r="K240" s="117">
        <f>E240*J240</f>
        <v>0</v>
      </c>
      <c r="O240" s="108"/>
      <c r="Z240" s="108"/>
      <c r="AA240" s="108">
        <v>12</v>
      </c>
      <c r="AB240" s="108">
        <v>0</v>
      </c>
      <c r="AC240" s="108">
        <v>68</v>
      </c>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18">
        <f>G240</f>
        <v>0</v>
      </c>
      <c r="BA240" s="108"/>
      <c r="BB240" s="108"/>
      <c r="BC240" s="108"/>
      <c r="BD240" s="108"/>
      <c r="BE240" s="108"/>
      <c r="BF240" s="108"/>
      <c r="BG240" s="108"/>
      <c r="BH240" s="108"/>
      <c r="BI240" s="108"/>
      <c r="CA240" s="108">
        <v>12</v>
      </c>
      <c r="CB240" s="108">
        <v>0</v>
      </c>
      <c r="CZ240" s="75">
        <v>1</v>
      </c>
    </row>
    <row r="241" spans="1:104" x14ac:dyDescent="0.2">
      <c r="A241" s="119"/>
      <c r="B241" s="120"/>
      <c r="C241" s="178"/>
      <c r="D241" s="179"/>
      <c r="E241" s="179"/>
      <c r="F241" s="179"/>
      <c r="G241" s="180"/>
      <c r="I241" s="121"/>
      <c r="K241" s="121"/>
      <c r="L241" s="122"/>
      <c r="O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row>
    <row r="242" spans="1:104" x14ac:dyDescent="0.2">
      <c r="A242" s="119"/>
      <c r="B242" s="120"/>
      <c r="C242" s="178" t="s">
        <v>50</v>
      </c>
      <c r="D242" s="179"/>
      <c r="E242" s="179"/>
      <c r="F242" s="179"/>
      <c r="G242" s="180"/>
      <c r="I242" s="121"/>
      <c r="K242" s="121"/>
      <c r="L242" s="122"/>
      <c r="O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row>
    <row r="243" spans="1:104" x14ac:dyDescent="0.2">
      <c r="A243" s="109">
        <v>75</v>
      </c>
      <c r="B243" s="110" t="s">
        <v>1734</v>
      </c>
      <c r="C243" s="111" t="s">
        <v>1841</v>
      </c>
      <c r="D243" s="112" t="s">
        <v>104</v>
      </c>
      <c r="E243" s="113">
        <v>2</v>
      </c>
      <c r="F243" s="114">
        <v>0</v>
      </c>
      <c r="G243" s="115">
        <f>E243*F243</f>
        <v>0</v>
      </c>
      <c r="H243" s="116">
        <v>0</v>
      </c>
      <c r="I243" s="117">
        <f>E243*H243</f>
        <v>0</v>
      </c>
      <c r="J243" s="116"/>
      <c r="K243" s="117">
        <f>E243*J243</f>
        <v>0</v>
      </c>
      <c r="O243" s="108"/>
      <c r="Z243" s="108"/>
      <c r="AA243" s="108">
        <v>12</v>
      </c>
      <c r="AB243" s="108">
        <v>0</v>
      </c>
      <c r="AC243" s="108">
        <v>67</v>
      </c>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18">
        <f>G243</f>
        <v>0</v>
      </c>
      <c r="BA243" s="108"/>
      <c r="BB243" s="108"/>
      <c r="BC243" s="108"/>
      <c r="BD243" s="108"/>
      <c r="BE243" s="108"/>
      <c r="BF243" s="108"/>
      <c r="BG243" s="108"/>
      <c r="BH243" s="108"/>
      <c r="BI243" s="108"/>
      <c r="CA243" s="108">
        <v>12</v>
      </c>
      <c r="CB243" s="108">
        <v>0</v>
      </c>
      <c r="CZ243" s="75">
        <v>1</v>
      </c>
    </row>
    <row r="244" spans="1:104" ht="22.5" x14ac:dyDescent="0.2">
      <c r="A244" s="109">
        <v>76</v>
      </c>
      <c r="B244" s="110" t="s">
        <v>1734</v>
      </c>
      <c r="C244" s="111" t="s">
        <v>1842</v>
      </c>
      <c r="D244" s="112" t="s">
        <v>1102</v>
      </c>
      <c r="E244" s="113">
        <v>0.4</v>
      </c>
      <c r="F244" s="114">
        <v>0</v>
      </c>
      <c r="G244" s="115">
        <f>E244*F244</f>
        <v>0</v>
      </c>
      <c r="H244" s="116">
        <v>0</v>
      </c>
      <c r="I244" s="117">
        <f>E244*H244</f>
        <v>0</v>
      </c>
      <c r="J244" s="116"/>
      <c r="K244" s="117">
        <f>E244*J244</f>
        <v>0</v>
      </c>
      <c r="O244" s="108"/>
      <c r="Z244" s="108"/>
      <c r="AA244" s="108">
        <v>12</v>
      </c>
      <c r="AB244" s="108">
        <v>0</v>
      </c>
      <c r="AC244" s="108">
        <v>72</v>
      </c>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18">
        <f>G244</f>
        <v>0</v>
      </c>
      <c r="BA244" s="108"/>
      <c r="BB244" s="108"/>
      <c r="BC244" s="108"/>
      <c r="BD244" s="108"/>
      <c r="BE244" s="108"/>
      <c r="BF244" s="108"/>
      <c r="BG244" s="108"/>
      <c r="BH244" s="108"/>
      <c r="BI244" s="108"/>
      <c r="CA244" s="108">
        <v>12</v>
      </c>
      <c r="CB244" s="108">
        <v>0</v>
      </c>
      <c r="CZ244" s="75">
        <v>1</v>
      </c>
    </row>
    <row r="245" spans="1:104" x14ac:dyDescent="0.2">
      <c r="A245" s="119"/>
      <c r="B245" s="120"/>
      <c r="C245" s="178" t="s">
        <v>1843</v>
      </c>
      <c r="D245" s="179"/>
      <c r="E245" s="179"/>
      <c r="F245" s="179"/>
      <c r="G245" s="180"/>
      <c r="I245" s="121"/>
      <c r="K245" s="121"/>
      <c r="L245" s="122" t="s">
        <v>1843</v>
      </c>
      <c r="O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row>
    <row r="246" spans="1:104" x14ac:dyDescent="0.2">
      <c r="A246" s="119"/>
      <c r="B246" s="120"/>
      <c r="C246" s="178" t="s">
        <v>50</v>
      </c>
      <c r="D246" s="179"/>
      <c r="E246" s="179"/>
      <c r="F246" s="179"/>
      <c r="G246" s="180"/>
      <c r="I246" s="121"/>
      <c r="K246" s="121"/>
      <c r="L246" s="122"/>
      <c r="O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row>
    <row r="247" spans="1:104" ht="33.75" x14ac:dyDescent="0.2">
      <c r="A247" s="109">
        <v>77</v>
      </c>
      <c r="B247" s="110" t="s">
        <v>1734</v>
      </c>
      <c r="C247" s="111" t="s">
        <v>1844</v>
      </c>
      <c r="D247" s="112" t="s">
        <v>84</v>
      </c>
      <c r="E247" s="113">
        <v>6</v>
      </c>
      <c r="F247" s="114">
        <v>0</v>
      </c>
      <c r="G247" s="115">
        <f>E247*F247</f>
        <v>0</v>
      </c>
      <c r="H247" s="116">
        <v>0</v>
      </c>
      <c r="I247" s="117">
        <f>E247*H247</f>
        <v>0</v>
      </c>
      <c r="J247" s="116"/>
      <c r="K247" s="117">
        <f>E247*J247</f>
        <v>0</v>
      </c>
      <c r="O247" s="108"/>
      <c r="Z247" s="108"/>
      <c r="AA247" s="108">
        <v>12</v>
      </c>
      <c r="AB247" s="108">
        <v>0</v>
      </c>
      <c r="AC247" s="108">
        <v>71</v>
      </c>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18">
        <f>G247</f>
        <v>0</v>
      </c>
      <c r="BA247" s="108"/>
      <c r="BB247" s="108"/>
      <c r="BC247" s="108"/>
      <c r="BD247" s="108"/>
      <c r="BE247" s="108"/>
      <c r="BF247" s="108"/>
      <c r="BG247" s="108"/>
      <c r="BH247" s="108"/>
      <c r="BI247" s="108"/>
      <c r="CA247" s="108">
        <v>12</v>
      </c>
      <c r="CB247" s="108">
        <v>0</v>
      </c>
      <c r="CZ247" s="75">
        <v>1</v>
      </c>
    </row>
    <row r="248" spans="1:104" ht="22.5" x14ac:dyDescent="0.2">
      <c r="A248" s="119"/>
      <c r="B248" s="120"/>
      <c r="C248" s="178" t="s">
        <v>1845</v>
      </c>
      <c r="D248" s="179"/>
      <c r="E248" s="179"/>
      <c r="F248" s="179"/>
      <c r="G248" s="180"/>
      <c r="I248" s="121"/>
      <c r="K248" s="121"/>
      <c r="L248" s="122" t="s">
        <v>1845</v>
      </c>
      <c r="O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row>
    <row r="249" spans="1:104" x14ac:dyDescent="0.2">
      <c r="A249" s="119"/>
      <c r="B249" s="120"/>
      <c r="C249" s="178" t="s">
        <v>1846</v>
      </c>
      <c r="D249" s="179"/>
      <c r="E249" s="179"/>
      <c r="F249" s="179"/>
      <c r="G249" s="180"/>
      <c r="I249" s="121"/>
      <c r="K249" s="121"/>
      <c r="L249" s="122" t="s">
        <v>1846</v>
      </c>
      <c r="O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row>
    <row r="250" spans="1:104" x14ac:dyDescent="0.2">
      <c r="A250" s="119"/>
      <c r="B250" s="120"/>
      <c r="C250" s="178" t="s">
        <v>50</v>
      </c>
      <c r="D250" s="179"/>
      <c r="E250" s="179"/>
      <c r="F250" s="179"/>
      <c r="G250" s="180"/>
      <c r="I250" s="121"/>
      <c r="K250" s="121"/>
      <c r="L250" s="122"/>
      <c r="O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row>
    <row r="251" spans="1:104" ht="22.5" x14ac:dyDescent="0.2">
      <c r="A251" s="109">
        <v>78</v>
      </c>
      <c r="B251" s="110" t="s">
        <v>1734</v>
      </c>
      <c r="C251" s="111" t="s">
        <v>1847</v>
      </c>
      <c r="D251" s="112" t="s">
        <v>104</v>
      </c>
      <c r="E251" s="113">
        <v>0.21</v>
      </c>
      <c r="F251" s="114">
        <v>0</v>
      </c>
      <c r="G251" s="115">
        <f>E251*F251</f>
        <v>0</v>
      </c>
      <c r="H251" s="116">
        <v>0</v>
      </c>
      <c r="I251" s="117">
        <f>E251*H251</f>
        <v>0</v>
      </c>
      <c r="J251" s="116"/>
      <c r="K251" s="117">
        <f>E251*J251</f>
        <v>0</v>
      </c>
      <c r="O251" s="108"/>
      <c r="Z251" s="108"/>
      <c r="AA251" s="108">
        <v>12</v>
      </c>
      <c r="AB251" s="108">
        <v>0</v>
      </c>
      <c r="AC251" s="108">
        <v>70</v>
      </c>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18">
        <f>G251</f>
        <v>0</v>
      </c>
      <c r="BA251" s="108"/>
      <c r="BB251" s="108"/>
      <c r="BC251" s="108"/>
      <c r="BD251" s="108"/>
      <c r="BE251" s="108"/>
      <c r="BF251" s="108"/>
      <c r="BG251" s="108"/>
      <c r="BH251" s="108"/>
      <c r="BI251" s="108"/>
      <c r="CA251" s="108">
        <v>12</v>
      </c>
      <c r="CB251" s="108">
        <v>0</v>
      </c>
      <c r="CZ251" s="75">
        <v>1</v>
      </c>
    </row>
    <row r="252" spans="1:104" x14ac:dyDescent="0.2">
      <c r="A252" s="119"/>
      <c r="B252" s="120"/>
      <c r="C252" s="178" t="s">
        <v>1848</v>
      </c>
      <c r="D252" s="179"/>
      <c r="E252" s="179"/>
      <c r="F252" s="179"/>
      <c r="G252" s="180"/>
      <c r="I252" s="121"/>
      <c r="K252" s="121"/>
      <c r="L252" s="122" t="s">
        <v>1848</v>
      </c>
      <c r="O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row>
    <row r="253" spans="1:104" x14ac:dyDescent="0.2">
      <c r="A253" s="119"/>
      <c r="B253" s="120"/>
      <c r="C253" s="178" t="s">
        <v>1849</v>
      </c>
      <c r="D253" s="179"/>
      <c r="E253" s="179"/>
      <c r="F253" s="179"/>
      <c r="G253" s="180"/>
      <c r="I253" s="121"/>
      <c r="K253" s="121"/>
      <c r="L253" s="122" t="s">
        <v>1849</v>
      </c>
      <c r="O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row>
    <row r="254" spans="1:104" x14ac:dyDescent="0.2">
      <c r="A254" s="119"/>
      <c r="B254" s="120"/>
      <c r="C254" s="178" t="s">
        <v>50</v>
      </c>
      <c r="D254" s="179"/>
      <c r="E254" s="179"/>
      <c r="F254" s="179"/>
      <c r="G254" s="180"/>
      <c r="I254" s="121"/>
      <c r="K254" s="121"/>
      <c r="L254" s="122"/>
      <c r="O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row>
    <row r="255" spans="1:104" ht="22.5" x14ac:dyDescent="0.2">
      <c r="A255" s="109">
        <v>79</v>
      </c>
      <c r="B255" s="110" t="s">
        <v>1850</v>
      </c>
      <c r="C255" s="111" t="s">
        <v>1851</v>
      </c>
      <c r="D255" s="112" t="s">
        <v>84</v>
      </c>
      <c r="E255" s="113">
        <v>1</v>
      </c>
      <c r="F255" s="114">
        <v>0</v>
      </c>
      <c r="G255" s="115">
        <f>E255*F255</f>
        <v>0</v>
      </c>
      <c r="H255" s="116">
        <v>0</v>
      </c>
      <c r="I255" s="117">
        <f>E255*H255</f>
        <v>0</v>
      </c>
      <c r="J255" s="116"/>
      <c r="K255" s="117">
        <f>E255*J255</f>
        <v>0</v>
      </c>
      <c r="O255" s="108"/>
      <c r="Z255" s="108"/>
      <c r="AA255" s="108">
        <v>12</v>
      </c>
      <c r="AB255" s="108">
        <v>0</v>
      </c>
      <c r="AC255" s="108">
        <v>79</v>
      </c>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18">
        <f>G255</f>
        <v>0</v>
      </c>
      <c r="BA255" s="108"/>
      <c r="BB255" s="108"/>
      <c r="BC255" s="108"/>
      <c r="BD255" s="108"/>
      <c r="BE255" s="108"/>
      <c r="BF255" s="108"/>
      <c r="BG255" s="108"/>
      <c r="BH255" s="108"/>
      <c r="BI255" s="108"/>
      <c r="CA255" s="108">
        <v>12</v>
      </c>
      <c r="CB255" s="108">
        <v>0</v>
      </c>
      <c r="CZ255" s="75">
        <v>1</v>
      </c>
    </row>
    <row r="256" spans="1:104" x14ac:dyDescent="0.2">
      <c r="A256" s="119"/>
      <c r="B256" s="120"/>
      <c r="C256" s="178" t="s">
        <v>1851</v>
      </c>
      <c r="D256" s="179"/>
      <c r="E256" s="179"/>
      <c r="F256" s="179"/>
      <c r="G256" s="180"/>
      <c r="I256" s="121"/>
      <c r="K256" s="121"/>
      <c r="L256" s="122" t="s">
        <v>1851</v>
      </c>
      <c r="O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row>
    <row r="257" spans="1:104" x14ac:dyDescent="0.2">
      <c r="A257" s="109">
        <v>80</v>
      </c>
      <c r="B257" s="110" t="s">
        <v>1700</v>
      </c>
      <c r="C257" s="111" t="s">
        <v>1852</v>
      </c>
      <c r="D257" s="112" t="s">
        <v>84</v>
      </c>
      <c r="E257" s="113">
        <v>2</v>
      </c>
      <c r="F257" s="114">
        <v>0</v>
      </c>
      <c r="G257" s="115">
        <f>E257*F257</f>
        <v>0</v>
      </c>
      <c r="H257" s="116">
        <v>0</v>
      </c>
      <c r="I257" s="117">
        <f>E257*H257</f>
        <v>0</v>
      </c>
      <c r="J257" s="116"/>
      <c r="K257" s="117">
        <f>E257*J257</f>
        <v>0</v>
      </c>
      <c r="O257" s="108"/>
      <c r="Z257" s="108"/>
      <c r="AA257" s="108">
        <v>12</v>
      </c>
      <c r="AB257" s="108">
        <v>0</v>
      </c>
      <c r="AC257" s="108">
        <v>80</v>
      </c>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18">
        <f>G257</f>
        <v>0</v>
      </c>
      <c r="BA257" s="108"/>
      <c r="BB257" s="108"/>
      <c r="BC257" s="108"/>
      <c r="BD257" s="108"/>
      <c r="BE257" s="108"/>
      <c r="BF257" s="108"/>
      <c r="BG257" s="108"/>
      <c r="BH257" s="108"/>
      <c r="BI257" s="108"/>
      <c r="CA257" s="108">
        <v>12</v>
      </c>
      <c r="CB257" s="108">
        <v>0</v>
      </c>
      <c r="CZ257" s="75">
        <v>1</v>
      </c>
    </row>
    <row r="258" spans="1:104" x14ac:dyDescent="0.2">
      <c r="A258" s="119"/>
      <c r="B258" s="120"/>
      <c r="C258" s="178" t="s">
        <v>1853</v>
      </c>
      <c r="D258" s="179"/>
      <c r="E258" s="179"/>
      <c r="F258" s="179"/>
      <c r="G258" s="180"/>
      <c r="I258" s="121"/>
      <c r="K258" s="121"/>
      <c r="L258" s="122" t="s">
        <v>1853</v>
      </c>
      <c r="O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row>
    <row r="259" spans="1:104" x14ac:dyDescent="0.2">
      <c r="A259" s="128" t="s">
        <v>51</v>
      </c>
      <c r="B259" s="129" t="s">
        <v>1776</v>
      </c>
      <c r="C259" s="130" t="s">
        <v>48</v>
      </c>
      <c r="D259" s="131"/>
      <c r="E259" s="132"/>
      <c r="F259" s="132"/>
      <c r="G259" s="133">
        <f>SUM(G172:G258)</f>
        <v>0</v>
      </c>
      <c r="H259" s="134"/>
      <c r="I259" s="133">
        <f>SUM(I172:I258)</f>
        <v>0</v>
      </c>
      <c r="J259" s="135"/>
      <c r="K259" s="133">
        <f>SUM(K172:K258)</f>
        <v>0</v>
      </c>
      <c r="O259" s="108"/>
      <c r="X259" s="136">
        <f>K259</f>
        <v>0</v>
      </c>
      <c r="Y259" s="136">
        <f>I259</f>
        <v>0</v>
      </c>
      <c r="Z259" s="118">
        <f>G259</f>
        <v>0</v>
      </c>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37"/>
      <c r="BB259" s="137"/>
      <c r="BC259" s="137"/>
      <c r="BD259" s="137"/>
      <c r="BE259" s="137"/>
      <c r="BF259" s="137"/>
      <c r="BG259" s="108"/>
      <c r="BH259" s="108"/>
      <c r="BI259" s="108"/>
    </row>
    <row r="260" spans="1:104" ht="14.25" customHeight="1" x14ac:dyDescent="0.2">
      <c r="A260" s="100" t="s">
        <v>46</v>
      </c>
      <c r="B260" s="101" t="s">
        <v>1854</v>
      </c>
      <c r="C260" s="102" t="s">
        <v>48</v>
      </c>
      <c r="D260" s="103"/>
      <c r="E260" s="104"/>
      <c r="F260" s="104"/>
      <c r="G260" s="105"/>
      <c r="H260" s="106"/>
      <c r="I260" s="107"/>
      <c r="J260" s="106"/>
      <c r="K260" s="107"/>
      <c r="O260" s="108"/>
    </row>
    <row r="261" spans="1:104" ht="22.5" x14ac:dyDescent="0.2">
      <c r="A261" s="109">
        <v>81</v>
      </c>
      <c r="B261" s="110" t="s">
        <v>1802</v>
      </c>
      <c r="C261" s="111" t="s">
        <v>1855</v>
      </c>
      <c r="D261" s="112" t="s">
        <v>1856</v>
      </c>
      <c r="E261" s="113">
        <v>85</v>
      </c>
      <c r="F261" s="114">
        <v>0</v>
      </c>
      <c r="G261" s="115">
        <f>E261*F261</f>
        <v>0</v>
      </c>
      <c r="H261" s="116">
        <v>0</v>
      </c>
      <c r="I261" s="117">
        <f>E261*H261</f>
        <v>0</v>
      </c>
      <c r="J261" s="116"/>
      <c r="K261" s="117">
        <f>E261*J261</f>
        <v>0</v>
      </c>
      <c r="O261" s="108"/>
      <c r="Z261" s="108"/>
      <c r="AA261" s="108">
        <v>12</v>
      </c>
      <c r="AB261" s="108">
        <v>0</v>
      </c>
      <c r="AC261" s="108">
        <v>81</v>
      </c>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18">
        <f>G261</f>
        <v>0</v>
      </c>
      <c r="BA261" s="108"/>
      <c r="BB261" s="108"/>
      <c r="BC261" s="108"/>
      <c r="BD261" s="108"/>
      <c r="BE261" s="108"/>
      <c r="BF261" s="108"/>
      <c r="BG261" s="108"/>
      <c r="BH261" s="108"/>
      <c r="BI261" s="108"/>
      <c r="CA261" s="108">
        <v>12</v>
      </c>
      <c r="CB261" s="108">
        <v>0</v>
      </c>
      <c r="CZ261" s="75">
        <v>1</v>
      </c>
    </row>
    <row r="262" spans="1:104" x14ac:dyDescent="0.2">
      <c r="A262" s="119"/>
      <c r="B262" s="120"/>
      <c r="C262" s="178" t="s">
        <v>1804</v>
      </c>
      <c r="D262" s="179"/>
      <c r="E262" s="179"/>
      <c r="F262" s="179"/>
      <c r="G262" s="180"/>
      <c r="I262" s="121"/>
      <c r="K262" s="121"/>
      <c r="L262" s="122" t="s">
        <v>1804</v>
      </c>
      <c r="O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row>
    <row r="263" spans="1:104" x14ac:dyDescent="0.2">
      <c r="A263" s="119"/>
      <c r="B263" s="120"/>
      <c r="C263" s="178" t="s">
        <v>1857</v>
      </c>
      <c r="D263" s="179"/>
      <c r="E263" s="179"/>
      <c r="F263" s="179"/>
      <c r="G263" s="180"/>
      <c r="I263" s="121"/>
      <c r="K263" s="121"/>
      <c r="L263" s="122" t="s">
        <v>1857</v>
      </c>
      <c r="O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row>
    <row r="264" spans="1:104" x14ac:dyDescent="0.2">
      <c r="A264" s="119"/>
      <c r="B264" s="120"/>
      <c r="C264" s="178" t="s">
        <v>1858</v>
      </c>
      <c r="D264" s="179"/>
      <c r="E264" s="179"/>
      <c r="F264" s="179"/>
      <c r="G264" s="180"/>
      <c r="I264" s="121"/>
      <c r="K264" s="121"/>
      <c r="L264" s="122" t="s">
        <v>1858</v>
      </c>
      <c r="O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row>
    <row r="265" spans="1:104" x14ac:dyDescent="0.2">
      <c r="A265" s="119"/>
      <c r="B265" s="120"/>
      <c r="C265" s="178" t="s">
        <v>1859</v>
      </c>
      <c r="D265" s="179"/>
      <c r="E265" s="179"/>
      <c r="F265" s="179"/>
      <c r="G265" s="180"/>
      <c r="I265" s="121"/>
      <c r="K265" s="121"/>
      <c r="L265" s="122" t="s">
        <v>1859</v>
      </c>
      <c r="O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row>
    <row r="266" spans="1:104" x14ac:dyDescent="0.2">
      <c r="A266" s="119"/>
      <c r="B266" s="120"/>
      <c r="C266" s="178"/>
      <c r="D266" s="179"/>
      <c r="E266" s="179"/>
      <c r="F266" s="179"/>
      <c r="G266" s="180"/>
      <c r="I266" s="121"/>
      <c r="K266" s="121"/>
      <c r="L266" s="122"/>
      <c r="O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row>
    <row r="267" spans="1:104" ht="22.5" x14ac:dyDescent="0.2">
      <c r="A267" s="109">
        <v>82</v>
      </c>
      <c r="B267" s="110" t="s">
        <v>1860</v>
      </c>
      <c r="C267" s="111" t="s">
        <v>1861</v>
      </c>
      <c r="D267" s="112" t="s">
        <v>84</v>
      </c>
      <c r="E267" s="113">
        <v>2</v>
      </c>
      <c r="F267" s="114">
        <v>0</v>
      </c>
      <c r="G267" s="115">
        <f>E267*F267</f>
        <v>0</v>
      </c>
      <c r="H267" s="116">
        <v>0</v>
      </c>
      <c r="I267" s="117">
        <f>E267*H267</f>
        <v>0</v>
      </c>
      <c r="J267" s="116"/>
      <c r="K267" s="117">
        <f>E267*J267</f>
        <v>0</v>
      </c>
      <c r="O267" s="108"/>
      <c r="Z267" s="108"/>
      <c r="AA267" s="108">
        <v>12</v>
      </c>
      <c r="AB267" s="108">
        <v>0</v>
      </c>
      <c r="AC267" s="108">
        <v>82</v>
      </c>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18">
        <f>G267</f>
        <v>0</v>
      </c>
      <c r="BA267" s="108"/>
      <c r="BB267" s="108"/>
      <c r="BC267" s="108"/>
      <c r="BD267" s="108"/>
      <c r="BE267" s="108"/>
      <c r="BF267" s="108"/>
      <c r="BG267" s="108"/>
      <c r="BH267" s="108"/>
      <c r="BI267" s="108"/>
      <c r="CA267" s="108">
        <v>12</v>
      </c>
      <c r="CB267" s="108">
        <v>0</v>
      </c>
      <c r="CZ267" s="75">
        <v>1</v>
      </c>
    </row>
    <row r="268" spans="1:104" x14ac:dyDescent="0.2">
      <c r="A268" s="119"/>
      <c r="B268" s="120"/>
      <c r="C268" s="178" t="s">
        <v>1862</v>
      </c>
      <c r="D268" s="179"/>
      <c r="E268" s="179"/>
      <c r="F268" s="179"/>
      <c r="G268" s="180"/>
      <c r="I268" s="121"/>
      <c r="K268" s="121"/>
      <c r="L268" s="122" t="s">
        <v>1862</v>
      </c>
      <c r="O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row>
    <row r="269" spans="1:104" ht="22.5" x14ac:dyDescent="0.2">
      <c r="A269" s="119"/>
      <c r="B269" s="120"/>
      <c r="C269" s="178" t="s">
        <v>1863</v>
      </c>
      <c r="D269" s="179"/>
      <c r="E269" s="179"/>
      <c r="F269" s="179"/>
      <c r="G269" s="180"/>
      <c r="I269" s="121"/>
      <c r="K269" s="121"/>
      <c r="L269" s="122" t="s">
        <v>1863</v>
      </c>
      <c r="O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row>
    <row r="270" spans="1:104" x14ac:dyDescent="0.2">
      <c r="A270" s="128" t="s">
        <v>51</v>
      </c>
      <c r="B270" s="129" t="s">
        <v>1854</v>
      </c>
      <c r="C270" s="130" t="s">
        <v>48</v>
      </c>
      <c r="D270" s="131"/>
      <c r="E270" s="132"/>
      <c r="F270" s="132"/>
      <c r="G270" s="133">
        <f>SUM(G260:G269)</f>
        <v>0</v>
      </c>
      <c r="H270" s="134"/>
      <c r="I270" s="133">
        <f>SUM(I260:I269)</f>
        <v>0</v>
      </c>
      <c r="J270" s="135"/>
      <c r="K270" s="133">
        <f>SUM(K260:K269)</f>
        <v>0</v>
      </c>
      <c r="O270" s="108"/>
      <c r="X270" s="136">
        <f>K270</f>
        <v>0</v>
      </c>
      <c r="Y270" s="136">
        <f>I270</f>
        <v>0</v>
      </c>
      <c r="Z270" s="118">
        <f>G270</f>
        <v>0</v>
      </c>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37"/>
      <c r="BB270" s="137"/>
      <c r="BC270" s="137"/>
      <c r="BD270" s="137"/>
      <c r="BE270" s="137"/>
      <c r="BF270" s="137"/>
      <c r="BG270" s="108"/>
      <c r="BH270" s="108"/>
      <c r="BI270" s="108"/>
    </row>
    <row r="271" spans="1:104" x14ac:dyDescent="0.2">
      <c r="A271" s="138" t="s">
        <v>29</v>
      </c>
      <c r="B271" s="139" t="s">
        <v>52</v>
      </c>
      <c r="C271" s="140"/>
      <c r="D271" s="141"/>
      <c r="E271" s="142"/>
      <c r="F271" s="142"/>
      <c r="G271" s="143">
        <f>SUM(Z7:Z271)</f>
        <v>0</v>
      </c>
      <c r="H271" s="144"/>
      <c r="I271" s="143">
        <f>SUM(Y7:Y271)</f>
        <v>0</v>
      </c>
      <c r="J271" s="144"/>
      <c r="K271" s="143">
        <f>SUM(X7:X271)</f>
        <v>0</v>
      </c>
      <c r="O271" s="108"/>
      <c r="BA271" s="145"/>
      <c r="BB271" s="145"/>
      <c r="BC271" s="145"/>
      <c r="BD271" s="145"/>
      <c r="BE271" s="145"/>
      <c r="BF271" s="145"/>
    </row>
    <row r="272" spans="1:104" x14ac:dyDescent="0.2">
      <c r="E272" s="75"/>
    </row>
    <row r="273" spans="1:7" x14ac:dyDescent="0.2">
      <c r="A273" s="146" t="s">
        <v>31</v>
      </c>
      <c r="E273" s="75"/>
    </row>
    <row r="274" spans="1:7" ht="117.75" customHeight="1" x14ac:dyDescent="0.2">
      <c r="A274" s="182"/>
      <c r="B274" s="183"/>
      <c r="C274" s="183"/>
      <c r="D274" s="183"/>
      <c r="E274" s="183"/>
      <c r="F274" s="183"/>
      <c r="G274" s="184"/>
    </row>
    <row r="275" spans="1:7" x14ac:dyDescent="0.2">
      <c r="E275" s="75"/>
    </row>
    <row r="276" spans="1:7" x14ac:dyDescent="0.2">
      <c r="E276" s="75"/>
    </row>
    <row r="277" spans="1:7" x14ac:dyDescent="0.2">
      <c r="E277" s="75"/>
    </row>
    <row r="278" spans="1:7" x14ac:dyDescent="0.2">
      <c r="E278" s="75"/>
    </row>
    <row r="279" spans="1:7" x14ac:dyDescent="0.2">
      <c r="E279" s="75"/>
    </row>
    <row r="280" spans="1:7" x14ac:dyDescent="0.2">
      <c r="E280" s="75"/>
    </row>
    <row r="281" spans="1:7" x14ac:dyDescent="0.2">
      <c r="E281" s="75"/>
    </row>
    <row r="282" spans="1:7" x14ac:dyDescent="0.2">
      <c r="E282" s="75"/>
    </row>
    <row r="283" spans="1:7" x14ac:dyDescent="0.2">
      <c r="E283" s="75"/>
    </row>
    <row r="284" spans="1:7" x14ac:dyDescent="0.2">
      <c r="E284" s="75"/>
    </row>
    <row r="285" spans="1:7" x14ac:dyDescent="0.2">
      <c r="E285" s="75"/>
    </row>
    <row r="286" spans="1:7" x14ac:dyDescent="0.2">
      <c r="E286" s="75"/>
    </row>
    <row r="287" spans="1:7" x14ac:dyDescent="0.2">
      <c r="E287" s="75"/>
    </row>
    <row r="288" spans="1:7" x14ac:dyDescent="0.2">
      <c r="E288" s="75"/>
    </row>
    <row r="289" spans="5:5" x14ac:dyDescent="0.2">
      <c r="E289" s="75"/>
    </row>
    <row r="290" spans="5:5" x14ac:dyDescent="0.2">
      <c r="E290" s="75"/>
    </row>
    <row r="291" spans="5:5" x14ac:dyDescent="0.2">
      <c r="E291" s="75"/>
    </row>
    <row r="292" spans="5:5" x14ac:dyDescent="0.2">
      <c r="E292" s="75"/>
    </row>
    <row r="293" spans="5:5" x14ac:dyDescent="0.2">
      <c r="E293" s="75"/>
    </row>
    <row r="294" spans="5:5" x14ac:dyDescent="0.2">
      <c r="E294" s="75"/>
    </row>
    <row r="295" spans="5:5" x14ac:dyDescent="0.2">
      <c r="E295" s="75"/>
    </row>
    <row r="296" spans="5:5" x14ac:dyDescent="0.2">
      <c r="E296" s="75"/>
    </row>
    <row r="297" spans="5:5" x14ac:dyDescent="0.2">
      <c r="E297" s="75"/>
    </row>
    <row r="298" spans="5:5" x14ac:dyDescent="0.2">
      <c r="E298" s="75"/>
    </row>
    <row r="299" spans="5:5" x14ac:dyDescent="0.2">
      <c r="E299" s="75"/>
    </row>
    <row r="300" spans="5:5" x14ac:dyDescent="0.2">
      <c r="E300" s="75"/>
    </row>
    <row r="301" spans="5:5" x14ac:dyDescent="0.2">
      <c r="E301" s="75"/>
    </row>
    <row r="302" spans="5:5" x14ac:dyDescent="0.2">
      <c r="E302" s="75"/>
    </row>
    <row r="303" spans="5:5" x14ac:dyDescent="0.2">
      <c r="E303" s="75"/>
    </row>
    <row r="304" spans="5:5" x14ac:dyDescent="0.2">
      <c r="E304" s="75"/>
    </row>
    <row r="305" spans="5:5" x14ac:dyDescent="0.2">
      <c r="E305" s="75"/>
    </row>
    <row r="306" spans="5:5" x14ac:dyDescent="0.2">
      <c r="E306" s="75"/>
    </row>
    <row r="307" spans="5:5" x14ac:dyDescent="0.2">
      <c r="E307" s="75"/>
    </row>
    <row r="308" spans="5:5" x14ac:dyDescent="0.2">
      <c r="E308" s="75"/>
    </row>
    <row r="309" spans="5:5" x14ac:dyDescent="0.2">
      <c r="E309" s="75"/>
    </row>
    <row r="310" spans="5:5" x14ac:dyDescent="0.2">
      <c r="E310" s="75"/>
    </row>
    <row r="311" spans="5:5" x14ac:dyDescent="0.2">
      <c r="E311" s="75"/>
    </row>
    <row r="312" spans="5:5" x14ac:dyDescent="0.2">
      <c r="E312" s="75"/>
    </row>
    <row r="313" spans="5:5" x14ac:dyDescent="0.2">
      <c r="E313" s="75"/>
    </row>
    <row r="314" spans="5:5" x14ac:dyDescent="0.2">
      <c r="E314" s="75"/>
    </row>
    <row r="315" spans="5:5" x14ac:dyDescent="0.2">
      <c r="E315" s="75"/>
    </row>
    <row r="316" spans="5:5" x14ac:dyDescent="0.2">
      <c r="E316" s="75"/>
    </row>
    <row r="317" spans="5:5" x14ac:dyDescent="0.2">
      <c r="E317" s="75"/>
    </row>
    <row r="318" spans="5:5" x14ac:dyDescent="0.2">
      <c r="E318" s="75"/>
    </row>
    <row r="319" spans="5:5" x14ac:dyDescent="0.2">
      <c r="E319" s="75"/>
    </row>
    <row r="320" spans="5:5" x14ac:dyDescent="0.2">
      <c r="E320" s="75"/>
    </row>
    <row r="321" spans="1:7" x14ac:dyDescent="0.2">
      <c r="E321" s="75"/>
    </row>
    <row r="322" spans="1:7" x14ac:dyDescent="0.2">
      <c r="E322" s="75"/>
    </row>
    <row r="323" spans="1:7" x14ac:dyDescent="0.2">
      <c r="E323" s="75"/>
    </row>
    <row r="324" spans="1:7" x14ac:dyDescent="0.2">
      <c r="E324" s="75"/>
    </row>
    <row r="325" spans="1:7" x14ac:dyDescent="0.2">
      <c r="E325" s="75"/>
    </row>
    <row r="326" spans="1:7" x14ac:dyDescent="0.2">
      <c r="E326" s="75"/>
    </row>
    <row r="327" spans="1:7" x14ac:dyDescent="0.2">
      <c r="E327" s="75"/>
    </row>
    <row r="328" spans="1:7" x14ac:dyDescent="0.2">
      <c r="E328" s="75"/>
    </row>
    <row r="329" spans="1:7" x14ac:dyDescent="0.2">
      <c r="E329" s="75"/>
    </row>
    <row r="330" spans="1:7" x14ac:dyDescent="0.2">
      <c r="A330" s="147"/>
      <c r="B330" s="147"/>
    </row>
    <row r="331" spans="1:7" x14ac:dyDescent="0.2">
      <c r="C331" s="148"/>
      <c r="D331" s="148"/>
      <c r="E331" s="149"/>
      <c r="F331" s="148"/>
      <c r="G331" s="150"/>
    </row>
    <row r="332" spans="1:7" x14ac:dyDescent="0.2">
      <c r="A332" s="147"/>
      <c r="B332" s="147"/>
    </row>
  </sheetData>
  <sheetProtection password="C7B2" sheet="1"/>
  <mergeCells count="168">
    <mergeCell ref="A274:G274"/>
    <mergeCell ref="C9:G9"/>
    <mergeCell ref="C11:G11"/>
    <mergeCell ref="C13:G13"/>
    <mergeCell ref="C15:G15"/>
    <mergeCell ref="C17:G17"/>
    <mergeCell ref="C19:G19"/>
    <mergeCell ref="C21:G21"/>
    <mergeCell ref="C23:G23"/>
    <mergeCell ref="C25:G25"/>
    <mergeCell ref="C27:G27"/>
    <mergeCell ref="C31:G31"/>
    <mergeCell ref="C33:G33"/>
    <mergeCell ref="C35:G35"/>
    <mergeCell ref="C37:G37"/>
    <mergeCell ref="A1:G1"/>
    <mergeCell ref="C57:G57"/>
    <mergeCell ref="C59:G59"/>
    <mergeCell ref="C60:G60"/>
    <mergeCell ref="C61:G61"/>
    <mergeCell ref="C62:G62"/>
    <mergeCell ref="C63:G63"/>
    <mergeCell ref="C41:G41"/>
    <mergeCell ref="C43:G43"/>
    <mergeCell ref="C45:G45"/>
    <mergeCell ref="C47:G47"/>
    <mergeCell ref="C49:G49"/>
    <mergeCell ref="C51:G51"/>
    <mergeCell ref="C53:G53"/>
    <mergeCell ref="C55:G55"/>
    <mergeCell ref="C78:G78"/>
    <mergeCell ref="C80:G80"/>
    <mergeCell ref="C81:G81"/>
    <mergeCell ref="C83:G83"/>
    <mergeCell ref="C85:G85"/>
    <mergeCell ref="C87:G87"/>
    <mergeCell ref="C64:G64"/>
    <mergeCell ref="C67:G67"/>
    <mergeCell ref="C68:G68"/>
    <mergeCell ref="C69:G69"/>
    <mergeCell ref="C73:G73"/>
    <mergeCell ref="C74:G74"/>
    <mergeCell ref="C75:G75"/>
    <mergeCell ref="C76:G76"/>
    <mergeCell ref="C98:G98"/>
    <mergeCell ref="C99:G99"/>
    <mergeCell ref="C101:G101"/>
    <mergeCell ref="C102:G102"/>
    <mergeCell ref="C103:G103"/>
    <mergeCell ref="C105:G105"/>
    <mergeCell ref="C89:G89"/>
    <mergeCell ref="C91:G91"/>
    <mergeCell ref="C92:G92"/>
    <mergeCell ref="C93:G93"/>
    <mergeCell ref="C95:G95"/>
    <mergeCell ref="C97:G97"/>
    <mergeCell ref="C119:G119"/>
    <mergeCell ref="C121:G121"/>
    <mergeCell ref="C122:G122"/>
    <mergeCell ref="C123:G123"/>
    <mergeCell ref="C125:G125"/>
    <mergeCell ref="C126:G126"/>
    <mergeCell ref="C106:G106"/>
    <mergeCell ref="C107:G107"/>
    <mergeCell ref="C109:G109"/>
    <mergeCell ref="C113:G113"/>
    <mergeCell ref="C114:G114"/>
    <mergeCell ref="C115:G115"/>
    <mergeCell ref="C117:G117"/>
    <mergeCell ref="C118:G118"/>
    <mergeCell ref="C135:G135"/>
    <mergeCell ref="C137:G137"/>
    <mergeCell ref="C138:G138"/>
    <mergeCell ref="C139:G139"/>
    <mergeCell ref="C141:G141"/>
    <mergeCell ref="C142:G142"/>
    <mergeCell ref="C127:G127"/>
    <mergeCell ref="C128:G128"/>
    <mergeCell ref="C130:G130"/>
    <mergeCell ref="C131:G131"/>
    <mergeCell ref="C133:G133"/>
    <mergeCell ref="C134:G134"/>
    <mergeCell ref="C157:G157"/>
    <mergeCell ref="C158:G158"/>
    <mergeCell ref="C159:G159"/>
    <mergeCell ref="C161:G161"/>
    <mergeCell ref="C162:G162"/>
    <mergeCell ref="C164:G164"/>
    <mergeCell ref="C146:G146"/>
    <mergeCell ref="C147:G147"/>
    <mergeCell ref="C148:G148"/>
    <mergeCell ref="C149:G149"/>
    <mergeCell ref="C151:G151"/>
    <mergeCell ref="C153:G153"/>
    <mergeCell ref="C154:G154"/>
    <mergeCell ref="C156:G156"/>
    <mergeCell ref="C165:G165"/>
    <mergeCell ref="C166:G166"/>
    <mergeCell ref="C168:G168"/>
    <mergeCell ref="C169:G169"/>
    <mergeCell ref="C170:G170"/>
    <mergeCell ref="C186:G186"/>
    <mergeCell ref="C188:G188"/>
    <mergeCell ref="C190:G190"/>
    <mergeCell ref="C191:G191"/>
    <mergeCell ref="C192:G192"/>
    <mergeCell ref="C194:G194"/>
    <mergeCell ref="C196:G196"/>
    <mergeCell ref="C197:G197"/>
    <mergeCell ref="C198:G198"/>
    <mergeCell ref="C200:G200"/>
    <mergeCell ref="C174:G174"/>
    <mergeCell ref="C175:G175"/>
    <mergeCell ref="C176:G176"/>
    <mergeCell ref="C178:G178"/>
    <mergeCell ref="C180:G180"/>
    <mergeCell ref="C181:G181"/>
    <mergeCell ref="C182:G182"/>
    <mergeCell ref="C184:G184"/>
    <mergeCell ref="C185:G185"/>
    <mergeCell ref="C209:G209"/>
    <mergeCell ref="C210:G210"/>
    <mergeCell ref="C212:G212"/>
    <mergeCell ref="C213:G213"/>
    <mergeCell ref="C215:G215"/>
    <mergeCell ref="C216:G216"/>
    <mergeCell ref="C201:G201"/>
    <mergeCell ref="C202:G202"/>
    <mergeCell ref="C203:G203"/>
    <mergeCell ref="C205:G205"/>
    <mergeCell ref="C206:G206"/>
    <mergeCell ref="C207:G207"/>
    <mergeCell ref="C225:G225"/>
    <mergeCell ref="C227:G227"/>
    <mergeCell ref="C228:G228"/>
    <mergeCell ref="C229:G229"/>
    <mergeCell ref="C231:G231"/>
    <mergeCell ref="C232:G232"/>
    <mergeCell ref="C217:G217"/>
    <mergeCell ref="C219:G219"/>
    <mergeCell ref="C220:G220"/>
    <mergeCell ref="C221:G221"/>
    <mergeCell ref="C223:G223"/>
    <mergeCell ref="C224:G224"/>
    <mergeCell ref="C242:G242"/>
    <mergeCell ref="C245:G245"/>
    <mergeCell ref="C246:G246"/>
    <mergeCell ref="C248:G248"/>
    <mergeCell ref="C249:G249"/>
    <mergeCell ref="C250:G250"/>
    <mergeCell ref="C233:G233"/>
    <mergeCell ref="C235:G235"/>
    <mergeCell ref="C236:G236"/>
    <mergeCell ref="C237:G237"/>
    <mergeCell ref="C239:G239"/>
    <mergeCell ref="C241:G241"/>
    <mergeCell ref="C262:G262"/>
    <mergeCell ref="C263:G263"/>
    <mergeCell ref="C264:G264"/>
    <mergeCell ref="C265:G265"/>
    <mergeCell ref="C266:G266"/>
    <mergeCell ref="C268:G268"/>
    <mergeCell ref="C269:G269"/>
    <mergeCell ref="C252:G252"/>
    <mergeCell ref="C253:G253"/>
    <mergeCell ref="C254:G254"/>
    <mergeCell ref="C256:G256"/>
    <mergeCell ref="C258:G258"/>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CZ391"/>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1866</v>
      </c>
      <c r="E3" s="83"/>
      <c r="F3" s="84"/>
      <c r="G3" s="85"/>
    </row>
    <row r="4" spans="1:104" ht="13.5" customHeight="1" thickBot="1" x14ac:dyDescent="0.25">
      <c r="A4" s="86" t="s">
        <v>34</v>
      </c>
      <c r="B4" s="87"/>
      <c r="C4" s="88"/>
      <c r="D4" s="89" t="s">
        <v>2134</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1868</v>
      </c>
      <c r="C7" s="102" t="s">
        <v>48</v>
      </c>
      <c r="D7" s="103"/>
      <c r="E7" s="104"/>
      <c r="F7" s="104"/>
      <c r="G7" s="105"/>
      <c r="H7" s="106"/>
      <c r="I7" s="107"/>
      <c r="J7" s="106"/>
      <c r="K7" s="107"/>
      <c r="O7" s="108"/>
    </row>
    <row r="8" spans="1:104" ht="22.5" x14ac:dyDescent="0.2">
      <c r="A8" s="109">
        <v>1</v>
      </c>
      <c r="B8" s="110" t="s">
        <v>1760</v>
      </c>
      <c r="C8" s="111" t="s">
        <v>1761</v>
      </c>
      <c r="D8" s="112" t="s">
        <v>49</v>
      </c>
      <c r="E8" s="113">
        <v>4406</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78" t="s">
        <v>1763</v>
      </c>
      <c r="D9" s="179"/>
      <c r="E9" s="179"/>
      <c r="F9" s="179"/>
      <c r="G9" s="180"/>
      <c r="I9" s="121"/>
      <c r="K9" s="121"/>
      <c r="L9" s="122" t="s">
        <v>1763</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ht="22.5" x14ac:dyDescent="0.2">
      <c r="A10" s="119"/>
      <c r="B10" s="120"/>
      <c r="C10" s="178" t="s">
        <v>1710</v>
      </c>
      <c r="D10" s="179"/>
      <c r="E10" s="179"/>
      <c r="F10" s="179"/>
      <c r="G10" s="180"/>
      <c r="I10" s="121"/>
      <c r="K10" s="121"/>
      <c r="L10" s="122" t="s">
        <v>1710</v>
      </c>
      <c r="O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row>
    <row r="11" spans="1:104" x14ac:dyDescent="0.2">
      <c r="A11" s="119"/>
      <c r="B11" s="120"/>
      <c r="C11" s="178">
        <f>2203*2</f>
        <v>4406</v>
      </c>
      <c r="D11" s="179"/>
      <c r="E11" s="179"/>
      <c r="F11" s="179"/>
      <c r="G11" s="180"/>
      <c r="I11" s="121"/>
      <c r="K11" s="121"/>
      <c r="L11" s="122">
        <f>2203*2</f>
        <v>4406</v>
      </c>
      <c r="O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row>
    <row r="12" spans="1:104" x14ac:dyDescent="0.2">
      <c r="A12" s="109">
        <v>2</v>
      </c>
      <c r="B12" s="110" t="s">
        <v>1869</v>
      </c>
      <c r="C12" s="111" t="s">
        <v>1870</v>
      </c>
      <c r="D12" s="112" t="s">
        <v>49</v>
      </c>
      <c r="E12" s="113">
        <v>2203</v>
      </c>
      <c r="F12" s="114">
        <v>0</v>
      </c>
      <c r="G12" s="115">
        <f>E12*F12</f>
        <v>0</v>
      </c>
      <c r="H12" s="116">
        <v>0</v>
      </c>
      <c r="I12" s="117">
        <f>E12*H12</f>
        <v>0</v>
      </c>
      <c r="J12" s="116">
        <v>0</v>
      </c>
      <c r="K12" s="117">
        <f>E12*J12</f>
        <v>0</v>
      </c>
      <c r="O12" s="108"/>
      <c r="Z12" s="108"/>
      <c r="AA12" s="108">
        <v>1</v>
      </c>
      <c r="AB12" s="108">
        <v>1</v>
      </c>
      <c r="AC12" s="108">
        <v>1</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v>
      </c>
      <c r="CB12" s="108">
        <v>1</v>
      </c>
      <c r="CZ12" s="75">
        <v>1</v>
      </c>
    </row>
    <row r="13" spans="1:104" ht="22.5" x14ac:dyDescent="0.2">
      <c r="A13" s="119"/>
      <c r="B13" s="120"/>
      <c r="C13" s="178" t="s">
        <v>1871</v>
      </c>
      <c r="D13" s="179"/>
      <c r="E13" s="179"/>
      <c r="F13" s="179"/>
      <c r="G13" s="180"/>
      <c r="I13" s="121"/>
      <c r="K13" s="121"/>
      <c r="L13" s="122" t="s">
        <v>1871</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ht="22.5" x14ac:dyDescent="0.2">
      <c r="A14" s="109">
        <v>3</v>
      </c>
      <c r="B14" s="110" t="s">
        <v>1872</v>
      </c>
      <c r="C14" s="111" t="s">
        <v>1873</v>
      </c>
      <c r="D14" s="112" t="s">
        <v>49</v>
      </c>
      <c r="E14" s="113">
        <v>2203</v>
      </c>
      <c r="F14" s="114">
        <v>0</v>
      </c>
      <c r="G14" s="115">
        <f>E14*F14</f>
        <v>0</v>
      </c>
      <c r="H14" s="116">
        <v>0</v>
      </c>
      <c r="I14" s="117">
        <f>E14*H14</f>
        <v>0</v>
      </c>
      <c r="J14" s="116">
        <v>0</v>
      </c>
      <c r="K14" s="117">
        <f>E14*J14</f>
        <v>0</v>
      </c>
      <c r="O14" s="108"/>
      <c r="Z14" s="108"/>
      <c r="AA14" s="108">
        <v>1</v>
      </c>
      <c r="AB14" s="108">
        <v>1</v>
      </c>
      <c r="AC14" s="108">
        <v>1</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G14</f>
        <v>0</v>
      </c>
      <c r="BA14" s="108"/>
      <c r="BB14" s="108"/>
      <c r="BC14" s="108"/>
      <c r="BD14" s="108"/>
      <c r="BE14" s="108"/>
      <c r="BF14" s="108"/>
      <c r="BG14" s="108"/>
      <c r="BH14" s="108"/>
      <c r="BI14" s="108"/>
      <c r="CA14" s="108">
        <v>1</v>
      </c>
      <c r="CB14" s="108">
        <v>1</v>
      </c>
      <c r="CZ14" s="75">
        <v>1</v>
      </c>
    </row>
    <row r="15" spans="1:104" ht="22.5" x14ac:dyDescent="0.2">
      <c r="A15" s="119"/>
      <c r="B15" s="120"/>
      <c r="C15" s="178" t="s">
        <v>1874</v>
      </c>
      <c r="D15" s="179"/>
      <c r="E15" s="179"/>
      <c r="F15" s="179"/>
      <c r="G15" s="180"/>
      <c r="I15" s="121"/>
      <c r="K15" s="121"/>
      <c r="L15" s="122" t="s">
        <v>1874</v>
      </c>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row>
    <row r="16" spans="1:104" ht="22.5" x14ac:dyDescent="0.2">
      <c r="A16" s="119"/>
      <c r="B16" s="120"/>
      <c r="C16" s="178" t="s">
        <v>1769</v>
      </c>
      <c r="D16" s="179"/>
      <c r="E16" s="179"/>
      <c r="F16" s="179"/>
      <c r="G16" s="180"/>
      <c r="I16" s="121"/>
      <c r="K16" s="121"/>
      <c r="L16" s="122" t="s">
        <v>1769</v>
      </c>
      <c r="O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row>
    <row r="17" spans="1:104" ht="22.5" x14ac:dyDescent="0.2">
      <c r="A17" s="109">
        <v>4</v>
      </c>
      <c r="B17" s="110" t="s">
        <v>1770</v>
      </c>
      <c r="C17" s="111" t="s">
        <v>1771</v>
      </c>
      <c r="D17" s="112" t="s">
        <v>128</v>
      </c>
      <c r="E17" s="113">
        <v>6.6100000000000006E-2</v>
      </c>
      <c r="F17" s="114">
        <v>0</v>
      </c>
      <c r="G17" s="115">
        <f>E17*F17</f>
        <v>0</v>
      </c>
      <c r="H17" s="116">
        <v>0</v>
      </c>
      <c r="I17" s="117">
        <f>E17*H17</f>
        <v>0</v>
      </c>
      <c r="J17" s="116">
        <v>0</v>
      </c>
      <c r="K17" s="117">
        <f>E17*J17</f>
        <v>0</v>
      </c>
      <c r="O17" s="108"/>
      <c r="Z17" s="108"/>
      <c r="AA17" s="108">
        <v>1</v>
      </c>
      <c r="AB17" s="108">
        <v>1</v>
      </c>
      <c r="AC17" s="108">
        <v>1</v>
      </c>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18">
        <f>G17</f>
        <v>0</v>
      </c>
      <c r="BA17" s="108"/>
      <c r="BB17" s="108"/>
      <c r="BC17" s="108"/>
      <c r="BD17" s="108"/>
      <c r="BE17" s="108"/>
      <c r="BF17" s="108"/>
      <c r="BG17" s="108"/>
      <c r="BH17" s="108"/>
      <c r="BI17" s="108"/>
      <c r="CA17" s="108">
        <v>1</v>
      </c>
      <c r="CB17" s="108">
        <v>1</v>
      </c>
      <c r="CZ17" s="75">
        <v>1</v>
      </c>
    </row>
    <row r="18" spans="1:104" x14ac:dyDescent="0.2">
      <c r="A18" s="119"/>
      <c r="B18" s="120"/>
      <c r="C18" s="178" t="s">
        <v>1875</v>
      </c>
      <c r="D18" s="179"/>
      <c r="E18" s="179"/>
      <c r="F18" s="179"/>
      <c r="G18" s="180"/>
      <c r="I18" s="121"/>
      <c r="K18" s="121"/>
      <c r="L18" s="122" t="s">
        <v>1875</v>
      </c>
      <c r="O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row>
    <row r="19" spans="1:104" ht="22.5" x14ac:dyDescent="0.2">
      <c r="A19" s="109">
        <v>5</v>
      </c>
      <c r="B19" s="110" t="s">
        <v>1662</v>
      </c>
      <c r="C19" s="111" t="s">
        <v>1876</v>
      </c>
      <c r="D19" s="112" t="s">
        <v>128</v>
      </c>
      <c r="E19" s="113">
        <v>0.13</v>
      </c>
      <c r="F19" s="114">
        <v>0</v>
      </c>
      <c r="G19" s="115">
        <f>E19*F19</f>
        <v>0</v>
      </c>
      <c r="H19" s="116">
        <v>0</v>
      </c>
      <c r="I19" s="117">
        <f>E19*H19</f>
        <v>0</v>
      </c>
      <c r="J19" s="116">
        <v>0</v>
      </c>
      <c r="K19" s="117">
        <f>E19*J19</f>
        <v>0</v>
      </c>
      <c r="O19" s="108"/>
      <c r="Z19" s="108"/>
      <c r="AA19" s="108">
        <v>1</v>
      </c>
      <c r="AB19" s="108">
        <v>1</v>
      </c>
      <c r="AC19" s="108">
        <v>1</v>
      </c>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18">
        <f>G19</f>
        <v>0</v>
      </c>
      <c r="BA19" s="108"/>
      <c r="BB19" s="108"/>
      <c r="BC19" s="108"/>
      <c r="BD19" s="108"/>
      <c r="BE19" s="108"/>
      <c r="BF19" s="108"/>
      <c r="BG19" s="108"/>
      <c r="BH19" s="108"/>
      <c r="BI19" s="108"/>
      <c r="CA19" s="108">
        <v>1</v>
      </c>
      <c r="CB19" s="108">
        <v>1</v>
      </c>
      <c r="CZ19" s="75">
        <v>1</v>
      </c>
    </row>
    <row r="20" spans="1:104" x14ac:dyDescent="0.2">
      <c r="A20" s="119"/>
      <c r="B20" s="120"/>
      <c r="C20" s="178" t="s">
        <v>1877</v>
      </c>
      <c r="D20" s="179"/>
      <c r="E20" s="179"/>
      <c r="F20" s="179"/>
      <c r="G20" s="180"/>
      <c r="I20" s="121"/>
      <c r="K20" s="121"/>
      <c r="L20" s="122" t="s">
        <v>1877</v>
      </c>
      <c r="O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row>
    <row r="21" spans="1:104" x14ac:dyDescent="0.2">
      <c r="A21" s="109">
        <v>6</v>
      </c>
      <c r="B21" s="110" t="s">
        <v>1734</v>
      </c>
      <c r="C21" s="111" t="s">
        <v>1758</v>
      </c>
      <c r="D21" s="112" t="s">
        <v>1102</v>
      </c>
      <c r="E21" s="113">
        <v>66.09</v>
      </c>
      <c r="F21" s="114">
        <v>0</v>
      </c>
      <c r="G21" s="115">
        <f>E21*F21</f>
        <v>0</v>
      </c>
      <c r="H21" s="116">
        <v>0</v>
      </c>
      <c r="I21" s="117">
        <f>E21*H21</f>
        <v>0</v>
      </c>
      <c r="J21" s="116"/>
      <c r="K21" s="117">
        <f>E21*J21</f>
        <v>0</v>
      </c>
      <c r="O21" s="108"/>
      <c r="Z21" s="108"/>
      <c r="AA21" s="108">
        <v>12</v>
      </c>
      <c r="AB21" s="108">
        <v>0</v>
      </c>
      <c r="AC21" s="108">
        <v>2</v>
      </c>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18">
        <f>G21</f>
        <v>0</v>
      </c>
      <c r="BA21" s="108"/>
      <c r="BB21" s="108"/>
      <c r="BC21" s="108"/>
      <c r="BD21" s="108"/>
      <c r="BE21" s="108"/>
      <c r="BF21" s="108"/>
      <c r="BG21" s="108"/>
      <c r="BH21" s="108"/>
      <c r="BI21" s="108"/>
      <c r="CA21" s="108">
        <v>12</v>
      </c>
      <c r="CB21" s="108">
        <v>0</v>
      </c>
      <c r="CZ21" s="75">
        <v>1</v>
      </c>
    </row>
    <row r="22" spans="1:104" x14ac:dyDescent="0.2">
      <c r="A22" s="119"/>
      <c r="B22" s="120"/>
      <c r="C22" s="178" t="s">
        <v>1739</v>
      </c>
      <c r="D22" s="179"/>
      <c r="E22" s="179"/>
      <c r="F22" s="179"/>
      <c r="G22" s="180"/>
      <c r="I22" s="121"/>
      <c r="K22" s="121"/>
      <c r="L22" s="122" t="s">
        <v>1739</v>
      </c>
      <c r="O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row>
    <row r="23" spans="1:104" x14ac:dyDescent="0.2">
      <c r="A23" s="109">
        <v>7</v>
      </c>
      <c r="B23" s="110" t="s">
        <v>1734</v>
      </c>
      <c r="C23" s="111" t="s">
        <v>1878</v>
      </c>
      <c r="D23" s="112" t="s">
        <v>1102</v>
      </c>
      <c r="E23" s="113">
        <v>66.09</v>
      </c>
      <c r="F23" s="114">
        <v>0</v>
      </c>
      <c r="G23" s="115">
        <f>E23*F23</f>
        <v>0</v>
      </c>
      <c r="H23" s="116">
        <v>0</v>
      </c>
      <c r="I23" s="117">
        <f>E23*H23</f>
        <v>0</v>
      </c>
      <c r="J23" s="116"/>
      <c r="K23" s="117">
        <f>E23*J23</f>
        <v>0</v>
      </c>
      <c r="O23" s="108"/>
      <c r="Z23" s="108"/>
      <c r="AA23" s="108">
        <v>12</v>
      </c>
      <c r="AB23" s="108">
        <v>0</v>
      </c>
      <c r="AC23" s="108">
        <v>1</v>
      </c>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18">
        <f>G23</f>
        <v>0</v>
      </c>
      <c r="BA23" s="108"/>
      <c r="BB23" s="108"/>
      <c r="BC23" s="108"/>
      <c r="BD23" s="108"/>
      <c r="BE23" s="108"/>
      <c r="BF23" s="108"/>
      <c r="BG23" s="108"/>
      <c r="BH23" s="108"/>
      <c r="BI23" s="108"/>
      <c r="CA23" s="108">
        <v>12</v>
      </c>
      <c r="CB23" s="108">
        <v>0</v>
      </c>
      <c r="CZ23" s="75">
        <v>1</v>
      </c>
    </row>
    <row r="24" spans="1:104" x14ac:dyDescent="0.2">
      <c r="A24" s="119"/>
      <c r="B24" s="120"/>
      <c r="C24" s="178" t="s">
        <v>1879</v>
      </c>
      <c r="D24" s="179"/>
      <c r="E24" s="179"/>
      <c r="F24" s="179"/>
      <c r="G24" s="180"/>
      <c r="I24" s="121"/>
      <c r="K24" s="121"/>
      <c r="L24" s="122" t="s">
        <v>1879</v>
      </c>
      <c r="O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row>
    <row r="25" spans="1:104" x14ac:dyDescent="0.2">
      <c r="A25" s="128" t="s">
        <v>51</v>
      </c>
      <c r="B25" s="129" t="s">
        <v>1868</v>
      </c>
      <c r="C25" s="130" t="s">
        <v>48</v>
      </c>
      <c r="D25" s="131"/>
      <c r="E25" s="132"/>
      <c r="F25" s="132"/>
      <c r="G25" s="133">
        <f>SUM(G7:G24)</f>
        <v>0</v>
      </c>
      <c r="H25" s="134"/>
      <c r="I25" s="133">
        <f>SUM(I7:I24)</f>
        <v>0</v>
      </c>
      <c r="J25" s="135"/>
      <c r="K25" s="133">
        <f>SUM(K7:K24)</f>
        <v>0</v>
      </c>
      <c r="O25" s="108"/>
      <c r="X25" s="136">
        <f>K25</f>
        <v>0</v>
      </c>
      <c r="Y25" s="136">
        <f>I25</f>
        <v>0</v>
      </c>
      <c r="Z25" s="118">
        <f>G25</f>
        <v>0</v>
      </c>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37"/>
      <c r="BB25" s="137"/>
      <c r="BC25" s="137"/>
      <c r="BD25" s="137"/>
      <c r="BE25" s="137"/>
      <c r="BF25" s="137"/>
      <c r="BG25" s="108"/>
      <c r="BH25" s="108"/>
      <c r="BI25" s="108"/>
    </row>
    <row r="26" spans="1:104" ht="14.25" customHeight="1" x14ac:dyDescent="0.2">
      <c r="A26" s="100" t="s">
        <v>46</v>
      </c>
      <c r="B26" s="101" t="s">
        <v>1880</v>
      </c>
      <c r="C26" s="102" t="s">
        <v>48</v>
      </c>
      <c r="D26" s="103"/>
      <c r="E26" s="104"/>
      <c r="F26" s="104"/>
      <c r="G26" s="105"/>
      <c r="H26" s="106"/>
      <c r="I26" s="107"/>
      <c r="J26" s="106"/>
      <c r="K26" s="107"/>
      <c r="O26" s="108"/>
    </row>
    <row r="27" spans="1:104" ht="22.5" x14ac:dyDescent="0.2">
      <c r="A27" s="109">
        <v>8</v>
      </c>
      <c r="B27" s="110" t="s">
        <v>1706</v>
      </c>
      <c r="C27" s="111" t="s">
        <v>1881</v>
      </c>
      <c r="D27" s="112" t="s">
        <v>49</v>
      </c>
      <c r="E27" s="113">
        <v>1452</v>
      </c>
      <c r="F27" s="114">
        <v>0</v>
      </c>
      <c r="G27" s="115">
        <f>E27*F27</f>
        <v>0</v>
      </c>
      <c r="H27" s="116">
        <v>0</v>
      </c>
      <c r="I27" s="117">
        <f>E27*H27</f>
        <v>0</v>
      </c>
      <c r="J27" s="116">
        <v>0</v>
      </c>
      <c r="K27" s="117">
        <f>E27*J27</f>
        <v>0</v>
      </c>
      <c r="O27" s="108"/>
      <c r="Z27" s="108"/>
      <c r="AA27" s="108">
        <v>1</v>
      </c>
      <c r="AB27" s="108">
        <v>1</v>
      </c>
      <c r="AC27" s="108">
        <v>1</v>
      </c>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18">
        <f>G27</f>
        <v>0</v>
      </c>
      <c r="BA27" s="108"/>
      <c r="BB27" s="108"/>
      <c r="BC27" s="108"/>
      <c r="BD27" s="108"/>
      <c r="BE27" s="108"/>
      <c r="BF27" s="108"/>
      <c r="BG27" s="108"/>
      <c r="BH27" s="108"/>
      <c r="BI27" s="108"/>
      <c r="CA27" s="108">
        <v>1</v>
      </c>
      <c r="CB27" s="108">
        <v>1</v>
      </c>
      <c r="CZ27" s="75">
        <v>1</v>
      </c>
    </row>
    <row r="28" spans="1:104" x14ac:dyDescent="0.2">
      <c r="A28" s="119"/>
      <c r="B28" s="120"/>
      <c r="C28" s="178" t="s">
        <v>1882</v>
      </c>
      <c r="D28" s="179"/>
      <c r="E28" s="179"/>
      <c r="F28" s="179"/>
      <c r="G28" s="180"/>
      <c r="I28" s="121"/>
      <c r="K28" s="121"/>
      <c r="L28" s="122" t="s">
        <v>1882</v>
      </c>
      <c r="O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row>
    <row r="29" spans="1:104" x14ac:dyDescent="0.2">
      <c r="A29" s="119"/>
      <c r="B29" s="120"/>
      <c r="C29" s="178" t="s">
        <v>1883</v>
      </c>
      <c r="D29" s="179"/>
      <c r="E29" s="179"/>
      <c r="F29" s="179"/>
      <c r="G29" s="180"/>
      <c r="I29" s="121"/>
      <c r="K29" s="121"/>
      <c r="L29" s="122" t="s">
        <v>1883</v>
      </c>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ht="22.5" x14ac:dyDescent="0.2">
      <c r="A30" s="109">
        <v>9</v>
      </c>
      <c r="B30" s="110" t="s">
        <v>1884</v>
      </c>
      <c r="C30" s="111" t="s">
        <v>1885</v>
      </c>
      <c r="D30" s="112" t="s">
        <v>49</v>
      </c>
      <c r="E30" s="113">
        <v>726</v>
      </c>
      <c r="F30" s="114">
        <v>0</v>
      </c>
      <c r="G30" s="115">
        <f>E30*F30</f>
        <v>0</v>
      </c>
      <c r="H30" s="116">
        <v>0</v>
      </c>
      <c r="I30" s="117">
        <f>E30*H30</f>
        <v>0</v>
      </c>
      <c r="J30" s="116">
        <v>0</v>
      </c>
      <c r="K30" s="117">
        <f>E30*J30</f>
        <v>0</v>
      </c>
      <c r="O30" s="108"/>
      <c r="Z30" s="108"/>
      <c r="AA30" s="108">
        <v>1</v>
      </c>
      <c r="AB30" s="108">
        <v>1</v>
      </c>
      <c r="AC30" s="108">
        <v>1</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G30</f>
        <v>0</v>
      </c>
      <c r="BA30" s="108"/>
      <c r="BB30" s="108"/>
      <c r="BC30" s="108"/>
      <c r="BD30" s="108"/>
      <c r="BE30" s="108"/>
      <c r="BF30" s="108"/>
      <c r="BG30" s="108"/>
      <c r="BH30" s="108"/>
      <c r="BI30" s="108"/>
      <c r="CA30" s="108">
        <v>1</v>
      </c>
      <c r="CB30" s="108">
        <v>1</v>
      </c>
      <c r="CZ30" s="75">
        <v>1</v>
      </c>
    </row>
    <row r="31" spans="1:104" x14ac:dyDescent="0.2">
      <c r="A31" s="109">
        <v>10</v>
      </c>
      <c r="B31" s="110" t="s">
        <v>1886</v>
      </c>
      <c r="C31" s="111" t="s">
        <v>1887</v>
      </c>
      <c r="D31" s="112" t="s">
        <v>49</v>
      </c>
      <c r="E31" s="113">
        <v>726</v>
      </c>
      <c r="F31" s="114">
        <v>0</v>
      </c>
      <c r="G31" s="115">
        <f>E31*F31</f>
        <v>0</v>
      </c>
      <c r="H31" s="116">
        <v>0</v>
      </c>
      <c r="I31" s="117">
        <f>E31*H31</f>
        <v>0</v>
      </c>
      <c r="J31" s="116">
        <v>0</v>
      </c>
      <c r="K31" s="117">
        <f>E31*J31</f>
        <v>0</v>
      </c>
      <c r="O31" s="108"/>
      <c r="Z31" s="108"/>
      <c r="AA31" s="108">
        <v>1</v>
      </c>
      <c r="AB31" s="108">
        <v>1</v>
      </c>
      <c r="AC31" s="108">
        <v>1</v>
      </c>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18">
        <f>G31</f>
        <v>0</v>
      </c>
      <c r="BA31" s="108"/>
      <c r="BB31" s="108"/>
      <c r="BC31" s="108"/>
      <c r="BD31" s="108"/>
      <c r="BE31" s="108"/>
      <c r="BF31" s="108"/>
      <c r="BG31" s="108"/>
      <c r="BH31" s="108"/>
      <c r="BI31" s="108"/>
      <c r="CA31" s="108">
        <v>1</v>
      </c>
      <c r="CB31" s="108">
        <v>1</v>
      </c>
      <c r="CZ31" s="75">
        <v>1</v>
      </c>
    </row>
    <row r="32" spans="1:104" ht="22.5" x14ac:dyDescent="0.2">
      <c r="A32" s="119"/>
      <c r="B32" s="120"/>
      <c r="C32" s="178" t="s">
        <v>1888</v>
      </c>
      <c r="D32" s="179"/>
      <c r="E32" s="179"/>
      <c r="F32" s="179"/>
      <c r="G32" s="180"/>
      <c r="I32" s="121"/>
      <c r="K32" s="121"/>
      <c r="L32" s="122" t="s">
        <v>1888</v>
      </c>
      <c r="O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row>
    <row r="33" spans="1:104" ht="22.5" x14ac:dyDescent="0.2">
      <c r="A33" s="109">
        <v>11</v>
      </c>
      <c r="B33" s="110" t="s">
        <v>1718</v>
      </c>
      <c r="C33" s="111" t="s">
        <v>1889</v>
      </c>
      <c r="D33" s="112" t="s">
        <v>49</v>
      </c>
      <c r="E33" s="113">
        <v>726</v>
      </c>
      <c r="F33" s="114">
        <v>0</v>
      </c>
      <c r="G33" s="115">
        <f>E33*F33</f>
        <v>0</v>
      </c>
      <c r="H33" s="116">
        <v>0</v>
      </c>
      <c r="I33" s="117">
        <f>E33*H33</f>
        <v>0</v>
      </c>
      <c r="J33" s="116">
        <v>0</v>
      </c>
      <c r="K33" s="117">
        <f>E33*J33</f>
        <v>0</v>
      </c>
      <c r="O33" s="108"/>
      <c r="Z33" s="108"/>
      <c r="AA33" s="108">
        <v>1</v>
      </c>
      <c r="AB33" s="108">
        <v>1</v>
      </c>
      <c r="AC33" s="108">
        <v>1</v>
      </c>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18">
        <f>G33</f>
        <v>0</v>
      </c>
      <c r="BA33" s="108"/>
      <c r="BB33" s="108"/>
      <c r="BC33" s="108"/>
      <c r="BD33" s="108"/>
      <c r="BE33" s="108"/>
      <c r="BF33" s="108"/>
      <c r="BG33" s="108"/>
      <c r="BH33" s="108"/>
      <c r="BI33" s="108"/>
      <c r="CA33" s="108">
        <v>1</v>
      </c>
      <c r="CB33" s="108">
        <v>1</v>
      </c>
      <c r="CZ33" s="75">
        <v>1</v>
      </c>
    </row>
    <row r="34" spans="1:104" x14ac:dyDescent="0.2">
      <c r="A34" s="119"/>
      <c r="B34" s="120"/>
      <c r="C34" s="178" t="s">
        <v>1890</v>
      </c>
      <c r="D34" s="179"/>
      <c r="E34" s="179"/>
      <c r="F34" s="179"/>
      <c r="G34" s="180"/>
      <c r="I34" s="121"/>
      <c r="K34" s="121"/>
      <c r="L34" s="122" t="s">
        <v>1890</v>
      </c>
      <c r="O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row>
    <row r="35" spans="1:104" x14ac:dyDescent="0.2">
      <c r="A35" s="109">
        <v>12</v>
      </c>
      <c r="B35" s="110" t="s">
        <v>1721</v>
      </c>
      <c r="C35" s="111" t="s">
        <v>1891</v>
      </c>
      <c r="D35" s="112" t="s">
        <v>49</v>
      </c>
      <c r="E35" s="113">
        <v>726</v>
      </c>
      <c r="F35" s="114">
        <v>0</v>
      </c>
      <c r="G35" s="115">
        <f>E35*F35</f>
        <v>0</v>
      </c>
      <c r="H35" s="116">
        <v>0</v>
      </c>
      <c r="I35" s="117">
        <f>E35*H35</f>
        <v>0</v>
      </c>
      <c r="J35" s="116">
        <v>0</v>
      </c>
      <c r="K35" s="117">
        <f>E35*J35</f>
        <v>0</v>
      </c>
      <c r="O35" s="108"/>
      <c r="Z35" s="108"/>
      <c r="AA35" s="108">
        <v>1</v>
      </c>
      <c r="AB35" s="108">
        <v>1</v>
      </c>
      <c r="AC35" s="108">
        <v>1</v>
      </c>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18">
        <f>G35</f>
        <v>0</v>
      </c>
      <c r="BA35" s="108"/>
      <c r="BB35" s="108"/>
      <c r="BC35" s="108"/>
      <c r="BD35" s="108"/>
      <c r="BE35" s="108"/>
      <c r="BF35" s="108"/>
      <c r="BG35" s="108"/>
      <c r="BH35" s="108"/>
      <c r="BI35" s="108"/>
      <c r="CA35" s="108">
        <v>1</v>
      </c>
      <c r="CB35" s="108">
        <v>1</v>
      </c>
      <c r="CZ35" s="75">
        <v>1</v>
      </c>
    </row>
    <row r="36" spans="1:104" x14ac:dyDescent="0.2">
      <c r="A36" s="109">
        <v>13</v>
      </c>
      <c r="B36" s="110" t="s">
        <v>1723</v>
      </c>
      <c r="C36" s="111" t="s">
        <v>1892</v>
      </c>
      <c r="D36" s="112" t="s">
        <v>49</v>
      </c>
      <c r="E36" s="113">
        <v>726</v>
      </c>
      <c r="F36" s="114">
        <v>0</v>
      </c>
      <c r="G36" s="115">
        <f>E36*F36</f>
        <v>0</v>
      </c>
      <c r="H36" s="116">
        <v>0</v>
      </c>
      <c r="I36" s="117">
        <f>E36*H36</f>
        <v>0</v>
      </c>
      <c r="J36" s="116">
        <v>0</v>
      </c>
      <c r="K36" s="117">
        <f>E36*J36</f>
        <v>0</v>
      </c>
      <c r="O36" s="108"/>
      <c r="Z36" s="108"/>
      <c r="AA36" s="108">
        <v>1</v>
      </c>
      <c r="AB36" s="108">
        <v>1</v>
      </c>
      <c r="AC36" s="108">
        <v>1</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G36</f>
        <v>0</v>
      </c>
      <c r="BA36" s="108"/>
      <c r="BB36" s="108"/>
      <c r="BC36" s="108"/>
      <c r="BD36" s="108"/>
      <c r="BE36" s="108"/>
      <c r="BF36" s="108"/>
      <c r="BG36" s="108"/>
      <c r="BH36" s="108"/>
      <c r="BI36" s="108"/>
      <c r="CA36" s="108">
        <v>1</v>
      </c>
      <c r="CB36" s="108">
        <v>1</v>
      </c>
      <c r="CZ36" s="75">
        <v>1</v>
      </c>
    </row>
    <row r="37" spans="1:104" x14ac:dyDescent="0.2">
      <c r="A37" s="109">
        <v>14</v>
      </c>
      <c r="B37" s="110" t="s">
        <v>1893</v>
      </c>
      <c r="C37" s="111" t="s">
        <v>1894</v>
      </c>
      <c r="D37" s="112" t="s">
        <v>49</v>
      </c>
      <c r="E37" s="113">
        <v>726</v>
      </c>
      <c r="F37" s="114">
        <v>0</v>
      </c>
      <c r="G37" s="115">
        <f>E37*F37</f>
        <v>0</v>
      </c>
      <c r="H37" s="116">
        <v>0</v>
      </c>
      <c r="I37" s="117">
        <f>E37*H37</f>
        <v>0</v>
      </c>
      <c r="J37" s="116">
        <v>0</v>
      </c>
      <c r="K37" s="117">
        <f>E37*J37</f>
        <v>0</v>
      </c>
      <c r="O37" s="108"/>
      <c r="Z37" s="108"/>
      <c r="AA37" s="108">
        <v>1</v>
      </c>
      <c r="AB37" s="108">
        <v>1</v>
      </c>
      <c r="AC37" s="108">
        <v>1</v>
      </c>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18">
        <f>G37</f>
        <v>0</v>
      </c>
      <c r="BA37" s="108"/>
      <c r="BB37" s="108"/>
      <c r="BC37" s="108"/>
      <c r="BD37" s="108"/>
      <c r="BE37" s="108"/>
      <c r="BF37" s="108"/>
      <c r="BG37" s="108"/>
      <c r="BH37" s="108"/>
      <c r="BI37" s="108"/>
      <c r="CA37" s="108">
        <v>1</v>
      </c>
      <c r="CB37" s="108">
        <v>1</v>
      </c>
      <c r="CZ37" s="75">
        <v>1</v>
      </c>
    </row>
    <row r="38" spans="1:104" x14ac:dyDescent="0.2">
      <c r="A38" s="109">
        <v>15</v>
      </c>
      <c r="B38" s="110" t="s">
        <v>1895</v>
      </c>
      <c r="C38" s="111" t="s">
        <v>1896</v>
      </c>
      <c r="D38" s="112" t="s">
        <v>49</v>
      </c>
      <c r="E38" s="113">
        <v>726</v>
      </c>
      <c r="F38" s="114">
        <v>0</v>
      </c>
      <c r="G38" s="115">
        <f>E38*F38</f>
        <v>0</v>
      </c>
      <c r="H38" s="116">
        <v>0</v>
      </c>
      <c r="I38" s="117">
        <f>E38*H38</f>
        <v>0</v>
      </c>
      <c r="J38" s="116">
        <v>0</v>
      </c>
      <c r="K38" s="117">
        <f>E38*J38</f>
        <v>0</v>
      </c>
      <c r="O38" s="108"/>
      <c r="Z38" s="108"/>
      <c r="AA38" s="108">
        <v>1</v>
      </c>
      <c r="AB38" s="108">
        <v>1</v>
      </c>
      <c r="AC38" s="108">
        <v>1</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G38</f>
        <v>0</v>
      </c>
      <c r="BA38" s="108"/>
      <c r="BB38" s="108"/>
      <c r="BC38" s="108"/>
      <c r="BD38" s="108"/>
      <c r="BE38" s="108"/>
      <c r="BF38" s="108"/>
      <c r="BG38" s="108"/>
      <c r="BH38" s="108"/>
      <c r="BI38" s="108"/>
      <c r="CA38" s="108">
        <v>1</v>
      </c>
      <c r="CB38" s="108">
        <v>1</v>
      </c>
      <c r="CZ38" s="75">
        <v>1</v>
      </c>
    </row>
    <row r="39" spans="1:104" ht="33.75" x14ac:dyDescent="0.2">
      <c r="A39" s="109">
        <v>16</v>
      </c>
      <c r="B39" s="110" t="s">
        <v>1897</v>
      </c>
      <c r="C39" s="111" t="s">
        <v>1898</v>
      </c>
      <c r="D39" s="112" t="s">
        <v>49</v>
      </c>
      <c r="E39" s="113">
        <v>726</v>
      </c>
      <c r="F39" s="114">
        <v>0</v>
      </c>
      <c r="G39" s="115">
        <f>E39*F39</f>
        <v>0</v>
      </c>
      <c r="H39" s="116">
        <v>0</v>
      </c>
      <c r="I39" s="117">
        <f>E39*H39</f>
        <v>0</v>
      </c>
      <c r="J39" s="116">
        <v>0</v>
      </c>
      <c r="K39" s="117">
        <f>E39*J39</f>
        <v>0</v>
      </c>
      <c r="O39" s="108"/>
      <c r="Z39" s="108"/>
      <c r="AA39" s="108">
        <v>1</v>
      </c>
      <c r="AB39" s="108">
        <v>1</v>
      </c>
      <c r="AC39" s="108">
        <v>1</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18">
        <f>G39</f>
        <v>0</v>
      </c>
      <c r="BA39" s="108"/>
      <c r="BB39" s="108"/>
      <c r="BC39" s="108"/>
      <c r="BD39" s="108"/>
      <c r="BE39" s="108"/>
      <c r="BF39" s="108"/>
      <c r="BG39" s="108"/>
      <c r="BH39" s="108"/>
      <c r="BI39" s="108"/>
      <c r="CA39" s="108">
        <v>1</v>
      </c>
      <c r="CB39" s="108">
        <v>1</v>
      </c>
      <c r="CZ39" s="75">
        <v>1</v>
      </c>
    </row>
    <row r="40" spans="1:104" ht="22.5" x14ac:dyDescent="0.2">
      <c r="A40" s="119"/>
      <c r="B40" s="120"/>
      <c r="C40" s="178" t="s">
        <v>1899</v>
      </c>
      <c r="D40" s="179"/>
      <c r="E40" s="179"/>
      <c r="F40" s="179"/>
      <c r="G40" s="180"/>
      <c r="I40" s="121"/>
      <c r="K40" s="121"/>
      <c r="L40" s="122" t="s">
        <v>1899</v>
      </c>
      <c r="O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row>
    <row r="41" spans="1:104" ht="22.5" x14ac:dyDescent="0.2">
      <c r="A41" s="109">
        <v>17</v>
      </c>
      <c r="B41" s="110" t="s">
        <v>1729</v>
      </c>
      <c r="C41" s="111" t="s">
        <v>1900</v>
      </c>
      <c r="D41" s="112" t="s">
        <v>128</v>
      </c>
      <c r="E41" s="113">
        <v>1.4999999999999999E-2</v>
      </c>
      <c r="F41" s="114">
        <v>0</v>
      </c>
      <c r="G41" s="115">
        <f>E41*F41</f>
        <v>0</v>
      </c>
      <c r="H41" s="116">
        <v>0</v>
      </c>
      <c r="I41" s="117">
        <f>E41*H41</f>
        <v>0</v>
      </c>
      <c r="J41" s="116">
        <v>0</v>
      </c>
      <c r="K41" s="117">
        <f>E41*J41</f>
        <v>0</v>
      </c>
      <c r="O41" s="108"/>
      <c r="Z41" s="108"/>
      <c r="AA41" s="108">
        <v>1</v>
      </c>
      <c r="AB41" s="108">
        <v>1</v>
      </c>
      <c r="AC41" s="108">
        <v>1</v>
      </c>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18">
        <f>G41</f>
        <v>0</v>
      </c>
      <c r="BA41" s="108"/>
      <c r="BB41" s="108"/>
      <c r="BC41" s="108"/>
      <c r="BD41" s="108"/>
      <c r="BE41" s="108"/>
      <c r="BF41" s="108"/>
      <c r="BG41" s="108"/>
      <c r="BH41" s="108"/>
      <c r="BI41" s="108"/>
      <c r="CA41" s="108">
        <v>1</v>
      </c>
      <c r="CB41" s="108">
        <v>1</v>
      </c>
      <c r="CZ41" s="75">
        <v>1</v>
      </c>
    </row>
    <row r="42" spans="1:104" ht="22.5" x14ac:dyDescent="0.2">
      <c r="A42" s="109">
        <v>18</v>
      </c>
      <c r="B42" s="110" t="s">
        <v>1662</v>
      </c>
      <c r="C42" s="111" t="s">
        <v>1876</v>
      </c>
      <c r="D42" s="112" t="s">
        <v>128</v>
      </c>
      <c r="E42" s="113">
        <v>8.8000000000000007</v>
      </c>
      <c r="F42" s="114">
        <v>0</v>
      </c>
      <c r="G42" s="115">
        <f>E42*F42</f>
        <v>0</v>
      </c>
      <c r="H42" s="116">
        <v>0</v>
      </c>
      <c r="I42" s="117">
        <f>E42*H42</f>
        <v>0</v>
      </c>
      <c r="J42" s="116">
        <v>0</v>
      </c>
      <c r="K42" s="117">
        <f>E42*J42</f>
        <v>0</v>
      </c>
      <c r="O42" s="108"/>
      <c r="Z42" s="108"/>
      <c r="AA42" s="108">
        <v>1</v>
      </c>
      <c r="AB42" s="108">
        <v>1</v>
      </c>
      <c r="AC42" s="108">
        <v>1</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G42</f>
        <v>0</v>
      </c>
      <c r="BA42" s="108"/>
      <c r="BB42" s="108"/>
      <c r="BC42" s="108"/>
      <c r="BD42" s="108"/>
      <c r="BE42" s="108"/>
      <c r="BF42" s="108"/>
      <c r="BG42" s="108"/>
      <c r="BH42" s="108"/>
      <c r="BI42" s="108"/>
      <c r="CA42" s="108">
        <v>1</v>
      </c>
      <c r="CB42" s="108">
        <v>1</v>
      </c>
      <c r="CZ42" s="75">
        <v>1</v>
      </c>
    </row>
    <row r="43" spans="1:104" x14ac:dyDescent="0.2">
      <c r="A43" s="119"/>
      <c r="B43" s="120"/>
      <c r="C43" s="178" t="s">
        <v>1901</v>
      </c>
      <c r="D43" s="179"/>
      <c r="E43" s="179"/>
      <c r="F43" s="179"/>
      <c r="G43" s="180"/>
      <c r="I43" s="121"/>
      <c r="K43" s="121"/>
      <c r="L43" s="122" t="s">
        <v>1901</v>
      </c>
      <c r="O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row>
    <row r="44" spans="1:104" ht="22.5" x14ac:dyDescent="0.2">
      <c r="A44" s="109">
        <v>19</v>
      </c>
      <c r="B44" s="110" t="s">
        <v>1734</v>
      </c>
      <c r="C44" s="111" t="s">
        <v>1902</v>
      </c>
      <c r="D44" s="112" t="s">
        <v>104</v>
      </c>
      <c r="E44" s="113">
        <v>7.3</v>
      </c>
      <c r="F44" s="114">
        <v>0</v>
      </c>
      <c r="G44" s="115">
        <f>E44*F44</f>
        <v>0</v>
      </c>
      <c r="H44" s="116">
        <v>0</v>
      </c>
      <c r="I44" s="117">
        <f>E44*H44</f>
        <v>0</v>
      </c>
      <c r="J44" s="116"/>
      <c r="K44" s="117">
        <f>E44*J44</f>
        <v>0</v>
      </c>
      <c r="O44" s="108"/>
      <c r="Z44" s="108"/>
      <c r="AA44" s="108">
        <v>12</v>
      </c>
      <c r="AB44" s="108">
        <v>0</v>
      </c>
      <c r="AC44" s="108">
        <v>4</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G44</f>
        <v>0</v>
      </c>
      <c r="BA44" s="108"/>
      <c r="BB44" s="108"/>
      <c r="BC44" s="108"/>
      <c r="BD44" s="108"/>
      <c r="BE44" s="108"/>
      <c r="BF44" s="108"/>
      <c r="BG44" s="108"/>
      <c r="BH44" s="108"/>
      <c r="BI44" s="108"/>
      <c r="CA44" s="108">
        <v>12</v>
      </c>
      <c r="CB44" s="108">
        <v>0</v>
      </c>
      <c r="CZ44" s="75">
        <v>1</v>
      </c>
    </row>
    <row r="45" spans="1:104" x14ac:dyDescent="0.2">
      <c r="A45" s="119"/>
      <c r="B45" s="120"/>
      <c r="C45" s="178" t="s">
        <v>1903</v>
      </c>
      <c r="D45" s="179"/>
      <c r="E45" s="179"/>
      <c r="F45" s="179"/>
      <c r="G45" s="180"/>
      <c r="I45" s="121"/>
      <c r="K45" s="121"/>
      <c r="L45" s="122" t="s">
        <v>1903</v>
      </c>
      <c r="O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row>
    <row r="46" spans="1:104" x14ac:dyDescent="0.2">
      <c r="A46" s="109">
        <v>20</v>
      </c>
      <c r="B46" s="110" t="s">
        <v>1734</v>
      </c>
      <c r="C46" s="111" t="s">
        <v>1904</v>
      </c>
      <c r="D46" s="112" t="s">
        <v>1102</v>
      </c>
      <c r="E46" s="113">
        <v>21.8</v>
      </c>
      <c r="F46" s="114">
        <v>0</v>
      </c>
      <c r="G46" s="115">
        <f>E46*F46</f>
        <v>0</v>
      </c>
      <c r="H46" s="116">
        <v>0</v>
      </c>
      <c r="I46" s="117">
        <f>E46*H46</f>
        <v>0</v>
      </c>
      <c r="J46" s="116"/>
      <c r="K46" s="117">
        <f>E46*J46</f>
        <v>0</v>
      </c>
      <c r="O46" s="108"/>
      <c r="Z46" s="108"/>
      <c r="AA46" s="108">
        <v>12</v>
      </c>
      <c r="AB46" s="108">
        <v>0</v>
      </c>
      <c r="AC46" s="108">
        <v>6</v>
      </c>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18">
        <f>G46</f>
        <v>0</v>
      </c>
      <c r="BA46" s="108"/>
      <c r="BB46" s="108"/>
      <c r="BC46" s="108"/>
      <c r="BD46" s="108"/>
      <c r="BE46" s="108"/>
      <c r="BF46" s="108"/>
      <c r="BG46" s="108"/>
      <c r="BH46" s="108"/>
      <c r="BI46" s="108"/>
      <c r="CA46" s="108">
        <v>12</v>
      </c>
      <c r="CB46" s="108">
        <v>0</v>
      </c>
      <c r="CZ46" s="75">
        <v>1</v>
      </c>
    </row>
    <row r="47" spans="1:104" x14ac:dyDescent="0.2">
      <c r="A47" s="119"/>
      <c r="B47" s="120"/>
      <c r="C47" s="178" t="s">
        <v>1742</v>
      </c>
      <c r="D47" s="179"/>
      <c r="E47" s="179"/>
      <c r="F47" s="179"/>
      <c r="G47" s="180"/>
      <c r="I47" s="121"/>
      <c r="K47" s="121"/>
      <c r="L47" s="122" t="s">
        <v>1742</v>
      </c>
      <c r="O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row>
    <row r="48" spans="1:104" x14ac:dyDescent="0.2">
      <c r="A48" s="109">
        <v>21</v>
      </c>
      <c r="B48" s="110" t="s">
        <v>1734</v>
      </c>
      <c r="C48" s="111" t="s">
        <v>1905</v>
      </c>
      <c r="D48" s="112" t="s">
        <v>1836</v>
      </c>
      <c r="E48" s="113">
        <v>14.5</v>
      </c>
      <c r="F48" s="114">
        <v>0</v>
      </c>
      <c r="G48" s="115">
        <f>E48*F48</f>
        <v>0</v>
      </c>
      <c r="H48" s="116">
        <v>0</v>
      </c>
      <c r="I48" s="117">
        <f>E48*H48</f>
        <v>0</v>
      </c>
      <c r="J48" s="116"/>
      <c r="K48" s="117">
        <f>E48*J48</f>
        <v>0</v>
      </c>
      <c r="O48" s="108"/>
      <c r="Z48" s="108"/>
      <c r="AA48" s="108">
        <v>12</v>
      </c>
      <c r="AB48" s="108">
        <v>0</v>
      </c>
      <c r="AC48" s="108">
        <v>5</v>
      </c>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18">
        <f>G48</f>
        <v>0</v>
      </c>
      <c r="BA48" s="108"/>
      <c r="BB48" s="108"/>
      <c r="BC48" s="108"/>
      <c r="BD48" s="108"/>
      <c r="BE48" s="108"/>
      <c r="BF48" s="108"/>
      <c r="BG48" s="108"/>
      <c r="BH48" s="108"/>
      <c r="BI48" s="108"/>
      <c r="CA48" s="108">
        <v>12</v>
      </c>
      <c r="CB48" s="108">
        <v>0</v>
      </c>
      <c r="CZ48" s="75">
        <v>1</v>
      </c>
    </row>
    <row r="49" spans="1:104" x14ac:dyDescent="0.2">
      <c r="A49" s="119"/>
      <c r="B49" s="120"/>
      <c r="C49" s="178" t="s">
        <v>1906</v>
      </c>
      <c r="D49" s="179"/>
      <c r="E49" s="179"/>
      <c r="F49" s="179"/>
      <c r="G49" s="180"/>
      <c r="I49" s="121"/>
      <c r="K49" s="121"/>
      <c r="L49" s="122" t="s">
        <v>1906</v>
      </c>
      <c r="O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row>
    <row r="50" spans="1:104" x14ac:dyDescent="0.2">
      <c r="A50" s="109">
        <v>22</v>
      </c>
      <c r="B50" s="110" t="s">
        <v>1734</v>
      </c>
      <c r="C50" s="111" t="s">
        <v>1743</v>
      </c>
      <c r="D50" s="112" t="s">
        <v>1744</v>
      </c>
      <c r="E50" s="113">
        <v>0.6</v>
      </c>
      <c r="F50" s="114">
        <v>0</v>
      </c>
      <c r="G50" s="115">
        <f>E50*F50</f>
        <v>0</v>
      </c>
      <c r="H50" s="116">
        <v>0</v>
      </c>
      <c r="I50" s="117">
        <f>E50*H50</f>
        <v>0</v>
      </c>
      <c r="J50" s="116"/>
      <c r="K50" s="117">
        <f>E50*J50</f>
        <v>0</v>
      </c>
      <c r="O50" s="108"/>
      <c r="Z50" s="108"/>
      <c r="AA50" s="108">
        <v>12</v>
      </c>
      <c r="AB50" s="108">
        <v>0</v>
      </c>
      <c r="AC50" s="108">
        <v>3</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G50</f>
        <v>0</v>
      </c>
      <c r="BA50" s="108"/>
      <c r="BB50" s="108"/>
      <c r="BC50" s="108"/>
      <c r="BD50" s="108"/>
      <c r="BE50" s="108"/>
      <c r="BF50" s="108"/>
      <c r="BG50" s="108"/>
      <c r="BH50" s="108"/>
      <c r="BI50" s="108"/>
      <c r="CA50" s="108">
        <v>12</v>
      </c>
      <c r="CB50" s="108">
        <v>0</v>
      </c>
      <c r="CZ50" s="75">
        <v>1</v>
      </c>
    </row>
    <row r="51" spans="1:104" x14ac:dyDescent="0.2">
      <c r="A51" s="119"/>
      <c r="B51" s="120"/>
      <c r="C51" s="178" t="s">
        <v>1907</v>
      </c>
      <c r="D51" s="179"/>
      <c r="E51" s="179"/>
      <c r="F51" s="179"/>
      <c r="G51" s="180"/>
      <c r="I51" s="121"/>
      <c r="K51" s="121"/>
      <c r="L51" s="122" t="s">
        <v>1907</v>
      </c>
      <c r="O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row>
    <row r="52" spans="1:104" x14ac:dyDescent="0.2">
      <c r="A52" s="128" t="s">
        <v>51</v>
      </c>
      <c r="B52" s="129" t="s">
        <v>1880</v>
      </c>
      <c r="C52" s="130" t="s">
        <v>48</v>
      </c>
      <c r="D52" s="131"/>
      <c r="E52" s="132"/>
      <c r="F52" s="132"/>
      <c r="G52" s="133">
        <f>SUM(G26:G51)</f>
        <v>0</v>
      </c>
      <c r="H52" s="134"/>
      <c r="I52" s="133">
        <f>SUM(I26:I51)</f>
        <v>0</v>
      </c>
      <c r="J52" s="135"/>
      <c r="K52" s="133">
        <f>SUM(K26:K51)</f>
        <v>0</v>
      </c>
      <c r="O52" s="108"/>
      <c r="X52" s="136">
        <f>K52</f>
        <v>0</v>
      </c>
      <c r="Y52" s="136">
        <f>I52</f>
        <v>0</v>
      </c>
      <c r="Z52" s="118">
        <f>G52</f>
        <v>0</v>
      </c>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37"/>
      <c r="BB52" s="137"/>
      <c r="BC52" s="137"/>
      <c r="BD52" s="137"/>
      <c r="BE52" s="137"/>
      <c r="BF52" s="137"/>
      <c r="BG52" s="108"/>
      <c r="BH52" s="108"/>
      <c r="BI52" s="108"/>
    </row>
    <row r="53" spans="1:104" ht="14.25" customHeight="1" x14ac:dyDescent="0.2">
      <c r="A53" s="100" t="s">
        <v>46</v>
      </c>
      <c r="B53" s="101" t="s">
        <v>1908</v>
      </c>
      <c r="C53" s="102" t="s">
        <v>48</v>
      </c>
      <c r="D53" s="103"/>
      <c r="E53" s="104"/>
      <c r="F53" s="104"/>
      <c r="G53" s="105"/>
      <c r="H53" s="106"/>
      <c r="I53" s="107"/>
      <c r="J53" s="106"/>
      <c r="K53" s="107"/>
      <c r="O53" s="108"/>
    </row>
    <row r="54" spans="1:104" x14ac:dyDescent="0.2">
      <c r="A54" s="109">
        <v>23</v>
      </c>
      <c r="B54" s="110" t="s">
        <v>1909</v>
      </c>
      <c r="C54" s="111" t="s">
        <v>1910</v>
      </c>
      <c r="D54" s="112" t="s">
        <v>49</v>
      </c>
      <c r="E54" s="113">
        <v>664</v>
      </c>
      <c r="F54" s="114">
        <v>0</v>
      </c>
      <c r="G54" s="115">
        <f>E54*F54</f>
        <v>0</v>
      </c>
      <c r="H54" s="116">
        <v>0</v>
      </c>
      <c r="I54" s="117">
        <f>E54*H54</f>
        <v>0</v>
      </c>
      <c r="J54" s="116">
        <v>0</v>
      </c>
      <c r="K54" s="117">
        <f>E54*J54</f>
        <v>0</v>
      </c>
      <c r="O54" s="108"/>
      <c r="Z54" s="108"/>
      <c r="AA54" s="108">
        <v>1</v>
      </c>
      <c r="AB54" s="108">
        <v>1</v>
      </c>
      <c r="AC54" s="108">
        <v>1</v>
      </c>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18">
        <f>G54</f>
        <v>0</v>
      </c>
      <c r="BA54" s="108"/>
      <c r="BB54" s="108"/>
      <c r="BC54" s="108"/>
      <c r="BD54" s="108"/>
      <c r="BE54" s="108"/>
      <c r="BF54" s="108"/>
      <c r="BG54" s="108"/>
      <c r="BH54" s="108"/>
      <c r="BI54" s="108"/>
      <c r="CA54" s="108">
        <v>1</v>
      </c>
      <c r="CB54" s="108">
        <v>1</v>
      </c>
      <c r="CZ54" s="75">
        <v>1</v>
      </c>
    </row>
    <row r="55" spans="1:104" x14ac:dyDescent="0.2">
      <c r="A55" s="119"/>
      <c r="B55" s="120"/>
      <c r="C55" s="178" t="s">
        <v>1763</v>
      </c>
      <c r="D55" s="179"/>
      <c r="E55" s="179"/>
      <c r="F55" s="179"/>
      <c r="G55" s="180"/>
      <c r="I55" s="121"/>
      <c r="K55" s="121"/>
      <c r="L55" s="122" t="s">
        <v>1763</v>
      </c>
      <c r="O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row>
    <row r="56" spans="1:104" x14ac:dyDescent="0.2">
      <c r="A56" s="119"/>
      <c r="B56" s="120"/>
      <c r="C56" s="178" t="s">
        <v>1911</v>
      </c>
      <c r="D56" s="179"/>
      <c r="E56" s="179"/>
      <c r="F56" s="179"/>
      <c r="G56" s="180"/>
      <c r="I56" s="121"/>
      <c r="K56" s="121"/>
      <c r="L56" s="122" t="s">
        <v>1911</v>
      </c>
      <c r="O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row>
    <row r="57" spans="1:104" ht="22.5" x14ac:dyDescent="0.2">
      <c r="A57" s="109">
        <v>24</v>
      </c>
      <c r="B57" s="110" t="s">
        <v>1912</v>
      </c>
      <c r="C57" s="111" t="s">
        <v>1913</v>
      </c>
      <c r="D57" s="112" t="s">
        <v>49</v>
      </c>
      <c r="E57" s="113">
        <v>136</v>
      </c>
      <c r="F57" s="114">
        <v>0</v>
      </c>
      <c r="G57" s="115">
        <f>E57*F57</f>
        <v>0</v>
      </c>
      <c r="H57" s="116">
        <v>0</v>
      </c>
      <c r="I57" s="117">
        <f>E57*H57</f>
        <v>0</v>
      </c>
      <c r="J57" s="116">
        <v>0</v>
      </c>
      <c r="K57" s="117">
        <f>E57*J57</f>
        <v>0</v>
      </c>
      <c r="O57" s="108"/>
      <c r="Z57" s="108"/>
      <c r="AA57" s="108">
        <v>1</v>
      </c>
      <c r="AB57" s="108">
        <v>1</v>
      </c>
      <c r="AC57" s="108">
        <v>1</v>
      </c>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18">
        <f>G57</f>
        <v>0</v>
      </c>
      <c r="BA57" s="108"/>
      <c r="BB57" s="108"/>
      <c r="BC57" s="108"/>
      <c r="BD57" s="108"/>
      <c r="BE57" s="108"/>
      <c r="BF57" s="108"/>
      <c r="BG57" s="108"/>
      <c r="BH57" s="108"/>
      <c r="BI57" s="108"/>
      <c r="CA57" s="108">
        <v>1</v>
      </c>
      <c r="CB57" s="108">
        <v>1</v>
      </c>
      <c r="CZ57" s="75">
        <v>1</v>
      </c>
    </row>
    <row r="58" spans="1:104" x14ac:dyDescent="0.2">
      <c r="A58" s="119"/>
      <c r="B58" s="120"/>
      <c r="C58" s="178" t="s">
        <v>1763</v>
      </c>
      <c r="D58" s="179"/>
      <c r="E58" s="179"/>
      <c r="F58" s="179"/>
      <c r="G58" s="180"/>
      <c r="I58" s="121"/>
      <c r="K58" s="121"/>
      <c r="L58" s="122" t="s">
        <v>1763</v>
      </c>
      <c r="O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row>
    <row r="59" spans="1:104" x14ac:dyDescent="0.2">
      <c r="A59" s="119"/>
      <c r="B59" s="120"/>
      <c r="C59" s="178" t="s">
        <v>1911</v>
      </c>
      <c r="D59" s="179"/>
      <c r="E59" s="179"/>
      <c r="F59" s="179"/>
      <c r="G59" s="180"/>
      <c r="I59" s="121"/>
      <c r="K59" s="121"/>
      <c r="L59" s="122" t="s">
        <v>1911</v>
      </c>
      <c r="O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row>
    <row r="60" spans="1:104" ht="33.75" x14ac:dyDescent="0.2">
      <c r="A60" s="109">
        <v>25</v>
      </c>
      <c r="B60" s="110" t="s">
        <v>1914</v>
      </c>
      <c r="C60" s="111" t="s">
        <v>1915</v>
      </c>
      <c r="D60" s="112" t="s">
        <v>104</v>
      </c>
      <c r="E60" s="113">
        <v>94</v>
      </c>
      <c r="F60" s="114">
        <v>0</v>
      </c>
      <c r="G60" s="115">
        <f>E60*F60</f>
        <v>0</v>
      </c>
      <c r="H60" s="116">
        <v>0</v>
      </c>
      <c r="I60" s="117">
        <f>E60*H60</f>
        <v>0</v>
      </c>
      <c r="J60" s="116">
        <v>0</v>
      </c>
      <c r="K60" s="117">
        <f>E60*J60</f>
        <v>0</v>
      </c>
      <c r="O60" s="108"/>
      <c r="Z60" s="108"/>
      <c r="AA60" s="108">
        <v>1</v>
      </c>
      <c r="AB60" s="108">
        <v>1</v>
      </c>
      <c r="AC60" s="108">
        <v>1</v>
      </c>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18">
        <f>G60</f>
        <v>0</v>
      </c>
      <c r="BA60" s="108"/>
      <c r="BB60" s="108"/>
      <c r="BC60" s="108"/>
      <c r="BD60" s="108"/>
      <c r="BE60" s="108"/>
      <c r="BF60" s="108"/>
      <c r="BG60" s="108"/>
      <c r="BH60" s="108"/>
      <c r="BI60" s="108"/>
      <c r="CA60" s="108">
        <v>1</v>
      </c>
      <c r="CB60" s="108">
        <v>1</v>
      </c>
      <c r="CZ60" s="75">
        <v>1</v>
      </c>
    </row>
    <row r="61" spans="1:104" x14ac:dyDescent="0.2">
      <c r="A61" s="119"/>
      <c r="B61" s="120"/>
      <c r="C61" s="178" t="s">
        <v>1916</v>
      </c>
      <c r="D61" s="179"/>
      <c r="E61" s="179"/>
      <c r="F61" s="179"/>
      <c r="G61" s="180"/>
      <c r="I61" s="121"/>
      <c r="K61" s="121"/>
      <c r="L61" s="122" t="s">
        <v>1916</v>
      </c>
      <c r="O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row>
    <row r="62" spans="1:104" x14ac:dyDescent="0.2">
      <c r="A62" s="119"/>
      <c r="B62" s="120"/>
      <c r="C62" s="178" t="s">
        <v>50</v>
      </c>
      <c r="D62" s="179"/>
      <c r="E62" s="179"/>
      <c r="F62" s="179"/>
      <c r="G62" s="180"/>
      <c r="I62" s="121"/>
      <c r="K62" s="121"/>
      <c r="L62" s="122"/>
      <c r="O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row>
    <row r="63" spans="1:104" ht="22.5" x14ac:dyDescent="0.2">
      <c r="A63" s="109">
        <v>26</v>
      </c>
      <c r="B63" s="110" t="s">
        <v>1917</v>
      </c>
      <c r="C63" s="111" t="s">
        <v>1918</v>
      </c>
      <c r="D63" s="112" t="s">
        <v>49</v>
      </c>
      <c r="E63" s="113">
        <v>1049.5</v>
      </c>
      <c r="F63" s="114">
        <v>0</v>
      </c>
      <c r="G63" s="115">
        <f>E63*F63</f>
        <v>0</v>
      </c>
      <c r="H63" s="116">
        <v>0</v>
      </c>
      <c r="I63" s="117">
        <f>E63*H63</f>
        <v>0</v>
      </c>
      <c r="J63" s="116">
        <v>0</v>
      </c>
      <c r="K63" s="117">
        <f>E63*J63</f>
        <v>0</v>
      </c>
      <c r="O63" s="108"/>
      <c r="Z63" s="108"/>
      <c r="AA63" s="108">
        <v>1</v>
      </c>
      <c r="AB63" s="108">
        <v>1</v>
      </c>
      <c r="AC63" s="108">
        <v>1</v>
      </c>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18">
        <f>G63</f>
        <v>0</v>
      </c>
      <c r="BA63" s="108"/>
      <c r="BB63" s="108"/>
      <c r="BC63" s="108"/>
      <c r="BD63" s="108"/>
      <c r="BE63" s="108"/>
      <c r="BF63" s="108"/>
      <c r="BG63" s="108"/>
      <c r="BH63" s="108"/>
      <c r="BI63" s="108"/>
      <c r="CA63" s="108">
        <v>1</v>
      </c>
      <c r="CB63" s="108">
        <v>1</v>
      </c>
      <c r="CZ63" s="75">
        <v>1</v>
      </c>
    </row>
    <row r="64" spans="1:104" ht="22.5" x14ac:dyDescent="0.2">
      <c r="A64" s="119"/>
      <c r="B64" s="120"/>
      <c r="C64" s="178" t="s">
        <v>1919</v>
      </c>
      <c r="D64" s="179"/>
      <c r="E64" s="179"/>
      <c r="F64" s="179"/>
      <c r="G64" s="180"/>
      <c r="I64" s="121"/>
      <c r="K64" s="121"/>
      <c r="L64" s="122" t="s">
        <v>1919</v>
      </c>
      <c r="O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row>
    <row r="65" spans="1:104" ht="33.75" x14ac:dyDescent="0.2">
      <c r="A65" s="109">
        <v>27</v>
      </c>
      <c r="B65" s="110" t="s">
        <v>1920</v>
      </c>
      <c r="C65" s="111" t="s">
        <v>1921</v>
      </c>
      <c r="D65" s="112" t="s">
        <v>104</v>
      </c>
      <c r="E65" s="113">
        <v>45</v>
      </c>
      <c r="F65" s="114">
        <v>0</v>
      </c>
      <c r="G65" s="115">
        <f>E65*F65</f>
        <v>0</v>
      </c>
      <c r="H65" s="116">
        <v>0</v>
      </c>
      <c r="I65" s="117">
        <f>E65*H65</f>
        <v>0</v>
      </c>
      <c r="J65" s="116">
        <v>0</v>
      </c>
      <c r="K65" s="117">
        <f>E65*J65</f>
        <v>0</v>
      </c>
      <c r="O65" s="108"/>
      <c r="Z65" s="108"/>
      <c r="AA65" s="108">
        <v>1</v>
      </c>
      <c r="AB65" s="108">
        <v>1</v>
      </c>
      <c r="AC65" s="108">
        <v>1</v>
      </c>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18">
        <f>G65</f>
        <v>0</v>
      </c>
      <c r="BA65" s="108"/>
      <c r="BB65" s="108"/>
      <c r="BC65" s="108"/>
      <c r="BD65" s="108"/>
      <c r="BE65" s="108"/>
      <c r="BF65" s="108"/>
      <c r="BG65" s="108"/>
      <c r="BH65" s="108"/>
      <c r="BI65" s="108"/>
      <c r="CA65" s="108">
        <v>1</v>
      </c>
      <c r="CB65" s="108">
        <v>1</v>
      </c>
      <c r="CZ65" s="75">
        <v>1</v>
      </c>
    </row>
    <row r="66" spans="1:104" x14ac:dyDescent="0.2">
      <c r="A66" s="119"/>
      <c r="B66" s="120"/>
      <c r="C66" s="178" t="s">
        <v>1922</v>
      </c>
      <c r="D66" s="179"/>
      <c r="E66" s="179"/>
      <c r="F66" s="179"/>
      <c r="G66" s="180"/>
      <c r="I66" s="121"/>
      <c r="K66" s="121"/>
      <c r="L66" s="122" t="s">
        <v>1922</v>
      </c>
      <c r="O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row>
    <row r="67" spans="1:104" x14ac:dyDescent="0.2">
      <c r="A67" s="119"/>
      <c r="B67" s="120"/>
      <c r="C67" s="178" t="s">
        <v>1923</v>
      </c>
      <c r="D67" s="179"/>
      <c r="E67" s="179"/>
      <c r="F67" s="179"/>
      <c r="G67" s="180"/>
      <c r="I67" s="121"/>
      <c r="K67" s="121"/>
      <c r="L67" s="122" t="s">
        <v>1923</v>
      </c>
      <c r="O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row>
    <row r="68" spans="1:104" x14ac:dyDescent="0.2">
      <c r="A68" s="119"/>
      <c r="B68" s="120"/>
      <c r="C68" s="178" t="s">
        <v>1924</v>
      </c>
      <c r="D68" s="179"/>
      <c r="E68" s="179"/>
      <c r="F68" s="179"/>
      <c r="G68" s="180"/>
      <c r="I68" s="121"/>
      <c r="K68" s="121"/>
      <c r="L68" s="122" t="s">
        <v>1924</v>
      </c>
      <c r="O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row>
    <row r="69" spans="1:104" ht="33.75" x14ac:dyDescent="0.2">
      <c r="A69" s="109">
        <v>28</v>
      </c>
      <c r="B69" s="110" t="s">
        <v>1920</v>
      </c>
      <c r="C69" s="111" t="s">
        <v>1921</v>
      </c>
      <c r="D69" s="112" t="s">
        <v>104</v>
      </c>
      <c r="E69" s="113">
        <v>94</v>
      </c>
      <c r="F69" s="114">
        <v>0</v>
      </c>
      <c r="G69" s="115">
        <f>E69*F69</f>
        <v>0</v>
      </c>
      <c r="H69" s="116">
        <v>0</v>
      </c>
      <c r="I69" s="117">
        <f>E69*H69</f>
        <v>0</v>
      </c>
      <c r="J69" s="116">
        <v>0</v>
      </c>
      <c r="K69" s="117">
        <f>E69*J69</f>
        <v>0</v>
      </c>
      <c r="O69" s="108"/>
      <c r="Z69" s="108"/>
      <c r="AA69" s="108">
        <v>1</v>
      </c>
      <c r="AB69" s="108">
        <v>1</v>
      </c>
      <c r="AC69" s="108">
        <v>1</v>
      </c>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18">
        <f>G69</f>
        <v>0</v>
      </c>
      <c r="BA69" s="108"/>
      <c r="BB69" s="108"/>
      <c r="BC69" s="108"/>
      <c r="BD69" s="108"/>
      <c r="BE69" s="108"/>
      <c r="BF69" s="108"/>
      <c r="BG69" s="108"/>
      <c r="BH69" s="108"/>
      <c r="BI69" s="108"/>
      <c r="CA69" s="108">
        <v>1</v>
      </c>
      <c r="CB69" s="108">
        <v>1</v>
      </c>
      <c r="CZ69" s="75">
        <v>1</v>
      </c>
    </row>
    <row r="70" spans="1:104" ht="22.5" x14ac:dyDescent="0.2">
      <c r="A70" s="119"/>
      <c r="B70" s="120"/>
      <c r="C70" s="178" t="s">
        <v>1925</v>
      </c>
      <c r="D70" s="179"/>
      <c r="E70" s="179"/>
      <c r="F70" s="179"/>
      <c r="G70" s="180"/>
      <c r="I70" s="121"/>
      <c r="K70" s="121"/>
      <c r="L70" s="122" t="s">
        <v>1925</v>
      </c>
      <c r="O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row>
    <row r="71" spans="1:104" ht="22.5" x14ac:dyDescent="0.2">
      <c r="A71" s="109">
        <v>29</v>
      </c>
      <c r="B71" s="110" t="s">
        <v>1926</v>
      </c>
      <c r="C71" s="111" t="s">
        <v>1927</v>
      </c>
      <c r="D71" s="112" t="s">
        <v>49</v>
      </c>
      <c r="E71" s="113">
        <v>59.6</v>
      </c>
      <c r="F71" s="114">
        <v>0</v>
      </c>
      <c r="G71" s="115">
        <f>E71*F71</f>
        <v>0</v>
      </c>
      <c r="H71" s="116">
        <v>0</v>
      </c>
      <c r="I71" s="117">
        <f>E71*H71</f>
        <v>0</v>
      </c>
      <c r="J71" s="116">
        <v>0</v>
      </c>
      <c r="K71" s="117">
        <f>E71*J71</f>
        <v>0</v>
      </c>
      <c r="O71" s="108"/>
      <c r="Z71" s="108"/>
      <c r="AA71" s="108">
        <v>1</v>
      </c>
      <c r="AB71" s="108">
        <v>1</v>
      </c>
      <c r="AC71" s="108">
        <v>1</v>
      </c>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18">
        <f>G71</f>
        <v>0</v>
      </c>
      <c r="BA71" s="108"/>
      <c r="BB71" s="108"/>
      <c r="BC71" s="108"/>
      <c r="BD71" s="108"/>
      <c r="BE71" s="108"/>
      <c r="BF71" s="108"/>
      <c r="BG71" s="108"/>
      <c r="BH71" s="108"/>
      <c r="BI71" s="108"/>
      <c r="CA71" s="108">
        <v>1</v>
      </c>
      <c r="CB71" s="108">
        <v>1</v>
      </c>
      <c r="CZ71" s="75">
        <v>1</v>
      </c>
    </row>
    <row r="72" spans="1:104" x14ac:dyDescent="0.2">
      <c r="A72" s="119"/>
      <c r="B72" s="120"/>
      <c r="C72" s="178" t="s">
        <v>1928</v>
      </c>
      <c r="D72" s="179"/>
      <c r="E72" s="179"/>
      <c r="F72" s="179"/>
      <c r="G72" s="180"/>
      <c r="I72" s="121"/>
      <c r="K72" s="121"/>
      <c r="L72" s="122" t="s">
        <v>1928</v>
      </c>
      <c r="O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row>
    <row r="73" spans="1:104" ht="33.75" x14ac:dyDescent="0.2">
      <c r="A73" s="109">
        <v>30</v>
      </c>
      <c r="B73" s="110" t="s">
        <v>1929</v>
      </c>
      <c r="C73" s="111" t="s">
        <v>1930</v>
      </c>
      <c r="D73" s="112" t="s">
        <v>104</v>
      </c>
      <c r="E73" s="113">
        <v>45</v>
      </c>
      <c r="F73" s="114">
        <v>0</v>
      </c>
      <c r="G73" s="115">
        <f>E73*F73</f>
        <v>0</v>
      </c>
      <c r="H73" s="116">
        <v>0</v>
      </c>
      <c r="I73" s="117">
        <f>E73*H73</f>
        <v>0</v>
      </c>
      <c r="J73" s="116">
        <v>0</v>
      </c>
      <c r="K73" s="117">
        <f>E73*J73</f>
        <v>0</v>
      </c>
      <c r="O73" s="108"/>
      <c r="Z73" s="108"/>
      <c r="AA73" s="108">
        <v>1</v>
      </c>
      <c r="AB73" s="108">
        <v>1</v>
      </c>
      <c r="AC73" s="108">
        <v>1</v>
      </c>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18">
        <f>G73</f>
        <v>0</v>
      </c>
      <c r="BA73" s="108"/>
      <c r="BB73" s="108"/>
      <c r="BC73" s="108"/>
      <c r="BD73" s="108"/>
      <c r="BE73" s="108"/>
      <c r="BF73" s="108"/>
      <c r="BG73" s="108"/>
      <c r="BH73" s="108"/>
      <c r="BI73" s="108"/>
      <c r="CA73" s="108">
        <v>1</v>
      </c>
      <c r="CB73" s="108">
        <v>1</v>
      </c>
      <c r="CZ73" s="75">
        <v>1</v>
      </c>
    </row>
    <row r="74" spans="1:104" ht="22.5" x14ac:dyDescent="0.2">
      <c r="A74" s="119"/>
      <c r="B74" s="120"/>
      <c r="C74" s="178" t="s">
        <v>1931</v>
      </c>
      <c r="D74" s="179"/>
      <c r="E74" s="179"/>
      <c r="F74" s="179"/>
      <c r="G74" s="180"/>
      <c r="I74" s="121"/>
      <c r="K74" s="121"/>
      <c r="L74" s="122" t="s">
        <v>1931</v>
      </c>
      <c r="O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row>
    <row r="75" spans="1:104" x14ac:dyDescent="0.2">
      <c r="A75" s="109">
        <v>31</v>
      </c>
      <c r="B75" s="110" t="s">
        <v>1932</v>
      </c>
      <c r="C75" s="111" t="s">
        <v>1933</v>
      </c>
      <c r="D75" s="112" t="s">
        <v>104</v>
      </c>
      <c r="E75" s="113">
        <v>75</v>
      </c>
      <c r="F75" s="114">
        <v>0</v>
      </c>
      <c r="G75" s="115">
        <f>E75*F75</f>
        <v>0</v>
      </c>
      <c r="H75" s="116">
        <v>0</v>
      </c>
      <c r="I75" s="117">
        <f>E75*H75</f>
        <v>0</v>
      </c>
      <c r="J75" s="116">
        <v>0</v>
      </c>
      <c r="K75" s="117">
        <f>E75*J75</f>
        <v>0</v>
      </c>
      <c r="O75" s="108"/>
      <c r="Z75" s="108"/>
      <c r="AA75" s="108">
        <v>1</v>
      </c>
      <c r="AB75" s="108">
        <v>1</v>
      </c>
      <c r="AC75" s="108">
        <v>1</v>
      </c>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18">
        <f>G75</f>
        <v>0</v>
      </c>
      <c r="BA75" s="108"/>
      <c r="BB75" s="108"/>
      <c r="BC75" s="108"/>
      <c r="BD75" s="108"/>
      <c r="BE75" s="108"/>
      <c r="BF75" s="108"/>
      <c r="BG75" s="108"/>
      <c r="BH75" s="108"/>
      <c r="BI75" s="108"/>
      <c r="CA75" s="108">
        <v>1</v>
      </c>
      <c r="CB75" s="108">
        <v>1</v>
      </c>
      <c r="CZ75" s="75">
        <v>1</v>
      </c>
    </row>
    <row r="76" spans="1:104" x14ac:dyDescent="0.2">
      <c r="A76" s="109">
        <v>32</v>
      </c>
      <c r="B76" s="110" t="s">
        <v>1932</v>
      </c>
      <c r="C76" s="111" t="s">
        <v>1933</v>
      </c>
      <c r="D76" s="112" t="s">
        <v>104</v>
      </c>
      <c r="E76" s="113">
        <v>400</v>
      </c>
      <c r="F76" s="114">
        <v>0</v>
      </c>
      <c r="G76" s="115">
        <f>E76*F76</f>
        <v>0</v>
      </c>
      <c r="H76" s="116">
        <v>0</v>
      </c>
      <c r="I76" s="117">
        <f>E76*H76</f>
        <v>0</v>
      </c>
      <c r="J76" s="116">
        <v>0</v>
      </c>
      <c r="K76" s="117">
        <f>E76*J76</f>
        <v>0</v>
      </c>
      <c r="O76" s="108"/>
      <c r="Z76" s="108"/>
      <c r="AA76" s="108">
        <v>1</v>
      </c>
      <c r="AB76" s="108">
        <v>1</v>
      </c>
      <c r="AC76" s="108">
        <v>1</v>
      </c>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18">
        <f>G76</f>
        <v>0</v>
      </c>
      <c r="BA76" s="108"/>
      <c r="BB76" s="108"/>
      <c r="BC76" s="108"/>
      <c r="BD76" s="108"/>
      <c r="BE76" s="108"/>
      <c r="BF76" s="108"/>
      <c r="BG76" s="108"/>
      <c r="BH76" s="108"/>
      <c r="BI76" s="108"/>
      <c r="CA76" s="108">
        <v>1</v>
      </c>
      <c r="CB76" s="108">
        <v>1</v>
      </c>
      <c r="CZ76" s="75">
        <v>1</v>
      </c>
    </row>
    <row r="77" spans="1:104" x14ac:dyDescent="0.2">
      <c r="A77" s="119"/>
      <c r="B77" s="120"/>
      <c r="C77" s="178" t="s">
        <v>1934</v>
      </c>
      <c r="D77" s="179"/>
      <c r="E77" s="179"/>
      <c r="F77" s="179"/>
      <c r="G77" s="180"/>
      <c r="I77" s="121"/>
      <c r="K77" s="121"/>
      <c r="L77" s="122" t="s">
        <v>1934</v>
      </c>
      <c r="O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row>
    <row r="78" spans="1:104" ht="33.75" x14ac:dyDescent="0.2">
      <c r="A78" s="109">
        <v>33</v>
      </c>
      <c r="B78" s="110" t="s">
        <v>1935</v>
      </c>
      <c r="C78" s="111" t="s">
        <v>1936</v>
      </c>
      <c r="D78" s="112" t="s">
        <v>104</v>
      </c>
      <c r="E78" s="113">
        <v>55</v>
      </c>
      <c r="F78" s="114">
        <v>0</v>
      </c>
      <c r="G78" s="115">
        <f>E78*F78</f>
        <v>0</v>
      </c>
      <c r="H78" s="116">
        <v>0</v>
      </c>
      <c r="I78" s="117">
        <f>E78*H78</f>
        <v>0</v>
      </c>
      <c r="J78" s="116">
        <v>0</v>
      </c>
      <c r="K78" s="117">
        <f>E78*J78</f>
        <v>0</v>
      </c>
      <c r="O78" s="108"/>
      <c r="Z78" s="108"/>
      <c r="AA78" s="108">
        <v>1</v>
      </c>
      <c r="AB78" s="108">
        <v>1</v>
      </c>
      <c r="AC78" s="108">
        <v>1</v>
      </c>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18">
        <f>G78</f>
        <v>0</v>
      </c>
      <c r="BA78" s="108"/>
      <c r="BB78" s="108"/>
      <c r="BC78" s="108"/>
      <c r="BD78" s="108"/>
      <c r="BE78" s="108"/>
      <c r="BF78" s="108"/>
      <c r="BG78" s="108"/>
      <c r="BH78" s="108"/>
      <c r="BI78" s="108"/>
      <c r="CA78" s="108">
        <v>1</v>
      </c>
      <c r="CB78" s="108">
        <v>1</v>
      </c>
      <c r="CZ78" s="75">
        <v>1</v>
      </c>
    </row>
    <row r="79" spans="1:104" ht="33.75" x14ac:dyDescent="0.2">
      <c r="A79" s="109">
        <v>34</v>
      </c>
      <c r="B79" s="110" t="s">
        <v>1711</v>
      </c>
      <c r="C79" s="111" t="s">
        <v>1937</v>
      </c>
      <c r="D79" s="112" t="s">
        <v>49</v>
      </c>
      <c r="E79" s="113">
        <v>400</v>
      </c>
      <c r="F79" s="114">
        <v>0</v>
      </c>
      <c r="G79" s="115">
        <f>E79*F79</f>
        <v>0</v>
      </c>
      <c r="H79" s="116">
        <v>0</v>
      </c>
      <c r="I79" s="117">
        <f>E79*H79</f>
        <v>0</v>
      </c>
      <c r="J79" s="116">
        <v>0</v>
      </c>
      <c r="K79" s="117">
        <f>E79*J79</f>
        <v>0</v>
      </c>
      <c r="O79" s="108"/>
      <c r="Z79" s="108"/>
      <c r="AA79" s="108">
        <v>1</v>
      </c>
      <c r="AB79" s="108">
        <v>1</v>
      </c>
      <c r="AC79" s="108">
        <v>1</v>
      </c>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18">
        <f>G79</f>
        <v>0</v>
      </c>
      <c r="BA79" s="108"/>
      <c r="BB79" s="108"/>
      <c r="BC79" s="108"/>
      <c r="BD79" s="108"/>
      <c r="BE79" s="108"/>
      <c r="BF79" s="108"/>
      <c r="BG79" s="108"/>
      <c r="BH79" s="108"/>
      <c r="BI79" s="108"/>
      <c r="CA79" s="108">
        <v>1</v>
      </c>
      <c r="CB79" s="108">
        <v>1</v>
      </c>
      <c r="CZ79" s="75">
        <v>1</v>
      </c>
    </row>
    <row r="80" spans="1:104" ht="22.5" x14ac:dyDescent="0.2">
      <c r="A80" s="119"/>
      <c r="B80" s="120"/>
      <c r="C80" s="178" t="s">
        <v>1938</v>
      </c>
      <c r="D80" s="179"/>
      <c r="E80" s="179"/>
      <c r="F80" s="179"/>
      <c r="G80" s="180"/>
      <c r="I80" s="121"/>
      <c r="K80" s="121"/>
      <c r="L80" s="122" t="s">
        <v>1938</v>
      </c>
      <c r="O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row>
    <row r="81" spans="1:104" ht="22.5" x14ac:dyDescent="0.2">
      <c r="A81" s="109">
        <v>35</v>
      </c>
      <c r="B81" s="110" t="s">
        <v>1939</v>
      </c>
      <c r="C81" s="111" t="s">
        <v>1940</v>
      </c>
      <c r="D81" s="112" t="s">
        <v>104</v>
      </c>
      <c r="E81" s="113">
        <v>75</v>
      </c>
      <c r="F81" s="114">
        <v>0</v>
      </c>
      <c r="G81" s="115">
        <f>E81*F81</f>
        <v>0</v>
      </c>
      <c r="H81" s="116">
        <v>0</v>
      </c>
      <c r="I81" s="117">
        <f>E81*H81</f>
        <v>0</v>
      </c>
      <c r="J81" s="116">
        <v>0</v>
      </c>
      <c r="K81" s="117">
        <f>E81*J81</f>
        <v>0</v>
      </c>
      <c r="O81" s="108"/>
      <c r="Z81" s="108"/>
      <c r="AA81" s="108">
        <v>1</v>
      </c>
      <c r="AB81" s="108">
        <v>1</v>
      </c>
      <c r="AC81" s="108">
        <v>1</v>
      </c>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18">
        <f>G81</f>
        <v>0</v>
      </c>
      <c r="BA81" s="108"/>
      <c r="BB81" s="108"/>
      <c r="BC81" s="108"/>
      <c r="BD81" s="108"/>
      <c r="BE81" s="108"/>
      <c r="BF81" s="108"/>
      <c r="BG81" s="108"/>
      <c r="BH81" s="108"/>
      <c r="BI81" s="108"/>
      <c r="CA81" s="108">
        <v>1</v>
      </c>
      <c r="CB81" s="108">
        <v>1</v>
      </c>
      <c r="CZ81" s="75">
        <v>1</v>
      </c>
    </row>
    <row r="82" spans="1:104" ht="22.5" x14ac:dyDescent="0.2">
      <c r="A82" s="109">
        <v>36</v>
      </c>
      <c r="B82" s="110" t="s">
        <v>1941</v>
      </c>
      <c r="C82" s="111" t="s">
        <v>1942</v>
      </c>
      <c r="D82" s="112" t="s">
        <v>49</v>
      </c>
      <c r="E82" s="113">
        <v>400</v>
      </c>
      <c r="F82" s="114">
        <v>0</v>
      </c>
      <c r="G82" s="115">
        <f>E82*F82</f>
        <v>0</v>
      </c>
      <c r="H82" s="116">
        <v>0</v>
      </c>
      <c r="I82" s="117">
        <f>E82*H82</f>
        <v>0</v>
      </c>
      <c r="J82" s="116">
        <v>0</v>
      </c>
      <c r="K82" s="117">
        <f>E82*J82</f>
        <v>0</v>
      </c>
      <c r="O82" s="108"/>
      <c r="Z82" s="108"/>
      <c r="AA82" s="108">
        <v>1</v>
      </c>
      <c r="AB82" s="108">
        <v>1</v>
      </c>
      <c r="AC82" s="108">
        <v>1</v>
      </c>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18">
        <f>G82</f>
        <v>0</v>
      </c>
      <c r="BA82" s="108"/>
      <c r="BB82" s="108"/>
      <c r="BC82" s="108"/>
      <c r="BD82" s="108"/>
      <c r="BE82" s="108"/>
      <c r="BF82" s="108"/>
      <c r="BG82" s="108"/>
      <c r="BH82" s="108"/>
      <c r="BI82" s="108"/>
      <c r="CA82" s="108">
        <v>1</v>
      </c>
      <c r="CB82" s="108">
        <v>1</v>
      </c>
      <c r="CZ82" s="75">
        <v>1</v>
      </c>
    </row>
    <row r="83" spans="1:104" x14ac:dyDescent="0.2">
      <c r="A83" s="119"/>
      <c r="B83" s="120"/>
      <c r="C83" s="178" t="s">
        <v>1943</v>
      </c>
      <c r="D83" s="179"/>
      <c r="E83" s="179"/>
      <c r="F83" s="179"/>
      <c r="G83" s="180"/>
      <c r="I83" s="121"/>
      <c r="K83" s="121"/>
      <c r="L83" s="122" t="s">
        <v>1943</v>
      </c>
      <c r="O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row>
    <row r="84" spans="1:104" x14ac:dyDescent="0.2">
      <c r="A84" s="119"/>
      <c r="B84" s="120"/>
      <c r="C84" s="178" t="s">
        <v>1944</v>
      </c>
      <c r="D84" s="179"/>
      <c r="E84" s="179"/>
      <c r="F84" s="179"/>
      <c r="G84" s="180"/>
      <c r="I84" s="121"/>
      <c r="K84" s="121"/>
      <c r="L84" s="122" t="s">
        <v>1944</v>
      </c>
      <c r="O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row>
    <row r="85" spans="1:104" ht="33.75" x14ac:dyDescent="0.2">
      <c r="A85" s="109">
        <v>37</v>
      </c>
      <c r="B85" s="110" t="s">
        <v>1945</v>
      </c>
      <c r="C85" s="111" t="s">
        <v>1946</v>
      </c>
      <c r="D85" s="112" t="s">
        <v>49</v>
      </c>
      <c r="E85" s="113">
        <v>400</v>
      </c>
      <c r="F85" s="114">
        <v>0</v>
      </c>
      <c r="G85" s="115">
        <f>E85*F85</f>
        <v>0</v>
      </c>
      <c r="H85" s="116">
        <v>0</v>
      </c>
      <c r="I85" s="117">
        <f>E85*H85</f>
        <v>0</v>
      </c>
      <c r="J85" s="116">
        <v>0</v>
      </c>
      <c r="K85" s="117">
        <f>E85*J85</f>
        <v>0</v>
      </c>
      <c r="O85" s="108"/>
      <c r="Z85" s="108"/>
      <c r="AA85" s="108">
        <v>1</v>
      </c>
      <c r="AB85" s="108">
        <v>1</v>
      </c>
      <c r="AC85" s="108">
        <v>1</v>
      </c>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18">
        <f>G85</f>
        <v>0</v>
      </c>
      <c r="BA85" s="108"/>
      <c r="BB85" s="108"/>
      <c r="BC85" s="108"/>
      <c r="BD85" s="108"/>
      <c r="BE85" s="108"/>
      <c r="BF85" s="108"/>
      <c r="BG85" s="108"/>
      <c r="BH85" s="108"/>
      <c r="BI85" s="108"/>
      <c r="CA85" s="108">
        <v>1</v>
      </c>
      <c r="CB85" s="108">
        <v>1</v>
      </c>
      <c r="CZ85" s="75">
        <v>1</v>
      </c>
    </row>
    <row r="86" spans="1:104" x14ac:dyDescent="0.2">
      <c r="A86" s="119"/>
      <c r="B86" s="120"/>
      <c r="C86" s="178" t="s">
        <v>1947</v>
      </c>
      <c r="D86" s="179"/>
      <c r="E86" s="179"/>
      <c r="F86" s="179"/>
      <c r="G86" s="180"/>
      <c r="I86" s="121"/>
      <c r="K86" s="121"/>
      <c r="L86" s="122" t="s">
        <v>1947</v>
      </c>
      <c r="O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row>
    <row r="87" spans="1:104" x14ac:dyDescent="0.2">
      <c r="A87" s="119"/>
      <c r="B87" s="120"/>
      <c r="C87" s="178" t="s">
        <v>1948</v>
      </c>
      <c r="D87" s="179"/>
      <c r="E87" s="179"/>
      <c r="F87" s="179"/>
      <c r="G87" s="180"/>
      <c r="I87" s="121"/>
      <c r="K87" s="121"/>
      <c r="L87" s="122" t="s">
        <v>1948</v>
      </c>
      <c r="O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row>
    <row r="88" spans="1:104" x14ac:dyDescent="0.2">
      <c r="A88" s="109">
        <v>38</v>
      </c>
      <c r="B88" s="110" t="s">
        <v>1721</v>
      </c>
      <c r="C88" s="111" t="s">
        <v>1891</v>
      </c>
      <c r="D88" s="112" t="s">
        <v>49</v>
      </c>
      <c r="E88" s="113">
        <v>400</v>
      </c>
      <c r="F88" s="114">
        <v>0</v>
      </c>
      <c r="G88" s="115">
        <f>E88*F88</f>
        <v>0</v>
      </c>
      <c r="H88" s="116">
        <v>0</v>
      </c>
      <c r="I88" s="117">
        <f>E88*H88</f>
        <v>0</v>
      </c>
      <c r="J88" s="116">
        <v>0</v>
      </c>
      <c r="K88" s="117">
        <f>E88*J88</f>
        <v>0</v>
      </c>
      <c r="O88" s="108"/>
      <c r="Z88" s="108"/>
      <c r="AA88" s="108">
        <v>1</v>
      </c>
      <c r="AB88" s="108">
        <v>1</v>
      </c>
      <c r="AC88" s="108">
        <v>1</v>
      </c>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18">
        <f>G88</f>
        <v>0</v>
      </c>
      <c r="BA88" s="108"/>
      <c r="BB88" s="108"/>
      <c r="BC88" s="108"/>
      <c r="BD88" s="108"/>
      <c r="BE88" s="108"/>
      <c r="BF88" s="108"/>
      <c r="BG88" s="108"/>
      <c r="BH88" s="108"/>
      <c r="BI88" s="108"/>
      <c r="CA88" s="108">
        <v>1</v>
      </c>
      <c r="CB88" s="108">
        <v>1</v>
      </c>
      <c r="CZ88" s="75">
        <v>1</v>
      </c>
    </row>
    <row r="89" spans="1:104" x14ac:dyDescent="0.2">
      <c r="A89" s="109">
        <v>39</v>
      </c>
      <c r="B89" s="110" t="s">
        <v>1723</v>
      </c>
      <c r="C89" s="111" t="s">
        <v>1892</v>
      </c>
      <c r="D89" s="112" t="s">
        <v>49</v>
      </c>
      <c r="E89" s="113">
        <v>400</v>
      </c>
      <c r="F89" s="114">
        <v>0</v>
      </c>
      <c r="G89" s="115">
        <f>E89*F89</f>
        <v>0</v>
      </c>
      <c r="H89" s="116">
        <v>0</v>
      </c>
      <c r="I89" s="117">
        <f>E89*H89</f>
        <v>0</v>
      </c>
      <c r="J89" s="116">
        <v>0</v>
      </c>
      <c r="K89" s="117">
        <f>E89*J89</f>
        <v>0</v>
      </c>
      <c r="O89" s="108"/>
      <c r="Z89" s="108"/>
      <c r="AA89" s="108">
        <v>1</v>
      </c>
      <c r="AB89" s="108">
        <v>1</v>
      </c>
      <c r="AC89" s="108">
        <v>1</v>
      </c>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18">
        <f>G89</f>
        <v>0</v>
      </c>
      <c r="BA89" s="108"/>
      <c r="BB89" s="108"/>
      <c r="BC89" s="108"/>
      <c r="BD89" s="108"/>
      <c r="BE89" s="108"/>
      <c r="BF89" s="108"/>
      <c r="BG89" s="108"/>
      <c r="BH89" s="108"/>
      <c r="BI89" s="108"/>
      <c r="CA89" s="108">
        <v>1</v>
      </c>
      <c r="CB89" s="108">
        <v>1</v>
      </c>
      <c r="CZ89" s="75">
        <v>1</v>
      </c>
    </row>
    <row r="90" spans="1:104" x14ac:dyDescent="0.2">
      <c r="A90" s="109">
        <v>40</v>
      </c>
      <c r="B90" s="110" t="s">
        <v>1893</v>
      </c>
      <c r="C90" s="111" t="s">
        <v>1894</v>
      </c>
      <c r="D90" s="112" t="s">
        <v>49</v>
      </c>
      <c r="E90" s="113">
        <v>400</v>
      </c>
      <c r="F90" s="114">
        <v>0</v>
      </c>
      <c r="G90" s="115">
        <f>E90*F90</f>
        <v>0</v>
      </c>
      <c r="H90" s="116">
        <v>0</v>
      </c>
      <c r="I90" s="117">
        <f>E90*H90</f>
        <v>0</v>
      </c>
      <c r="J90" s="116">
        <v>0</v>
      </c>
      <c r="K90" s="117">
        <f>E90*J90</f>
        <v>0</v>
      </c>
      <c r="O90" s="108"/>
      <c r="Z90" s="108"/>
      <c r="AA90" s="108">
        <v>1</v>
      </c>
      <c r="AB90" s="108">
        <v>1</v>
      </c>
      <c r="AC90" s="108">
        <v>1</v>
      </c>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18">
        <f>G90</f>
        <v>0</v>
      </c>
      <c r="BA90" s="108"/>
      <c r="BB90" s="108"/>
      <c r="BC90" s="108"/>
      <c r="BD90" s="108"/>
      <c r="BE90" s="108"/>
      <c r="BF90" s="108"/>
      <c r="BG90" s="108"/>
      <c r="BH90" s="108"/>
      <c r="BI90" s="108"/>
      <c r="CA90" s="108">
        <v>1</v>
      </c>
      <c r="CB90" s="108">
        <v>1</v>
      </c>
      <c r="CZ90" s="75">
        <v>1</v>
      </c>
    </row>
    <row r="91" spans="1:104" ht="33.75" x14ac:dyDescent="0.2">
      <c r="A91" s="109">
        <v>41</v>
      </c>
      <c r="B91" s="110" t="s">
        <v>1949</v>
      </c>
      <c r="C91" s="111" t="s">
        <v>1950</v>
      </c>
      <c r="D91" s="112" t="s">
        <v>49</v>
      </c>
      <c r="E91" s="113">
        <v>400</v>
      </c>
      <c r="F91" s="114">
        <v>0</v>
      </c>
      <c r="G91" s="115">
        <f>E91*F91</f>
        <v>0</v>
      </c>
      <c r="H91" s="116">
        <v>0</v>
      </c>
      <c r="I91" s="117">
        <f>E91*H91</f>
        <v>0</v>
      </c>
      <c r="J91" s="116">
        <v>0</v>
      </c>
      <c r="K91" s="117">
        <f>E91*J91</f>
        <v>0</v>
      </c>
      <c r="O91" s="108"/>
      <c r="Z91" s="108"/>
      <c r="AA91" s="108">
        <v>1</v>
      </c>
      <c r="AB91" s="108">
        <v>1</v>
      </c>
      <c r="AC91" s="108">
        <v>1</v>
      </c>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18">
        <f>G91</f>
        <v>0</v>
      </c>
      <c r="BA91" s="108"/>
      <c r="BB91" s="108"/>
      <c r="BC91" s="108"/>
      <c r="BD91" s="108"/>
      <c r="BE91" s="108"/>
      <c r="BF91" s="108"/>
      <c r="BG91" s="108"/>
      <c r="BH91" s="108"/>
      <c r="BI91" s="108"/>
      <c r="CA91" s="108">
        <v>1</v>
      </c>
      <c r="CB91" s="108">
        <v>1</v>
      </c>
      <c r="CZ91" s="75">
        <v>1</v>
      </c>
    </row>
    <row r="92" spans="1:104" x14ac:dyDescent="0.2">
      <c r="A92" s="119"/>
      <c r="B92" s="120"/>
      <c r="C92" s="178" t="s">
        <v>1950</v>
      </c>
      <c r="D92" s="179"/>
      <c r="E92" s="179"/>
      <c r="F92" s="179"/>
      <c r="G92" s="180"/>
      <c r="I92" s="121"/>
      <c r="K92" s="121"/>
      <c r="L92" s="122" t="s">
        <v>1950</v>
      </c>
      <c r="O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row>
    <row r="93" spans="1:104" x14ac:dyDescent="0.2">
      <c r="A93" s="119"/>
      <c r="B93" s="120"/>
      <c r="C93" s="178" t="s">
        <v>1951</v>
      </c>
      <c r="D93" s="179"/>
      <c r="E93" s="179"/>
      <c r="F93" s="179"/>
      <c r="G93" s="180"/>
      <c r="I93" s="121"/>
      <c r="K93" s="121"/>
      <c r="L93" s="122" t="s">
        <v>1951</v>
      </c>
      <c r="O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row>
    <row r="94" spans="1:104" ht="22.5" x14ac:dyDescent="0.2">
      <c r="A94" s="109">
        <v>42</v>
      </c>
      <c r="B94" s="110" t="s">
        <v>1729</v>
      </c>
      <c r="C94" s="111" t="s">
        <v>1900</v>
      </c>
      <c r="D94" s="112" t="s">
        <v>128</v>
      </c>
      <c r="E94" s="113">
        <v>8.0000000000000002E-3</v>
      </c>
      <c r="F94" s="114">
        <v>0</v>
      </c>
      <c r="G94" s="115">
        <f>E94*F94</f>
        <v>0</v>
      </c>
      <c r="H94" s="116">
        <v>0</v>
      </c>
      <c r="I94" s="117">
        <f>E94*H94</f>
        <v>0</v>
      </c>
      <c r="J94" s="116">
        <v>0</v>
      </c>
      <c r="K94" s="117">
        <f>E94*J94</f>
        <v>0</v>
      </c>
      <c r="O94" s="108"/>
      <c r="Z94" s="108"/>
      <c r="AA94" s="108">
        <v>1</v>
      </c>
      <c r="AB94" s="108">
        <v>1</v>
      </c>
      <c r="AC94" s="108">
        <v>1</v>
      </c>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18">
        <f>G94</f>
        <v>0</v>
      </c>
      <c r="BA94" s="108"/>
      <c r="BB94" s="108"/>
      <c r="BC94" s="108"/>
      <c r="BD94" s="108"/>
      <c r="BE94" s="108"/>
      <c r="BF94" s="108"/>
      <c r="BG94" s="108"/>
      <c r="BH94" s="108"/>
      <c r="BI94" s="108"/>
      <c r="CA94" s="108">
        <v>1</v>
      </c>
      <c r="CB94" s="108">
        <v>1</v>
      </c>
      <c r="CZ94" s="75">
        <v>1</v>
      </c>
    </row>
    <row r="95" spans="1:104" x14ac:dyDescent="0.2">
      <c r="A95" s="109">
        <v>43</v>
      </c>
      <c r="B95" s="110" t="s">
        <v>1952</v>
      </c>
      <c r="C95" s="111" t="s">
        <v>1953</v>
      </c>
      <c r="D95" s="112" t="s">
        <v>49</v>
      </c>
      <c r="E95" s="113">
        <v>400</v>
      </c>
      <c r="F95" s="114">
        <v>0</v>
      </c>
      <c r="G95" s="115">
        <f>E95*F95</f>
        <v>0</v>
      </c>
      <c r="H95" s="116">
        <v>0</v>
      </c>
      <c r="I95" s="117">
        <f>E95*H95</f>
        <v>0</v>
      </c>
      <c r="J95" s="116">
        <v>0</v>
      </c>
      <c r="K95" s="117">
        <f>E95*J95</f>
        <v>0</v>
      </c>
      <c r="O95" s="108"/>
      <c r="Z95" s="108"/>
      <c r="AA95" s="108">
        <v>1</v>
      </c>
      <c r="AB95" s="108">
        <v>1</v>
      </c>
      <c r="AC95" s="108">
        <v>1</v>
      </c>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18">
        <f>G95</f>
        <v>0</v>
      </c>
      <c r="BA95" s="108"/>
      <c r="BB95" s="108"/>
      <c r="BC95" s="108"/>
      <c r="BD95" s="108"/>
      <c r="BE95" s="108"/>
      <c r="BF95" s="108"/>
      <c r="BG95" s="108"/>
      <c r="BH95" s="108"/>
      <c r="BI95" s="108"/>
      <c r="CA95" s="108">
        <v>1</v>
      </c>
      <c r="CB95" s="108">
        <v>1</v>
      </c>
      <c r="CZ95" s="75">
        <v>1</v>
      </c>
    </row>
    <row r="96" spans="1:104" x14ac:dyDescent="0.2">
      <c r="A96" s="109">
        <v>44</v>
      </c>
      <c r="B96" s="110" t="s">
        <v>1954</v>
      </c>
      <c r="C96" s="111" t="s">
        <v>1955</v>
      </c>
      <c r="D96" s="112" t="s">
        <v>104</v>
      </c>
      <c r="E96" s="113">
        <v>160</v>
      </c>
      <c r="F96" s="114">
        <v>0</v>
      </c>
      <c r="G96" s="115">
        <f>E96*F96</f>
        <v>0</v>
      </c>
      <c r="H96" s="116">
        <v>0</v>
      </c>
      <c r="I96" s="117">
        <f>E96*H96</f>
        <v>0</v>
      </c>
      <c r="J96" s="116">
        <v>0</v>
      </c>
      <c r="K96" s="117">
        <f>E96*J96</f>
        <v>0</v>
      </c>
      <c r="O96" s="108"/>
      <c r="Z96" s="108"/>
      <c r="AA96" s="108">
        <v>1</v>
      </c>
      <c r="AB96" s="108">
        <v>1</v>
      </c>
      <c r="AC96" s="108">
        <v>1</v>
      </c>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18">
        <f>G96</f>
        <v>0</v>
      </c>
      <c r="BA96" s="108"/>
      <c r="BB96" s="108"/>
      <c r="BC96" s="108"/>
      <c r="BD96" s="108"/>
      <c r="BE96" s="108"/>
      <c r="BF96" s="108"/>
      <c r="BG96" s="108"/>
      <c r="BH96" s="108"/>
      <c r="BI96" s="108"/>
      <c r="CA96" s="108">
        <v>1</v>
      </c>
      <c r="CB96" s="108">
        <v>1</v>
      </c>
      <c r="CZ96" s="75">
        <v>1</v>
      </c>
    </row>
    <row r="97" spans="1:104" x14ac:dyDescent="0.2">
      <c r="A97" s="119"/>
      <c r="B97" s="120"/>
      <c r="C97" s="178" t="s">
        <v>1956</v>
      </c>
      <c r="D97" s="179"/>
      <c r="E97" s="179"/>
      <c r="F97" s="179"/>
      <c r="G97" s="180"/>
      <c r="I97" s="121"/>
      <c r="K97" s="121"/>
      <c r="L97" s="122" t="s">
        <v>1956</v>
      </c>
      <c r="O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row>
    <row r="98" spans="1:104" x14ac:dyDescent="0.2">
      <c r="A98" s="109">
        <v>45</v>
      </c>
      <c r="B98" s="110" t="s">
        <v>1954</v>
      </c>
      <c r="C98" s="111" t="s">
        <v>1955</v>
      </c>
      <c r="D98" s="112" t="s">
        <v>104</v>
      </c>
      <c r="E98" s="113">
        <v>8</v>
      </c>
      <c r="F98" s="114">
        <v>0</v>
      </c>
      <c r="G98" s="115">
        <f>E98*F98</f>
        <v>0</v>
      </c>
      <c r="H98" s="116">
        <v>0</v>
      </c>
      <c r="I98" s="117">
        <f>E98*H98</f>
        <v>0</v>
      </c>
      <c r="J98" s="116">
        <v>0</v>
      </c>
      <c r="K98" s="117">
        <f>E98*J98</f>
        <v>0</v>
      </c>
      <c r="O98" s="108"/>
      <c r="Z98" s="108"/>
      <c r="AA98" s="108">
        <v>1</v>
      </c>
      <c r="AB98" s="108">
        <v>1</v>
      </c>
      <c r="AC98" s="108">
        <v>1</v>
      </c>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18">
        <f>G98</f>
        <v>0</v>
      </c>
      <c r="BA98" s="108"/>
      <c r="BB98" s="108"/>
      <c r="BC98" s="108"/>
      <c r="BD98" s="108"/>
      <c r="BE98" s="108"/>
      <c r="BF98" s="108"/>
      <c r="BG98" s="108"/>
      <c r="BH98" s="108"/>
      <c r="BI98" s="108"/>
      <c r="CA98" s="108">
        <v>1</v>
      </c>
      <c r="CB98" s="108">
        <v>1</v>
      </c>
      <c r="CZ98" s="75">
        <v>1</v>
      </c>
    </row>
    <row r="99" spans="1:104" x14ac:dyDescent="0.2">
      <c r="A99" s="119"/>
      <c r="B99" s="120"/>
      <c r="C99" s="178" t="s">
        <v>1957</v>
      </c>
      <c r="D99" s="179"/>
      <c r="E99" s="179"/>
      <c r="F99" s="179"/>
      <c r="G99" s="180"/>
      <c r="I99" s="121"/>
      <c r="K99" s="121"/>
      <c r="L99" s="122" t="s">
        <v>1957</v>
      </c>
      <c r="O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row>
    <row r="100" spans="1:104" ht="22.5" x14ac:dyDescent="0.2">
      <c r="A100" s="109">
        <v>46</v>
      </c>
      <c r="B100" s="110" t="s">
        <v>1662</v>
      </c>
      <c r="C100" s="111" t="s">
        <v>1876</v>
      </c>
      <c r="D100" s="112" t="s">
        <v>128</v>
      </c>
      <c r="E100" s="113">
        <v>0.55000000000000004</v>
      </c>
      <c r="F100" s="114">
        <v>0</v>
      </c>
      <c r="G100" s="115">
        <f>E100*F100</f>
        <v>0</v>
      </c>
      <c r="H100" s="116">
        <v>0</v>
      </c>
      <c r="I100" s="117">
        <f>E100*H100</f>
        <v>0</v>
      </c>
      <c r="J100" s="116">
        <v>0</v>
      </c>
      <c r="K100" s="117">
        <f>E100*J100</f>
        <v>0</v>
      </c>
      <c r="O100" s="108"/>
      <c r="Z100" s="108"/>
      <c r="AA100" s="108">
        <v>1</v>
      </c>
      <c r="AB100" s="108">
        <v>1</v>
      </c>
      <c r="AC100" s="108">
        <v>1</v>
      </c>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18">
        <f>G100</f>
        <v>0</v>
      </c>
      <c r="BA100" s="108"/>
      <c r="BB100" s="108"/>
      <c r="BC100" s="108"/>
      <c r="BD100" s="108"/>
      <c r="BE100" s="108"/>
      <c r="BF100" s="108"/>
      <c r="BG100" s="108"/>
      <c r="BH100" s="108"/>
      <c r="BI100" s="108"/>
      <c r="CA100" s="108">
        <v>1</v>
      </c>
      <c r="CB100" s="108">
        <v>1</v>
      </c>
      <c r="CZ100" s="75">
        <v>1</v>
      </c>
    </row>
    <row r="101" spans="1:104" x14ac:dyDescent="0.2">
      <c r="A101" s="119"/>
      <c r="B101" s="120"/>
      <c r="C101" s="178" t="s">
        <v>1958</v>
      </c>
      <c r="D101" s="179"/>
      <c r="E101" s="179"/>
      <c r="F101" s="179"/>
      <c r="G101" s="180"/>
      <c r="I101" s="121"/>
      <c r="K101" s="121"/>
      <c r="L101" s="122" t="s">
        <v>1958</v>
      </c>
      <c r="O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row>
    <row r="102" spans="1:104" ht="22.5" x14ac:dyDescent="0.2">
      <c r="A102" s="109">
        <v>47</v>
      </c>
      <c r="B102" s="110" t="s">
        <v>1662</v>
      </c>
      <c r="C102" s="111" t="s">
        <v>1876</v>
      </c>
      <c r="D102" s="112" t="s">
        <v>128</v>
      </c>
      <c r="E102" s="113">
        <v>202.8</v>
      </c>
      <c r="F102" s="114">
        <v>0</v>
      </c>
      <c r="G102" s="115">
        <f>E102*F102</f>
        <v>0</v>
      </c>
      <c r="H102" s="116">
        <v>0</v>
      </c>
      <c r="I102" s="117">
        <f>E102*H102</f>
        <v>0</v>
      </c>
      <c r="J102" s="116">
        <v>0</v>
      </c>
      <c r="K102" s="117">
        <f>E102*J102</f>
        <v>0</v>
      </c>
      <c r="O102" s="108"/>
      <c r="Z102" s="108"/>
      <c r="AA102" s="108">
        <v>1</v>
      </c>
      <c r="AB102" s="108">
        <v>1</v>
      </c>
      <c r="AC102" s="108">
        <v>1</v>
      </c>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18">
        <f>G102</f>
        <v>0</v>
      </c>
      <c r="BA102" s="108"/>
      <c r="BB102" s="108"/>
      <c r="BC102" s="108"/>
      <c r="BD102" s="108"/>
      <c r="BE102" s="108"/>
      <c r="BF102" s="108"/>
      <c r="BG102" s="108"/>
      <c r="BH102" s="108"/>
      <c r="BI102" s="108"/>
      <c r="CA102" s="108">
        <v>1</v>
      </c>
      <c r="CB102" s="108">
        <v>1</v>
      </c>
      <c r="CZ102" s="75">
        <v>1</v>
      </c>
    </row>
    <row r="103" spans="1:104" ht="22.5" x14ac:dyDescent="0.2">
      <c r="A103" s="109">
        <v>48</v>
      </c>
      <c r="B103" s="110" t="s">
        <v>1734</v>
      </c>
      <c r="C103" s="111" t="s">
        <v>1959</v>
      </c>
      <c r="D103" s="112" t="s">
        <v>84</v>
      </c>
      <c r="E103" s="113">
        <v>1260</v>
      </c>
      <c r="F103" s="114">
        <v>0</v>
      </c>
      <c r="G103" s="115">
        <f>E103*F103</f>
        <v>0</v>
      </c>
      <c r="H103" s="116">
        <v>0</v>
      </c>
      <c r="I103" s="117">
        <f>E103*H103</f>
        <v>0</v>
      </c>
      <c r="J103" s="116"/>
      <c r="K103" s="117">
        <f>E103*J103</f>
        <v>0</v>
      </c>
      <c r="O103" s="108"/>
      <c r="Z103" s="108"/>
      <c r="AA103" s="108">
        <v>12</v>
      </c>
      <c r="AB103" s="108">
        <v>0</v>
      </c>
      <c r="AC103" s="108">
        <v>12</v>
      </c>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18">
        <f>G103</f>
        <v>0</v>
      </c>
      <c r="BA103" s="108"/>
      <c r="BB103" s="108"/>
      <c r="BC103" s="108"/>
      <c r="BD103" s="108"/>
      <c r="BE103" s="108"/>
      <c r="BF103" s="108"/>
      <c r="BG103" s="108"/>
      <c r="BH103" s="108"/>
      <c r="BI103" s="108"/>
      <c r="CA103" s="108">
        <v>12</v>
      </c>
      <c r="CB103" s="108">
        <v>0</v>
      </c>
      <c r="CZ103" s="75">
        <v>1</v>
      </c>
    </row>
    <row r="104" spans="1:104" x14ac:dyDescent="0.2">
      <c r="A104" s="119"/>
      <c r="B104" s="120"/>
      <c r="C104" s="178" t="s">
        <v>1960</v>
      </c>
      <c r="D104" s="179"/>
      <c r="E104" s="179"/>
      <c r="F104" s="179"/>
      <c r="G104" s="180"/>
      <c r="I104" s="121"/>
      <c r="K104" s="121"/>
      <c r="L104" s="122" t="s">
        <v>1960</v>
      </c>
      <c r="O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row>
    <row r="105" spans="1:104" x14ac:dyDescent="0.2">
      <c r="A105" s="109">
        <v>49</v>
      </c>
      <c r="B105" s="110" t="s">
        <v>1734</v>
      </c>
      <c r="C105" s="111" t="s">
        <v>1961</v>
      </c>
      <c r="D105" s="112" t="s">
        <v>49</v>
      </c>
      <c r="E105" s="113">
        <v>1049.5</v>
      </c>
      <c r="F105" s="114">
        <v>0</v>
      </c>
      <c r="G105" s="115">
        <f>E105*F105</f>
        <v>0</v>
      </c>
      <c r="H105" s="116">
        <v>0</v>
      </c>
      <c r="I105" s="117">
        <f>E105*H105</f>
        <v>0</v>
      </c>
      <c r="J105" s="116"/>
      <c r="K105" s="117">
        <f>E105*J105</f>
        <v>0</v>
      </c>
      <c r="O105" s="108"/>
      <c r="Z105" s="108"/>
      <c r="AA105" s="108">
        <v>12</v>
      </c>
      <c r="AB105" s="108">
        <v>0</v>
      </c>
      <c r="AC105" s="108">
        <v>7</v>
      </c>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18">
        <f>G105</f>
        <v>0</v>
      </c>
      <c r="BA105" s="108"/>
      <c r="BB105" s="108"/>
      <c r="BC105" s="108"/>
      <c r="BD105" s="108"/>
      <c r="BE105" s="108"/>
      <c r="BF105" s="108"/>
      <c r="BG105" s="108"/>
      <c r="BH105" s="108"/>
      <c r="BI105" s="108"/>
      <c r="CA105" s="108">
        <v>12</v>
      </c>
      <c r="CB105" s="108">
        <v>0</v>
      </c>
      <c r="CZ105" s="75">
        <v>1</v>
      </c>
    </row>
    <row r="106" spans="1:104" x14ac:dyDescent="0.2">
      <c r="A106" s="119"/>
      <c r="B106" s="120"/>
      <c r="C106" s="178" t="s">
        <v>1962</v>
      </c>
      <c r="D106" s="179"/>
      <c r="E106" s="179"/>
      <c r="F106" s="179"/>
      <c r="G106" s="180"/>
      <c r="I106" s="121"/>
      <c r="K106" s="121"/>
      <c r="L106" s="122" t="s">
        <v>1962</v>
      </c>
      <c r="O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row>
    <row r="107" spans="1:104" ht="22.5" x14ac:dyDescent="0.2">
      <c r="A107" s="109">
        <v>50</v>
      </c>
      <c r="B107" s="110" t="s">
        <v>1734</v>
      </c>
      <c r="C107" s="111" t="s">
        <v>1963</v>
      </c>
      <c r="D107" s="112" t="s">
        <v>104</v>
      </c>
      <c r="E107" s="113">
        <v>75</v>
      </c>
      <c r="F107" s="114">
        <v>0</v>
      </c>
      <c r="G107" s="115">
        <f>E107*F107</f>
        <v>0</v>
      </c>
      <c r="H107" s="116">
        <v>0</v>
      </c>
      <c r="I107" s="117">
        <f>E107*H107</f>
        <v>0</v>
      </c>
      <c r="J107" s="116"/>
      <c r="K107" s="117">
        <f>E107*J107</f>
        <v>0</v>
      </c>
      <c r="O107" s="108"/>
      <c r="Z107" s="108"/>
      <c r="AA107" s="108">
        <v>12</v>
      </c>
      <c r="AB107" s="108">
        <v>0</v>
      </c>
      <c r="AC107" s="108">
        <v>8</v>
      </c>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18">
        <f>G107</f>
        <v>0</v>
      </c>
      <c r="BA107" s="108"/>
      <c r="BB107" s="108"/>
      <c r="BC107" s="108"/>
      <c r="BD107" s="108"/>
      <c r="BE107" s="108"/>
      <c r="BF107" s="108"/>
      <c r="BG107" s="108"/>
      <c r="BH107" s="108"/>
      <c r="BI107" s="108"/>
      <c r="CA107" s="108">
        <v>12</v>
      </c>
      <c r="CB107" s="108">
        <v>0</v>
      </c>
      <c r="CZ107" s="75">
        <v>1</v>
      </c>
    </row>
    <row r="108" spans="1:104" x14ac:dyDescent="0.2">
      <c r="A108" s="119"/>
      <c r="B108" s="120"/>
      <c r="C108" s="178" t="s">
        <v>1964</v>
      </c>
      <c r="D108" s="179"/>
      <c r="E108" s="179"/>
      <c r="F108" s="179"/>
      <c r="G108" s="180"/>
      <c r="I108" s="121"/>
      <c r="K108" s="121"/>
      <c r="L108" s="122" t="s">
        <v>1964</v>
      </c>
      <c r="O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row>
    <row r="109" spans="1:104" ht="22.5" x14ac:dyDescent="0.2">
      <c r="A109" s="109">
        <v>51</v>
      </c>
      <c r="B109" s="110" t="s">
        <v>1734</v>
      </c>
      <c r="C109" s="111" t="s">
        <v>1965</v>
      </c>
      <c r="D109" s="112" t="s">
        <v>84</v>
      </c>
      <c r="E109" s="113">
        <v>1440</v>
      </c>
      <c r="F109" s="114">
        <v>0</v>
      </c>
      <c r="G109" s="115">
        <f>E109*F109</f>
        <v>0</v>
      </c>
      <c r="H109" s="116">
        <v>0</v>
      </c>
      <c r="I109" s="117">
        <f>E109*H109</f>
        <v>0</v>
      </c>
      <c r="J109" s="116"/>
      <c r="K109" s="117">
        <f>E109*J109</f>
        <v>0</v>
      </c>
      <c r="O109" s="108"/>
      <c r="Z109" s="108"/>
      <c r="AA109" s="108">
        <v>12</v>
      </c>
      <c r="AB109" s="108">
        <v>0</v>
      </c>
      <c r="AC109" s="108">
        <v>10</v>
      </c>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18">
        <f>G109</f>
        <v>0</v>
      </c>
      <c r="BA109" s="108"/>
      <c r="BB109" s="108"/>
      <c r="BC109" s="108"/>
      <c r="BD109" s="108"/>
      <c r="BE109" s="108"/>
      <c r="BF109" s="108"/>
      <c r="BG109" s="108"/>
      <c r="BH109" s="108"/>
      <c r="BI109" s="108"/>
      <c r="CA109" s="108">
        <v>12</v>
      </c>
      <c r="CB109" s="108">
        <v>0</v>
      </c>
      <c r="CZ109" s="75">
        <v>1</v>
      </c>
    </row>
    <row r="110" spans="1:104" x14ac:dyDescent="0.2">
      <c r="A110" s="119"/>
      <c r="B110" s="120"/>
      <c r="C110" s="178" t="s">
        <v>1966</v>
      </c>
      <c r="D110" s="179"/>
      <c r="E110" s="179"/>
      <c r="F110" s="179"/>
      <c r="G110" s="180"/>
      <c r="I110" s="121"/>
      <c r="K110" s="121"/>
      <c r="L110" s="122" t="s">
        <v>1966</v>
      </c>
      <c r="O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row>
    <row r="111" spans="1:104" x14ac:dyDescent="0.2">
      <c r="A111" s="109">
        <v>52</v>
      </c>
      <c r="B111" s="110" t="s">
        <v>1734</v>
      </c>
      <c r="C111" s="111" t="s">
        <v>1841</v>
      </c>
      <c r="D111" s="112" t="s">
        <v>104</v>
      </c>
      <c r="E111" s="113">
        <v>8</v>
      </c>
      <c r="F111" s="114">
        <v>0</v>
      </c>
      <c r="G111" s="115">
        <f>E111*F111</f>
        <v>0</v>
      </c>
      <c r="H111" s="116">
        <v>0</v>
      </c>
      <c r="I111" s="117">
        <f>E111*H111</f>
        <v>0</v>
      </c>
      <c r="J111" s="116"/>
      <c r="K111" s="117">
        <f>E111*J111</f>
        <v>0</v>
      </c>
      <c r="O111" s="108"/>
      <c r="Z111" s="108"/>
      <c r="AA111" s="108">
        <v>12</v>
      </c>
      <c r="AB111" s="108">
        <v>0</v>
      </c>
      <c r="AC111" s="108">
        <v>15</v>
      </c>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18">
        <f>G111</f>
        <v>0</v>
      </c>
      <c r="BA111" s="108"/>
      <c r="BB111" s="108"/>
      <c r="BC111" s="108"/>
      <c r="BD111" s="108"/>
      <c r="BE111" s="108"/>
      <c r="BF111" s="108"/>
      <c r="BG111" s="108"/>
      <c r="BH111" s="108"/>
      <c r="BI111" s="108"/>
      <c r="CA111" s="108">
        <v>12</v>
      </c>
      <c r="CB111" s="108">
        <v>0</v>
      </c>
      <c r="CZ111" s="75">
        <v>1</v>
      </c>
    </row>
    <row r="112" spans="1:104" x14ac:dyDescent="0.2">
      <c r="A112" s="109">
        <v>53</v>
      </c>
      <c r="B112" s="110" t="s">
        <v>1734</v>
      </c>
      <c r="C112" s="111" t="s">
        <v>1967</v>
      </c>
      <c r="D112" s="112" t="s">
        <v>49</v>
      </c>
      <c r="E112" s="113">
        <v>440</v>
      </c>
      <c r="F112" s="114">
        <v>0</v>
      </c>
      <c r="G112" s="115">
        <f>E112*F112</f>
        <v>0</v>
      </c>
      <c r="H112" s="116">
        <v>0</v>
      </c>
      <c r="I112" s="117">
        <f>E112*H112</f>
        <v>0</v>
      </c>
      <c r="J112" s="116"/>
      <c r="K112" s="117">
        <f>E112*J112</f>
        <v>0</v>
      </c>
      <c r="O112" s="108"/>
      <c r="Z112" s="108"/>
      <c r="AA112" s="108">
        <v>12</v>
      </c>
      <c r="AB112" s="108">
        <v>0</v>
      </c>
      <c r="AC112" s="108">
        <v>14</v>
      </c>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18">
        <f>G112</f>
        <v>0</v>
      </c>
      <c r="BA112" s="108"/>
      <c r="BB112" s="108"/>
      <c r="BC112" s="108"/>
      <c r="BD112" s="108"/>
      <c r="BE112" s="108"/>
      <c r="BF112" s="108"/>
      <c r="BG112" s="108"/>
      <c r="BH112" s="108"/>
      <c r="BI112" s="108"/>
      <c r="CA112" s="108">
        <v>12</v>
      </c>
      <c r="CB112" s="108">
        <v>0</v>
      </c>
      <c r="CZ112" s="75">
        <v>1</v>
      </c>
    </row>
    <row r="113" spans="1:104" x14ac:dyDescent="0.2">
      <c r="A113" s="119"/>
      <c r="B113" s="120"/>
      <c r="C113" s="178" t="s">
        <v>1968</v>
      </c>
      <c r="D113" s="179"/>
      <c r="E113" s="179"/>
      <c r="F113" s="179"/>
      <c r="G113" s="180"/>
      <c r="I113" s="121"/>
      <c r="K113" s="121"/>
      <c r="L113" s="122" t="s">
        <v>1968</v>
      </c>
      <c r="O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row>
    <row r="114" spans="1:104" x14ac:dyDescent="0.2">
      <c r="A114" s="109">
        <v>54</v>
      </c>
      <c r="B114" s="110" t="s">
        <v>1734</v>
      </c>
      <c r="C114" s="111" t="s">
        <v>1969</v>
      </c>
      <c r="D114" s="112" t="s">
        <v>1836</v>
      </c>
      <c r="E114" s="113">
        <v>8</v>
      </c>
      <c r="F114" s="114">
        <v>0</v>
      </c>
      <c r="G114" s="115">
        <f>E114*F114</f>
        <v>0</v>
      </c>
      <c r="H114" s="116">
        <v>0</v>
      </c>
      <c r="I114" s="117">
        <f>E114*H114</f>
        <v>0</v>
      </c>
      <c r="J114" s="116"/>
      <c r="K114" s="117">
        <f>E114*J114</f>
        <v>0</v>
      </c>
      <c r="O114" s="108"/>
      <c r="Z114" s="108"/>
      <c r="AA114" s="108">
        <v>12</v>
      </c>
      <c r="AB114" s="108">
        <v>0</v>
      </c>
      <c r="AC114" s="108">
        <v>13</v>
      </c>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18">
        <f>G114</f>
        <v>0</v>
      </c>
      <c r="BA114" s="108"/>
      <c r="BB114" s="108"/>
      <c r="BC114" s="108"/>
      <c r="BD114" s="108"/>
      <c r="BE114" s="108"/>
      <c r="BF114" s="108"/>
      <c r="BG114" s="108"/>
      <c r="BH114" s="108"/>
      <c r="BI114" s="108"/>
      <c r="CA114" s="108">
        <v>12</v>
      </c>
      <c r="CB114" s="108">
        <v>0</v>
      </c>
      <c r="CZ114" s="75">
        <v>1</v>
      </c>
    </row>
    <row r="115" spans="1:104" x14ac:dyDescent="0.2">
      <c r="A115" s="119"/>
      <c r="B115" s="120"/>
      <c r="C115" s="178" t="s">
        <v>1906</v>
      </c>
      <c r="D115" s="179"/>
      <c r="E115" s="179"/>
      <c r="F115" s="179"/>
      <c r="G115" s="180"/>
      <c r="I115" s="121"/>
      <c r="K115" s="121"/>
      <c r="L115" s="122" t="s">
        <v>1906</v>
      </c>
      <c r="O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row>
    <row r="116" spans="1:104" x14ac:dyDescent="0.2">
      <c r="A116" s="109">
        <v>55</v>
      </c>
      <c r="B116" s="110" t="s">
        <v>1734</v>
      </c>
      <c r="C116" s="111" t="s">
        <v>1841</v>
      </c>
      <c r="D116" s="112" t="s">
        <v>104</v>
      </c>
      <c r="E116" s="113">
        <v>160</v>
      </c>
      <c r="F116" s="114">
        <v>0</v>
      </c>
      <c r="G116" s="115">
        <f>E116*F116</f>
        <v>0</v>
      </c>
      <c r="H116" s="116">
        <v>0</v>
      </c>
      <c r="I116" s="117">
        <f>E116*H116</f>
        <v>0</v>
      </c>
      <c r="J116" s="116"/>
      <c r="K116" s="117">
        <f>E116*J116</f>
        <v>0</v>
      </c>
      <c r="O116" s="108"/>
      <c r="Z116" s="108"/>
      <c r="AA116" s="108">
        <v>12</v>
      </c>
      <c r="AB116" s="108">
        <v>0</v>
      </c>
      <c r="AC116" s="108">
        <v>16</v>
      </c>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18">
        <f>G116</f>
        <v>0</v>
      </c>
      <c r="BA116" s="108"/>
      <c r="BB116" s="108"/>
      <c r="BC116" s="108"/>
      <c r="BD116" s="108"/>
      <c r="BE116" s="108"/>
      <c r="BF116" s="108"/>
      <c r="BG116" s="108"/>
      <c r="BH116" s="108"/>
      <c r="BI116" s="108"/>
      <c r="CA116" s="108">
        <v>12</v>
      </c>
      <c r="CB116" s="108">
        <v>0</v>
      </c>
      <c r="CZ116" s="75">
        <v>1</v>
      </c>
    </row>
    <row r="117" spans="1:104" x14ac:dyDescent="0.2">
      <c r="A117" s="109">
        <v>56</v>
      </c>
      <c r="B117" s="110" t="s">
        <v>1734</v>
      </c>
      <c r="C117" s="111" t="s">
        <v>1970</v>
      </c>
      <c r="D117" s="112" t="s">
        <v>1744</v>
      </c>
      <c r="E117" s="113">
        <v>0.2</v>
      </c>
      <c r="F117" s="114">
        <v>0</v>
      </c>
      <c r="G117" s="115">
        <f>E117*F117</f>
        <v>0</v>
      </c>
      <c r="H117" s="116">
        <v>0</v>
      </c>
      <c r="I117" s="117">
        <f>E117*H117</f>
        <v>0</v>
      </c>
      <c r="J117" s="116"/>
      <c r="K117" s="117">
        <f>E117*J117</f>
        <v>0</v>
      </c>
      <c r="O117" s="108"/>
      <c r="Z117" s="108"/>
      <c r="AA117" s="108">
        <v>12</v>
      </c>
      <c r="AB117" s="108">
        <v>0</v>
      </c>
      <c r="AC117" s="108">
        <v>17</v>
      </c>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18">
        <f>G117</f>
        <v>0</v>
      </c>
      <c r="BA117" s="108"/>
      <c r="BB117" s="108"/>
      <c r="BC117" s="108"/>
      <c r="BD117" s="108"/>
      <c r="BE117" s="108"/>
      <c r="BF117" s="108"/>
      <c r="BG117" s="108"/>
      <c r="BH117" s="108"/>
      <c r="BI117" s="108"/>
      <c r="CA117" s="108">
        <v>12</v>
      </c>
      <c r="CB117" s="108">
        <v>0</v>
      </c>
      <c r="CZ117" s="75">
        <v>1</v>
      </c>
    </row>
    <row r="118" spans="1:104" x14ac:dyDescent="0.2">
      <c r="A118" s="109">
        <v>57</v>
      </c>
      <c r="B118" s="110" t="s">
        <v>1700</v>
      </c>
      <c r="C118" s="111" t="s">
        <v>1971</v>
      </c>
      <c r="D118" s="112" t="s">
        <v>84</v>
      </c>
      <c r="E118" s="113">
        <v>1260</v>
      </c>
      <c r="F118" s="114">
        <v>0</v>
      </c>
      <c r="G118" s="115">
        <f>E118*F118</f>
        <v>0</v>
      </c>
      <c r="H118" s="116">
        <v>0</v>
      </c>
      <c r="I118" s="117">
        <f>E118*H118</f>
        <v>0</v>
      </c>
      <c r="J118" s="116"/>
      <c r="K118" s="117">
        <f>E118*J118</f>
        <v>0</v>
      </c>
      <c r="O118" s="108"/>
      <c r="Z118" s="108"/>
      <c r="AA118" s="108">
        <v>12</v>
      </c>
      <c r="AB118" s="108">
        <v>0</v>
      </c>
      <c r="AC118" s="108">
        <v>11</v>
      </c>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18">
        <f>G118</f>
        <v>0</v>
      </c>
      <c r="BA118" s="108"/>
      <c r="BB118" s="108"/>
      <c r="BC118" s="108"/>
      <c r="BD118" s="108"/>
      <c r="BE118" s="108"/>
      <c r="BF118" s="108"/>
      <c r="BG118" s="108"/>
      <c r="BH118" s="108"/>
      <c r="BI118" s="108"/>
      <c r="CA118" s="108">
        <v>12</v>
      </c>
      <c r="CB118" s="108">
        <v>0</v>
      </c>
      <c r="CZ118" s="75">
        <v>1</v>
      </c>
    </row>
    <row r="119" spans="1:104" x14ac:dyDescent="0.2">
      <c r="A119" s="109">
        <v>58</v>
      </c>
      <c r="B119" s="110" t="s">
        <v>1700</v>
      </c>
      <c r="C119" s="111" t="s">
        <v>1972</v>
      </c>
      <c r="D119" s="112" t="s">
        <v>84</v>
      </c>
      <c r="E119" s="113">
        <v>1440</v>
      </c>
      <c r="F119" s="114">
        <v>0</v>
      </c>
      <c r="G119" s="115">
        <f>E119*F119</f>
        <v>0</v>
      </c>
      <c r="H119" s="116">
        <v>0</v>
      </c>
      <c r="I119" s="117">
        <f>E119*H119</f>
        <v>0</v>
      </c>
      <c r="J119" s="116"/>
      <c r="K119" s="117">
        <f>E119*J119</f>
        <v>0</v>
      </c>
      <c r="O119" s="108"/>
      <c r="Z119" s="108"/>
      <c r="AA119" s="108">
        <v>12</v>
      </c>
      <c r="AB119" s="108">
        <v>0</v>
      </c>
      <c r="AC119" s="108">
        <v>9</v>
      </c>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18">
        <f>G119</f>
        <v>0</v>
      </c>
      <c r="BA119" s="108"/>
      <c r="BB119" s="108"/>
      <c r="BC119" s="108"/>
      <c r="BD119" s="108"/>
      <c r="BE119" s="108"/>
      <c r="BF119" s="108"/>
      <c r="BG119" s="108"/>
      <c r="BH119" s="108"/>
      <c r="BI119" s="108"/>
      <c r="CA119" s="108">
        <v>12</v>
      </c>
      <c r="CB119" s="108">
        <v>0</v>
      </c>
      <c r="CZ119" s="75">
        <v>1</v>
      </c>
    </row>
    <row r="120" spans="1:104" x14ac:dyDescent="0.2">
      <c r="A120" s="128" t="s">
        <v>51</v>
      </c>
      <c r="B120" s="129" t="s">
        <v>1908</v>
      </c>
      <c r="C120" s="130" t="s">
        <v>48</v>
      </c>
      <c r="D120" s="131"/>
      <c r="E120" s="132"/>
      <c r="F120" s="132"/>
      <c r="G120" s="133">
        <f>SUM(G53:G119)</f>
        <v>0</v>
      </c>
      <c r="H120" s="134"/>
      <c r="I120" s="133">
        <f>SUM(I53:I119)</f>
        <v>0</v>
      </c>
      <c r="J120" s="135"/>
      <c r="K120" s="133">
        <f>SUM(K53:K119)</f>
        <v>0</v>
      </c>
      <c r="O120" s="108"/>
      <c r="X120" s="136">
        <f>K120</f>
        <v>0</v>
      </c>
      <c r="Y120" s="136">
        <f>I120</f>
        <v>0</v>
      </c>
      <c r="Z120" s="118">
        <f>G120</f>
        <v>0</v>
      </c>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37"/>
      <c r="BB120" s="137"/>
      <c r="BC120" s="137"/>
      <c r="BD120" s="137"/>
      <c r="BE120" s="137"/>
      <c r="BF120" s="137"/>
      <c r="BG120" s="108"/>
      <c r="BH120" s="108"/>
      <c r="BI120" s="108"/>
    </row>
    <row r="121" spans="1:104" ht="14.25" customHeight="1" x14ac:dyDescent="0.2">
      <c r="A121" s="100" t="s">
        <v>46</v>
      </c>
      <c r="B121" s="101" t="s">
        <v>1973</v>
      </c>
      <c r="C121" s="102" t="s">
        <v>48</v>
      </c>
      <c r="D121" s="103"/>
      <c r="E121" s="104"/>
      <c r="F121" s="104"/>
      <c r="G121" s="105"/>
      <c r="H121" s="106"/>
      <c r="I121" s="107"/>
      <c r="J121" s="106"/>
      <c r="K121" s="107"/>
      <c r="O121" s="108"/>
    </row>
    <row r="122" spans="1:104" ht="33.75" x14ac:dyDescent="0.2">
      <c r="A122" s="109">
        <v>59</v>
      </c>
      <c r="B122" s="110" t="s">
        <v>1974</v>
      </c>
      <c r="C122" s="111" t="s">
        <v>1975</v>
      </c>
      <c r="D122" s="112" t="s">
        <v>84</v>
      </c>
      <c r="E122" s="113">
        <v>14</v>
      </c>
      <c r="F122" s="114">
        <v>0</v>
      </c>
      <c r="G122" s="115">
        <f>E122*F122</f>
        <v>0</v>
      </c>
      <c r="H122" s="116">
        <v>0</v>
      </c>
      <c r="I122" s="117">
        <f>E122*H122</f>
        <v>0</v>
      </c>
      <c r="J122" s="116">
        <v>0</v>
      </c>
      <c r="K122" s="117">
        <f>E122*J122</f>
        <v>0</v>
      </c>
      <c r="O122" s="108"/>
      <c r="Z122" s="108"/>
      <c r="AA122" s="108">
        <v>1</v>
      </c>
      <c r="AB122" s="108">
        <v>1</v>
      </c>
      <c r="AC122" s="108">
        <v>1</v>
      </c>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18">
        <f>G122</f>
        <v>0</v>
      </c>
      <c r="BA122" s="108"/>
      <c r="BB122" s="108"/>
      <c r="BC122" s="108"/>
      <c r="BD122" s="108"/>
      <c r="BE122" s="108"/>
      <c r="BF122" s="108"/>
      <c r="BG122" s="108"/>
      <c r="BH122" s="108"/>
      <c r="BI122" s="108"/>
      <c r="CA122" s="108">
        <v>1</v>
      </c>
      <c r="CB122" s="108">
        <v>1</v>
      </c>
      <c r="CZ122" s="75">
        <v>1</v>
      </c>
    </row>
    <row r="123" spans="1:104" x14ac:dyDescent="0.2">
      <c r="A123" s="119"/>
      <c r="B123" s="120"/>
      <c r="C123" s="178" t="s">
        <v>1976</v>
      </c>
      <c r="D123" s="179"/>
      <c r="E123" s="179"/>
      <c r="F123" s="179"/>
      <c r="G123" s="180"/>
      <c r="I123" s="121"/>
      <c r="K123" s="121"/>
      <c r="L123" s="122" t="s">
        <v>1976</v>
      </c>
      <c r="O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row>
    <row r="124" spans="1:104" x14ac:dyDescent="0.2">
      <c r="A124" s="119"/>
      <c r="B124" s="120"/>
      <c r="C124" s="178" t="s">
        <v>1977</v>
      </c>
      <c r="D124" s="179"/>
      <c r="E124" s="179"/>
      <c r="F124" s="179"/>
      <c r="G124" s="180"/>
      <c r="I124" s="121"/>
      <c r="K124" s="121"/>
      <c r="L124" s="122" t="s">
        <v>1977</v>
      </c>
      <c r="O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row>
    <row r="125" spans="1:104" ht="33.75" x14ac:dyDescent="0.2">
      <c r="A125" s="109">
        <v>60</v>
      </c>
      <c r="B125" s="110" t="s">
        <v>1784</v>
      </c>
      <c r="C125" s="111" t="s">
        <v>1978</v>
      </c>
      <c r="D125" s="112" t="s">
        <v>84</v>
      </c>
      <c r="E125" s="113">
        <v>1</v>
      </c>
      <c r="F125" s="114">
        <v>0</v>
      </c>
      <c r="G125" s="115">
        <f>E125*F125</f>
        <v>0</v>
      </c>
      <c r="H125" s="116">
        <v>0</v>
      </c>
      <c r="I125" s="117">
        <f>E125*H125</f>
        <v>0</v>
      </c>
      <c r="J125" s="116">
        <v>0</v>
      </c>
      <c r="K125" s="117">
        <f>E125*J125</f>
        <v>0</v>
      </c>
      <c r="O125" s="108"/>
      <c r="Z125" s="108"/>
      <c r="AA125" s="108">
        <v>1</v>
      </c>
      <c r="AB125" s="108">
        <v>1</v>
      </c>
      <c r="AC125" s="108">
        <v>1</v>
      </c>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18">
        <f>G125</f>
        <v>0</v>
      </c>
      <c r="BA125" s="108"/>
      <c r="BB125" s="108"/>
      <c r="BC125" s="108"/>
      <c r="BD125" s="108"/>
      <c r="BE125" s="108"/>
      <c r="BF125" s="108"/>
      <c r="BG125" s="108"/>
      <c r="BH125" s="108"/>
      <c r="BI125" s="108"/>
      <c r="CA125" s="108">
        <v>1</v>
      </c>
      <c r="CB125" s="108">
        <v>1</v>
      </c>
      <c r="CZ125" s="75">
        <v>1</v>
      </c>
    </row>
    <row r="126" spans="1:104" ht="22.5" x14ac:dyDescent="0.2">
      <c r="A126" s="119"/>
      <c r="B126" s="120"/>
      <c r="C126" s="178" t="s">
        <v>1786</v>
      </c>
      <c r="D126" s="179"/>
      <c r="E126" s="179"/>
      <c r="F126" s="179"/>
      <c r="G126" s="180"/>
      <c r="I126" s="121"/>
      <c r="K126" s="121"/>
      <c r="L126" s="122" t="s">
        <v>1786</v>
      </c>
      <c r="O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row>
    <row r="127" spans="1:104" ht="22.5" x14ac:dyDescent="0.2">
      <c r="A127" s="119"/>
      <c r="B127" s="120"/>
      <c r="C127" s="178" t="s">
        <v>1787</v>
      </c>
      <c r="D127" s="179"/>
      <c r="E127" s="179"/>
      <c r="F127" s="179"/>
      <c r="G127" s="180"/>
      <c r="I127" s="121"/>
      <c r="K127" s="121"/>
      <c r="L127" s="122" t="s">
        <v>1787</v>
      </c>
      <c r="O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row>
    <row r="128" spans="1:104" ht="22.5" x14ac:dyDescent="0.2">
      <c r="A128" s="109">
        <v>61</v>
      </c>
      <c r="B128" s="110" t="s">
        <v>1979</v>
      </c>
      <c r="C128" s="111" t="s">
        <v>1980</v>
      </c>
      <c r="D128" s="112" t="s">
        <v>84</v>
      </c>
      <c r="E128" s="113">
        <v>13</v>
      </c>
      <c r="F128" s="114">
        <v>0</v>
      </c>
      <c r="G128" s="115">
        <f>E128*F128</f>
        <v>0</v>
      </c>
      <c r="H128" s="116">
        <v>0</v>
      </c>
      <c r="I128" s="117">
        <f>E128*H128</f>
        <v>0</v>
      </c>
      <c r="J128" s="116">
        <v>0</v>
      </c>
      <c r="K128" s="117">
        <f>E128*J128</f>
        <v>0</v>
      </c>
      <c r="O128" s="108"/>
      <c r="Z128" s="108"/>
      <c r="AA128" s="108">
        <v>1</v>
      </c>
      <c r="AB128" s="108">
        <v>1</v>
      </c>
      <c r="AC128" s="108">
        <v>1</v>
      </c>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18">
        <f>G128</f>
        <v>0</v>
      </c>
      <c r="BA128" s="108"/>
      <c r="BB128" s="108"/>
      <c r="BC128" s="108"/>
      <c r="BD128" s="108"/>
      <c r="BE128" s="108"/>
      <c r="BF128" s="108"/>
      <c r="BG128" s="108"/>
      <c r="BH128" s="108"/>
      <c r="BI128" s="108"/>
      <c r="CA128" s="108">
        <v>1</v>
      </c>
      <c r="CB128" s="108">
        <v>1</v>
      </c>
      <c r="CZ128" s="75">
        <v>1</v>
      </c>
    </row>
    <row r="129" spans="1:104" x14ac:dyDescent="0.2">
      <c r="A129" s="119"/>
      <c r="B129" s="120"/>
      <c r="C129" s="178" t="s">
        <v>1981</v>
      </c>
      <c r="D129" s="179"/>
      <c r="E129" s="179"/>
      <c r="F129" s="179"/>
      <c r="G129" s="180"/>
      <c r="I129" s="121"/>
      <c r="K129" s="121"/>
      <c r="L129" s="122" t="s">
        <v>1981</v>
      </c>
      <c r="O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row>
    <row r="130" spans="1:104" ht="33.75" x14ac:dyDescent="0.2">
      <c r="A130" s="109">
        <v>62</v>
      </c>
      <c r="B130" s="110" t="s">
        <v>1788</v>
      </c>
      <c r="C130" s="111" t="s">
        <v>1982</v>
      </c>
      <c r="D130" s="112" t="s">
        <v>84</v>
      </c>
      <c r="E130" s="113">
        <v>14</v>
      </c>
      <c r="F130" s="114">
        <v>0</v>
      </c>
      <c r="G130" s="115">
        <f>E130*F130</f>
        <v>0</v>
      </c>
      <c r="H130" s="116">
        <v>0</v>
      </c>
      <c r="I130" s="117">
        <f>E130*H130</f>
        <v>0</v>
      </c>
      <c r="J130" s="116">
        <v>0</v>
      </c>
      <c r="K130" s="117">
        <f>E130*J130</f>
        <v>0</v>
      </c>
      <c r="O130" s="108"/>
      <c r="Z130" s="108"/>
      <c r="AA130" s="108">
        <v>1</v>
      </c>
      <c r="AB130" s="108">
        <v>1</v>
      </c>
      <c r="AC130" s="108">
        <v>1</v>
      </c>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18">
        <f>G130</f>
        <v>0</v>
      </c>
      <c r="BA130" s="108"/>
      <c r="BB130" s="108"/>
      <c r="BC130" s="108"/>
      <c r="BD130" s="108"/>
      <c r="BE130" s="108"/>
      <c r="BF130" s="108"/>
      <c r="BG130" s="108"/>
      <c r="BH130" s="108"/>
      <c r="BI130" s="108"/>
      <c r="CA130" s="108">
        <v>1</v>
      </c>
      <c r="CB130" s="108">
        <v>1</v>
      </c>
      <c r="CZ130" s="75">
        <v>1</v>
      </c>
    </row>
    <row r="131" spans="1:104" ht="22.5" x14ac:dyDescent="0.2">
      <c r="A131" s="119"/>
      <c r="B131" s="120"/>
      <c r="C131" s="178" t="s">
        <v>1790</v>
      </c>
      <c r="D131" s="179"/>
      <c r="E131" s="179"/>
      <c r="F131" s="179"/>
      <c r="G131" s="180"/>
      <c r="I131" s="121"/>
      <c r="K131" s="121"/>
      <c r="L131" s="122" t="s">
        <v>1790</v>
      </c>
      <c r="O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row>
    <row r="132" spans="1:104" ht="22.5" x14ac:dyDescent="0.2">
      <c r="A132" s="109">
        <v>63</v>
      </c>
      <c r="B132" s="110" t="s">
        <v>1793</v>
      </c>
      <c r="C132" s="111" t="s">
        <v>1794</v>
      </c>
      <c r="D132" s="112" t="s">
        <v>84</v>
      </c>
      <c r="E132" s="113">
        <v>1</v>
      </c>
      <c r="F132" s="114">
        <v>0</v>
      </c>
      <c r="G132" s="115">
        <f>E132*F132</f>
        <v>0</v>
      </c>
      <c r="H132" s="116">
        <v>0</v>
      </c>
      <c r="I132" s="117">
        <f>E132*H132</f>
        <v>0</v>
      </c>
      <c r="J132" s="116">
        <v>0</v>
      </c>
      <c r="K132" s="117">
        <f>E132*J132</f>
        <v>0</v>
      </c>
      <c r="O132" s="108"/>
      <c r="Z132" s="108"/>
      <c r="AA132" s="108">
        <v>1</v>
      </c>
      <c r="AB132" s="108">
        <v>1</v>
      </c>
      <c r="AC132" s="108">
        <v>1</v>
      </c>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18">
        <f>G132</f>
        <v>0</v>
      </c>
      <c r="BA132" s="108"/>
      <c r="BB132" s="108"/>
      <c r="BC132" s="108"/>
      <c r="BD132" s="108"/>
      <c r="BE132" s="108"/>
      <c r="BF132" s="108"/>
      <c r="BG132" s="108"/>
      <c r="BH132" s="108"/>
      <c r="BI132" s="108"/>
      <c r="CA132" s="108">
        <v>1</v>
      </c>
      <c r="CB132" s="108">
        <v>1</v>
      </c>
      <c r="CZ132" s="75">
        <v>1</v>
      </c>
    </row>
    <row r="133" spans="1:104" x14ac:dyDescent="0.2">
      <c r="A133" s="119"/>
      <c r="B133" s="120"/>
      <c r="C133" s="178" t="s">
        <v>1795</v>
      </c>
      <c r="D133" s="179"/>
      <c r="E133" s="179"/>
      <c r="F133" s="179"/>
      <c r="G133" s="180"/>
      <c r="I133" s="121"/>
      <c r="K133" s="121"/>
      <c r="L133" s="122" t="s">
        <v>1795</v>
      </c>
      <c r="O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row>
    <row r="134" spans="1:104" ht="22.5" x14ac:dyDescent="0.2">
      <c r="A134" s="109">
        <v>64</v>
      </c>
      <c r="B134" s="110" t="s">
        <v>1983</v>
      </c>
      <c r="C134" s="111" t="s">
        <v>1984</v>
      </c>
      <c r="D134" s="112" t="s">
        <v>84</v>
      </c>
      <c r="E134" s="113">
        <v>13</v>
      </c>
      <c r="F134" s="114">
        <v>0</v>
      </c>
      <c r="G134" s="115">
        <f>E134*F134</f>
        <v>0</v>
      </c>
      <c r="H134" s="116">
        <v>0</v>
      </c>
      <c r="I134" s="117">
        <f>E134*H134</f>
        <v>0</v>
      </c>
      <c r="J134" s="116">
        <v>0</v>
      </c>
      <c r="K134" s="117">
        <f>E134*J134</f>
        <v>0</v>
      </c>
      <c r="O134" s="108"/>
      <c r="Z134" s="108"/>
      <c r="AA134" s="108">
        <v>1</v>
      </c>
      <c r="AB134" s="108">
        <v>1</v>
      </c>
      <c r="AC134" s="108">
        <v>1</v>
      </c>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18">
        <f>G134</f>
        <v>0</v>
      </c>
      <c r="BA134" s="108"/>
      <c r="BB134" s="108"/>
      <c r="BC134" s="108"/>
      <c r="BD134" s="108"/>
      <c r="BE134" s="108"/>
      <c r="BF134" s="108"/>
      <c r="BG134" s="108"/>
      <c r="BH134" s="108"/>
      <c r="BI134" s="108"/>
      <c r="CA134" s="108">
        <v>1</v>
      </c>
      <c r="CB134" s="108">
        <v>1</v>
      </c>
      <c r="CZ134" s="75">
        <v>1</v>
      </c>
    </row>
    <row r="135" spans="1:104" x14ac:dyDescent="0.2">
      <c r="A135" s="119"/>
      <c r="B135" s="120"/>
      <c r="C135" s="178" t="s">
        <v>1985</v>
      </c>
      <c r="D135" s="179"/>
      <c r="E135" s="179"/>
      <c r="F135" s="179"/>
      <c r="G135" s="180"/>
      <c r="I135" s="121"/>
      <c r="K135" s="121"/>
      <c r="L135" s="122" t="s">
        <v>1985</v>
      </c>
      <c r="O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row>
    <row r="136" spans="1:104" ht="33.75" x14ac:dyDescent="0.2">
      <c r="A136" s="109">
        <v>65</v>
      </c>
      <c r="B136" s="110" t="s">
        <v>1796</v>
      </c>
      <c r="C136" s="111" t="s">
        <v>1797</v>
      </c>
      <c r="D136" s="112" t="s">
        <v>84</v>
      </c>
      <c r="E136" s="113">
        <v>1</v>
      </c>
      <c r="F136" s="114">
        <v>0</v>
      </c>
      <c r="G136" s="115">
        <f>E136*F136</f>
        <v>0</v>
      </c>
      <c r="H136" s="116">
        <v>0</v>
      </c>
      <c r="I136" s="117">
        <f>E136*H136</f>
        <v>0</v>
      </c>
      <c r="J136" s="116">
        <v>0</v>
      </c>
      <c r="K136" s="117">
        <f>E136*J136</f>
        <v>0</v>
      </c>
      <c r="O136" s="108"/>
      <c r="Z136" s="108"/>
      <c r="AA136" s="108">
        <v>1</v>
      </c>
      <c r="AB136" s="108">
        <v>1</v>
      </c>
      <c r="AC136" s="108">
        <v>1</v>
      </c>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18">
        <f>G136</f>
        <v>0</v>
      </c>
      <c r="BA136" s="108"/>
      <c r="BB136" s="108"/>
      <c r="BC136" s="108"/>
      <c r="BD136" s="108"/>
      <c r="BE136" s="108"/>
      <c r="BF136" s="108"/>
      <c r="BG136" s="108"/>
      <c r="BH136" s="108"/>
      <c r="BI136" s="108"/>
      <c r="CA136" s="108">
        <v>1</v>
      </c>
      <c r="CB136" s="108">
        <v>1</v>
      </c>
      <c r="CZ136" s="75">
        <v>1</v>
      </c>
    </row>
    <row r="137" spans="1:104" ht="22.5" x14ac:dyDescent="0.2">
      <c r="A137" s="119"/>
      <c r="B137" s="120"/>
      <c r="C137" s="178" t="s">
        <v>1986</v>
      </c>
      <c r="D137" s="179"/>
      <c r="E137" s="179"/>
      <c r="F137" s="179"/>
      <c r="G137" s="180"/>
      <c r="I137" s="121"/>
      <c r="K137" s="121"/>
      <c r="L137" s="122" t="s">
        <v>1986</v>
      </c>
      <c r="O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row>
    <row r="138" spans="1:104" ht="22.5" x14ac:dyDescent="0.2">
      <c r="A138" s="119"/>
      <c r="B138" s="120"/>
      <c r="C138" s="178" t="s">
        <v>1987</v>
      </c>
      <c r="D138" s="179"/>
      <c r="E138" s="179"/>
      <c r="F138" s="179"/>
      <c r="G138" s="180"/>
      <c r="I138" s="121"/>
      <c r="K138" s="121"/>
      <c r="L138" s="122" t="s">
        <v>1987</v>
      </c>
      <c r="O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row>
    <row r="139" spans="1:104" ht="22.5" x14ac:dyDescent="0.2">
      <c r="A139" s="109">
        <v>66</v>
      </c>
      <c r="B139" s="110" t="s">
        <v>1802</v>
      </c>
      <c r="C139" s="111" t="s">
        <v>1803</v>
      </c>
      <c r="D139" s="112" t="s">
        <v>49</v>
      </c>
      <c r="E139" s="113">
        <v>1</v>
      </c>
      <c r="F139" s="114">
        <v>0</v>
      </c>
      <c r="G139" s="115">
        <f>E139*F139</f>
        <v>0</v>
      </c>
      <c r="H139" s="116">
        <v>0</v>
      </c>
      <c r="I139" s="117">
        <f>E139*H139</f>
        <v>0</v>
      </c>
      <c r="J139" s="116">
        <v>0</v>
      </c>
      <c r="K139" s="117">
        <f>E139*J139</f>
        <v>0</v>
      </c>
      <c r="O139" s="108"/>
      <c r="Z139" s="108"/>
      <c r="AA139" s="108">
        <v>1</v>
      </c>
      <c r="AB139" s="108">
        <v>1</v>
      </c>
      <c r="AC139" s="108">
        <v>1</v>
      </c>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18">
        <f>G139</f>
        <v>0</v>
      </c>
      <c r="BA139" s="108"/>
      <c r="BB139" s="108"/>
      <c r="BC139" s="108"/>
      <c r="BD139" s="108"/>
      <c r="BE139" s="108"/>
      <c r="BF139" s="108"/>
      <c r="BG139" s="108"/>
      <c r="BH139" s="108"/>
      <c r="BI139" s="108"/>
      <c r="CA139" s="108">
        <v>1</v>
      </c>
      <c r="CB139" s="108">
        <v>1</v>
      </c>
      <c r="CZ139" s="75">
        <v>1</v>
      </c>
    </row>
    <row r="140" spans="1:104" ht="22.5" x14ac:dyDescent="0.2">
      <c r="A140" s="119"/>
      <c r="B140" s="120"/>
      <c r="C140" s="178" t="s">
        <v>1988</v>
      </c>
      <c r="D140" s="179"/>
      <c r="E140" s="179"/>
      <c r="F140" s="179"/>
      <c r="G140" s="180"/>
      <c r="I140" s="121"/>
      <c r="K140" s="121"/>
      <c r="L140" s="122" t="s">
        <v>1988</v>
      </c>
      <c r="O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row>
    <row r="141" spans="1:104" ht="33.75" x14ac:dyDescent="0.2">
      <c r="A141" s="109">
        <v>67</v>
      </c>
      <c r="B141" s="110" t="s">
        <v>1989</v>
      </c>
      <c r="C141" s="111" t="s">
        <v>1990</v>
      </c>
      <c r="D141" s="112" t="s">
        <v>1102</v>
      </c>
      <c r="E141" s="113">
        <v>1</v>
      </c>
      <c r="F141" s="114">
        <v>0</v>
      </c>
      <c r="G141" s="115">
        <f>E141*F141</f>
        <v>0</v>
      </c>
      <c r="H141" s="116">
        <v>0</v>
      </c>
      <c r="I141" s="117">
        <f>E141*H141</f>
        <v>0</v>
      </c>
      <c r="J141" s="116">
        <v>0</v>
      </c>
      <c r="K141" s="117">
        <f>E141*J141</f>
        <v>0</v>
      </c>
      <c r="O141" s="108"/>
      <c r="Z141" s="108"/>
      <c r="AA141" s="108">
        <v>1</v>
      </c>
      <c r="AB141" s="108">
        <v>1</v>
      </c>
      <c r="AC141" s="108">
        <v>1</v>
      </c>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18">
        <f>G141</f>
        <v>0</v>
      </c>
      <c r="BA141" s="108"/>
      <c r="BB141" s="108"/>
      <c r="BC141" s="108"/>
      <c r="BD141" s="108"/>
      <c r="BE141" s="108"/>
      <c r="BF141" s="108"/>
      <c r="BG141" s="108"/>
      <c r="BH141" s="108"/>
      <c r="BI141" s="108"/>
      <c r="CA141" s="108">
        <v>1</v>
      </c>
      <c r="CB141" s="108">
        <v>1</v>
      </c>
      <c r="CZ141" s="75">
        <v>1</v>
      </c>
    </row>
    <row r="142" spans="1:104" x14ac:dyDescent="0.2">
      <c r="A142" s="119"/>
      <c r="B142" s="120"/>
      <c r="C142" s="178" t="s">
        <v>1991</v>
      </c>
      <c r="D142" s="179"/>
      <c r="E142" s="179"/>
      <c r="F142" s="179"/>
      <c r="G142" s="180"/>
      <c r="I142" s="121"/>
      <c r="K142" s="121"/>
      <c r="L142" s="122" t="s">
        <v>1991</v>
      </c>
      <c r="O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row>
    <row r="143" spans="1:104" x14ac:dyDescent="0.2">
      <c r="A143" s="119"/>
      <c r="B143" s="120"/>
      <c r="C143" s="178" t="s">
        <v>1731</v>
      </c>
      <c r="D143" s="179"/>
      <c r="E143" s="179"/>
      <c r="F143" s="179"/>
      <c r="G143" s="180"/>
      <c r="I143" s="121"/>
      <c r="K143" s="121"/>
      <c r="L143" s="122" t="s">
        <v>1731</v>
      </c>
      <c r="O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row>
    <row r="144" spans="1:104" x14ac:dyDescent="0.2">
      <c r="A144" s="119"/>
      <c r="B144" s="120"/>
      <c r="C144" s="178" t="s">
        <v>1992</v>
      </c>
      <c r="D144" s="179"/>
      <c r="E144" s="179"/>
      <c r="F144" s="179"/>
      <c r="G144" s="180"/>
      <c r="I144" s="121"/>
      <c r="K144" s="121"/>
      <c r="L144" s="122" t="s">
        <v>1992</v>
      </c>
      <c r="O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row>
    <row r="145" spans="1:104" x14ac:dyDescent="0.2">
      <c r="A145" s="109">
        <v>68</v>
      </c>
      <c r="B145" s="110" t="s">
        <v>1954</v>
      </c>
      <c r="C145" s="111" t="s">
        <v>1955</v>
      </c>
      <c r="D145" s="112" t="s">
        <v>104</v>
      </c>
      <c r="E145" s="113">
        <v>14</v>
      </c>
      <c r="F145" s="114">
        <v>0</v>
      </c>
      <c r="G145" s="115">
        <f>E145*F145</f>
        <v>0</v>
      </c>
      <c r="H145" s="116">
        <v>0</v>
      </c>
      <c r="I145" s="117">
        <f>E145*H145</f>
        <v>0</v>
      </c>
      <c r="J145" s="116">
        <v>0</v>
      </c>
      <c r="K145" s="117">
        <f>E145*J145</f>
        <v>0</v>
      </c>
      <c r="O145" s="108"/>
      <c r="Z145" s="108"/>
      <c r="AA145" s="108">
        <v>1</v>
      </c>
      <c r="AB145" s="108">
        <v>1</v>
      </c>
      <c r="AC145" s="108">
        <v>1</v>
      </c>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18">
        <f>G145</f>
        <v>0</v>
      </c>
      <c r="BA145" s="108"/>
      <c r="BB145" s="108"/>
      <c r="BC145" s="108"/>
      <c r="BD145" s="108"/>
      <c r="BE145" s="108"/>
      <c r="BF145" s="108"/>
      <c r="BG145" s="108"/>
      <c r="BH145" s="108"/>
      <c r="BI145" s="108"/>
      <c r="CA145" s="108">
        <v>1</v>
      </c>
      <c r="CB145" s="108">
        <v>1</v>
      </c>
      <c r="CZ145" s="75">
        <v>1</v>
      </c>
    </row>
    <row r="146" spans="1:104" x14ac:dyDescent="0.2">
      <c r="A146" s="119"/>
      <c r="B146" s="120"/>
      <c r="C146" s="178" t="s">
        <v>1993</v>
      </c>
      <c r="D146" s="179"/>
      <c r="E146" s="179"/>
      <c r="F146" s="179"/>
      <c r="G146" s="180"/>
      <c r="I146" s="121"/>
      <c r="K146" s="121"/>
      <c r="L146" s="122" t="s">
        <v>1993</v>
      </c>
      <c r="O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row>
    <row r="147" spans="1:104" x14ac:dyDescent="0.2">
      <c r="A147" s="119"/>
      <c r="B147" s="120"/>
      <c r="C147" s="178" t="s">
        <v>1994</v>
      </c>
      <c r="D147" s="179"/>
      <c r="E147" s="179"/>
      <c r="F147" s="179"/>
      <c r="G147" s="180"/>
      <c r="I147" s="121"/>
      <c r="K147" s="121"/>
      <c r="L147" s="122" t="s">
        <v>1994</v>
      </c>
      <c r="O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row>
    <row r="148" spans="1:104" x14ac:dyDescent="0.2">
      <c r="A148" s="119"/>
      <c r="B148" s="120"/>
      <c r="C148" s="178" t="s">
        <v>50</v>
      </c>
      <c r="D148" s="179"/>
      <c r="E148" s="179"/>
      <c r="F148" s="179"/>
      <c r="G148" s="180"/>
      <c r="I148" s="121"/>
      <c r="K148" s="121"/>
      <c r="L148" s="122"/>
      <c r="O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row>
    <row r="149" spans="1:104" ht="22.5" x14ac:dyDescent="0.2">
      <c r="A149" s="109">
        <v>69</v>
      </c>
      <c r="B149" s="110" t="s">
        <v>1814</v>
      </c>
      <c r="C149" s="111" t="s">
        <v>1995</v>
      </c>
      <c r="D149" s="112" t="s">
        <v>104</v>
      </c>
      <c r="E149" s="113">
        <v>14</v>
      </c>
      <c r="F149" s="114">
        <v>0</v>
      </c>
      <c r="G149" s="115">
        <f>E149*F149</f>
        <v>0</v>
      </c>
      <c r="H149" s="116">
        <v>0</v>
      </c>
      <c r="I149" s="117">
        <f>E149*H149</f>
        <v>0</v>
      </c>
      <c r="J149" s="116">
        <v>0</v>
      </c>
      <c r="K149" s="117">
        <f>E149*J149</f>
        <v>0</v>
      </c>
      <c r="O149" s="108"/>
      <c r="Z149" s="108"/>
      <c r="AA149" s="108">
        <v>1</v>
      </c>
      <c r="AB149" s="108">
        <v>1</v>
      </c>
      <c r="AC149" s="108">
        <v>1</v>
      </c>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18">
        <f>G149</f>
        <v>0</v>
      </c>
      <c r="BA149" s="108"/>
      <c r="BB149" s="108"/>
      <c r="BC149" s="108"/>
      <c r="BD149" s="108"/>
      <c r="BE149" s="108"/>
      <c r="BF149" s="108"/>
      <c r="BG149" s="108"/>
      <c r="BH149" s="108"/>
      <c r="BI149" s="108"/>
      <c r="CA149" s="108">
        <v>1</v>
      </c>
      <c r="CB149" s="108">
        <v>1</v>
      </c>
      <c r="CZ149" s="75">
        <v>1</v>
      </c>
    </row>
    <row r="150" spans="1:104" x14ac:dyDescent="0.2">
      <c r="A150" s="119"/>
      <c r="B150" s="120"/>
      <c r="C150" s="178" t="s">
        <v>1996</v>
      </c>
      <c r="D150" s="179"/>
      <c r="E150" s="179"/>
      <c r="F150" s="179"/>
      <c r="G150" s="180"/>
      <c r="I150" s="121"/>
      <c r="K150" s="121"/>
      <c r="L150" s="122" t="s">
        <v>1996</v>
      </c>
      <c r="O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row>
    <row r="151" spans="1:104" ht="22.5" x14ac:dyDescent="0.2">
      <c r="A151" s="109">
        <v>70</v>
      </c>
      <c r="B151" s="110" t="s">
        <v>1662</v>
      </c>
      <c r="C151" s="111" t="s">
        <v>1876</v>
      </c>
      <c r="D151" s="112" t="s">
        <v>128</v>
      </c>
      <c r="E151" s="113">
        <v>8.4</v>
      </c>
      <c r="F151" s="114">
        <v>0</v>
      </c>
      <c r="G151" s="115">
        <f>E151*F151</f>
        <v>0</v>
      </c>
      <c r="H151" s="116">
        <v>0</v>
      </c>
      <c r="I151" s="117">
        <f>E151*H151</f>
        <v>0</v>
      </c>
      <c r="J151" s="116">
        <v>0</v>
      </c>
      <c r="K151" s="117">
        <f>E151*J151</f>
        <v>0</v>
      </c>
      <c r="O151" s="108"/>
      <c r="Z151" s="108"/>
      <c r="AA151" s="108">
        <v>1</v>
      </c>
      <c r="AB151" s="108">
        <v>1</v>
      </c>
      <c r="AC151" s="108">
        <v>1</v>
      </c>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18">
        <f>G151</f>
        <v>0</v>
      </c>
      <c r="BA151" s="108"/>
      <c r="BB151" s="108"/>
      <c r="BC151" s="108"/>
      <c r="BD151" s="108"/>
      <c r="BE151" s="108"/>
      <c r="BF151" s="108"/>
      <c r="BG151" s="108"/>
      <c r="BH151" s="108"/>
      <c r="BI151" s="108"/>
      <c r="CA151" s="108">
        <v>1</v>
      </c>
      <c r="CB151" s="108">
        <v>1</v>
      </c>
      <c r="CZ151" s="75">
        <v>1</v>
      </c>
    </row>
    <row r="152" spans="1:104" ht="22.5" x14ac:dyDescent="0.2">
      <c r="A152" s="109">
        <v>71</v>
      </c>
      <c r="B152" s="110" t="s">
        <v>1997</v>
      </c>
      <c r="C152" s="111" t="s">
        <v>1801</v>
      </c>
      <c r="D152" s="112" t="s">
        <v>84</v>
      </c>
      <c r="E152" s="113">
        <v>14</v>
      </c>
      <c r="F152" s="114">
        <v>0</v>
      </c>
      <c r="G152" s="115">
        <f>E152*F152</f>
        <v>0</v>
      </c>
      <c r="H152" s="116">
        <v>0</v>
      </c>
      <c r="I152" s="117">
        <f>E152*H152</f>
        <v>0</v>
      </c>
      <c r="J152" s="116"/>
      <c r="K152" s="117">
        <f>E152*J152</f>
        <v>0</v>
      </c>
      <c r="O152" s="108"/>
      <c r="Z152" s="108"/>
      <c r="AA152" s="108">
        <v>12</v>
      </c>
      <c r="AB152" s="108">
        <v>0</v>
      </c>
      <c r="AC152" s="108">
        <v>24</v>
      </c>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18">
        <f>G152</f>
        <v>0</v>
      </c>
      <c r="BA152" s="108"/>
      <c r="BB152" s="108"/>
      <c r="BC152" s="108"/>
      <c r="BD152" s="108"/>
      <c r="BE152" s="108"/>
      <c r="BF152" s="108"/>
      <c r="BG152" s="108"/>
      <c r="BH152" s="108"/>
      <c r="BI152" s="108"/>
      <c r="CA152" s="108">
        <v>12</v>
      </c>
      <c r="CB152" s="108">
        <v>0</v>
      </c>
      <c r="CZ152" s="75">
        <v>1</v>
      </c>
    </row>
    <row r="153" spans="1:104" x14ac:dyDescent="0.2">
      <c r="A153" s="119"/>
      <c r="B153" s="120"/>
      <c r="C153" s="178" t="s">
        <v>1801</v>
      </c>
      <c r="D153" s="179"/>
      <c r="E153" s="179"/>
      <c r="F153" s="179"/>
      <c r="G153" s="180"/>
      <c r="I153" s="121"/>
      <c r="K153" s="121"/>
      <c r="L153" s="122" t="s">
        <v>1801</v>
      </c>
      <c r="O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row>
    <row r="154" spans="1:104" ht="22.5" x14ac:dyDescent="0.2">
      <c r="A154" s="109">
        <v>72</v>
      </c>
      <c r="B154" s="110" t="s">
        <v>1998</v>
      </c>
      <c r="C154" s="111" t="s">
        <v>1999</v>
      </c>
      <c r="D154" s="112" t="s">
        <v>84</v>
      </c>
      <c r="E154" s="113">
        <v>14</v>
      </c>
      <c r="F154" s="114">
        <v>0</v>
      </c>
      <c r="G154" s="115">
        <f>E154*F154</f>
        <v>0</v>
      </c>
      <c r="H154" s="116">
        <v>0</v>
      </c>
      <c r="I154" s="117">
        <f>E154*H154</f>
        <v>0</v>
      </c>
      <c r="J154" s="116"/>
      <c r="K154" s="117">
        <f>E154*J154</f>
        <v>0</v>
      </c>
      <c r="O154" s="108"/>
      <c r="Z154" s="108"/>
      <c r="AA154" s="108">
        <v>12</v>
      </c>
      <c r="AB154" s="108">
        <v>0</v>
      </c>
      <c r="AC154" s="108">
        <v>19</v>
      </c>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18">
        <f>G154</f>
        <v>0</v>
      </c>
      <c r="BA154" s="108"/>
      <c r="BB154" s="108"/>
      <c r="BC154" s="108"/>
      <c r="BD154" s="108"/>
      <c r="BE154" s="108"/>
      <c r="BF154" s="108"/>
      <c r="BG154" s="108"/>
      <c r="BH154" s="108"/>
      <c r="BI154" s="108"/>
      <c r="CA154" s="108">
        <v>12</v>
      </c>
      <c r="CB154" s="108">
        <v>0</v>
      </c>
      <c r="CZ154" s="75">
        <v>1</v>
      </c>
    </row>
    <row r="155" spans="1:104" ht="22.5" x14ac:dyDescent="0.2">
      <c r="A155" s="109">
        <v>73</v>
      </c>
      <c r="B155" s="110" t="s">
        <v>2000</v>
      </c>
      <c r="C155" s="111" t="s">
        <v>2001</v>
      </c>
      <c r="D155" s="112" t="s">
        <v>49</v>
      </c>
      <c r="E155" s="113">
        <v>14.7</v>
      </c>
      <c r="F155" s="114">
        <v>0</v>
      </c>
      <c r="G155" s="115">
        <f>E155*F155</f>
        <v>0</v>
      </c>
      <c r="H155" s="116">
        <v>0</v>
      </c>
      <c r="I155" s="117">
        <f>E155*H155</f>
        <v>0</v>
      </c>
      <c r="J155" s="116"/>
      <c r="K155" s="117">
        <f>E155*J155</f>
        <v>0</v>
      </c>
      <c r="O155" s="108"/>
      <c r="Z155" s="108"/>
      <c r="AA155" s="108">
        <v>12</v>
      </c>
      <c r="AB155" s="108">
        <v>0</v>
      </c>
      <c r="AC155" s="108">
        <v>36</v>
      </c>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18">
        <f>G155</f>
        <v>0</v>
      </c>
      <c r="BA155" s="108"/>
      <c r="BB155" s="108"/>
      <c r="BC155" s="108"/>
      <c r="BD155" s="108"/>
      <c r="BE155" s="108"/>
      <c r="BF155" s="108"/>
      <c r="BG155" s="108"/>
      <c r="BH155" s="108"/>
      <c r="BI155" s="108"/>
      <c r="CA155" s="108">
        <v>12</v>
      </c>
      <c r="CB155" s="108">
        <v>0</v>
      </c>
      <c r="CZ155" s="75">
        <v>1</v>
      </c>
    </row>
    <row r="156" spans="1:104" x14ac:dyDescent="0.2">
      <c r="A156" s="119"/>
      <c r="B156" s="120"/>
      <c r="C156" s="178" t="s">
        <v>2002</v>
      </c>
      <c r="D156" s="179"/>
      <c r="E156" s="179"/>
      <c r="F156" s="179"/>
      <c r="G156" s="180"/>
      <c r="I156" s="121"/>
      <c r="K156" s="121"/>
      <c r="L156" s="122" t="s">
        <v>2002</v>
      </c>
      <c r="O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row>
    <row r="157" spans="1:104" ht="22.5" x14ac:dyDescent="0.2">
      <c r="A157" s="109">
        <v>74</v>
      </c>
      <c r="B157" s="110" t="s">
        <v>1734</v>
      </c>
      <c r="C157" s="111" t="s">
        <v>1847</v>
      </c>
      <c r="D157" s="112" t="s">
        <v>104</v>
      </c>
      <c r="E157" s="113">
        <v>0.35</v>
      </c>
      <c r="F157" s="114">
        <v>0</v>
      </c>
      <c r="G157" s="115">
        <f>E157*F157</f>
        <v>0</v>
      </c>
      <c r="H157" s="116">
        <v>0</v>
      </c>
      <c r="I157" s="117">
        <f>E157*H157</f>
        <v>0</v>
      </c>
      <c r="J157" s="116"/>
      <c r="K157" s="117">
        <f>E157*J157</f>
        <v>0</v>
      </c>
      <c r="O157" s="108"/>
      <c r="Z157" s="108"/>
      <c r="AA157" s="108">
        <v>12</v>
      </c>
      <c r="AB157" s="108">
        <v>0</v>
      </c>
      <c r="AC157" s="108">
        <v>30</v>
      </c>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18">
        <f>G157</f>
        <v>0</v>
      </c>
      <c r="BA157" s="108"/>
      <c r="BB157" s="108"/>
      <c r="BC157" s="108"/>
      <c r="BD157" s="108"/>
      <c r="BE157" s="108"/>
      <c r="BF157" s="108"/>
      <c r="BG157" s="108"/>
      <c r="BH157" s="108"/>
      <c r="BI157" s="108"/>
      <c r="CA157" s="108">
        <v>12</v>
      </c>
      <c r="CB157" s="108">
        <v>0</v>
      </c>
      <c r="CZ157" s="75">
        <v>1</v>
      </c>
    </row>
    <row r="158" spans="1:104" x14ac:dyDescent="0.2">
      <c r="A158" s="119"/>
      <c r="B158" s="120"/>
      <c r="C158" s="178" t="s">
        <v>2003</v>
      </c>
      <c r="D158" s="179"/>
      <c r="E158" s="179"/>
      <c r="F158" s="179"/>
      <c r="G158" s="180"/>
      <c r="I158" s="121"/>
      <c r="K158" s="121"/>
      <c r="L158" s="122" t="s">
        <v>2003</v>
      </c>
      <c r="O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row>
    <row r="159" spans="1:104" x14ac:dyDescent="0.2">
      <c r="A159" s="119"/>
      <c r="B159" s="120"/>
      <c r="C159" s="178" t="s">
        <v>50</v>
      </c>
      <c r="D159" s="179"/>
      <c r="E159" s="179"/>
      <c r="F159" s="179"/>
      <c r="G159" s="180"/>
      <c r="I159" s="121"/>
      <c r="K159" s="121"/>
      <c r="L159" s="122"/>
      <c r="O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row>
    <row r="160" spans="1:104" x14ac:dyDescent="0.2">
      <c r="A160" s="109">
        <v>75</v>
      </c>
      <c r="B160" s="110" t="s">
        <v>1734</v>
      </c>
      <c r="C160" s="111" t="s">
        <v>1841</v>
      </c>
      <c r="D160" s="112" t="s">
        <v>104</v>
      </c>
      <c r="E160" s="113">
        <v>14</v>
      </c>
      <c r="F160" s="114">
        <v>0</v>
      </c>
      <c r="G160" s="115">
        <f>E160*F160</f>
        <v>0</v>
      </c>
      <c r="H160" s="116">
        <v>0</v>
      </c>
      <c r="I160" s="117">
        <f>E160*H160</f>
        <v>0</v>
      </c>
      <c r="J160" s="116"/>
      <c r="K160" s="117">
        <f>E160*J160</f>
        <v>0</v>
      </c>
      <c r="O160" s="108"/>
      <c r="Z160" s="108"/>
      <c r="AA160" s="108">
        <v>12</v>
      </c>
      <c r="AB160" s="108">
        <v>0</v>
      </c>
      <c r="AC160" s="108">
        <v>29</v>
      </c>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18">
        <f>G160</f>
        <v>0</v>
      </c>
      <c r="BA160" s="108"/>
      <c r="BB160" s="108"/>
      <c r="BC160" s="108"/>
      <c r="BD160" s="108"/>
      <c r="BE160" s="108"/>
      <c r="BF160" s="108"/>
      <c r="BG160" s="108"/>
      <c r="BH160" s="108"/>
      <c r="BI160" s="108"/>
      <c r="CA160" s="108">
        <v>12</v>
      </c>
      <c r="CB160" s="108">
        <v>0</v>
      </c>
      <c r="CZ160" s="75">
        <v>1</v>
      </c>
    </row>
    <row r="161" spans="1:104" ht="22.5" x14ac:dyDescent="0.2">
      <c r="A161" s="109">
        <v>76</v>
      </c>
      <c r="B161" s="110" t="s">
        <v>1734</v>
      </c>
      <c r="C161" s="111" t="s">
        <v>2004</v>
      </c>
      <c r="D161" s="112" t="s">
        <v>1836</v>
      </c>
      <c r="E161" s="113">
        <v>0.1</v>
      </c>
      <c r="F161" s="114">
        <v>0</v>
      </c>
      <c r="G161" s="115">
        <f>E161*F161</f>
        <v>0</v>
      </c>
      <c r="H161" s="116">
        <v>0</v>
      </c>
      <c r="I161" s="117">
        <f>E161*H161</f>
        <v>0</v>
      </c>
      <c r="J161" s="116"/>
      <c r="K161" s="117">
        <f>E161*J161</f>
        <v>0</v>
      </c>
      <c r="O161" s="108"/>
      <c r="Z161" s="108"/>
      <c r="AA161" s="108">
        <v>12</v>
      </c>
      <c r="AB161" s="108">
        <v>0</v>
      </c>
      <c r="AC161" s="108">
        <v>28</v>
      </c>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18">
        <f>G161</f>
        <v>0</v>
      </c>
      <c r="BA161" s="108"/>
      <c r="BB161" s="108"/>
      <c r="BC161" s="108"/>
      <c r="BD161" s="108"/>
      <c r="BE161" s="108"/>
      <c r="BF161" s="108"/>
      <c r="BG161" s="108"/>
      <c r="BH161" s="108"/>
      <c r="BI161" s="108"/>
      <c r="CA161" s="108">
        <v>12</v>
      </c>
      <c r="CB161" s="108">
        <v>0</v>
      </c>
      <c r="CZ161" s="75">
        <v>1</v>
      </c>
    </row>
    <row r="162" spans="1:104" x14ac:dyDescent="0.2">
      <c r="A162" s="119"/>
      <c r="B162" s="120"/>
      <c r="C162" s="178" t="s">
        <v>2005</v>
      </c>
      <c r="D162" s="179"/>
      <c r="E162" s="179"/>
      <c r="F162" s="179"/>
      <c r="G162" s="180"/>
      <c r="I162" s="121"/>
      <c r="K162" s="121"/>
      <c r="L162" s="122" t="s">
        <v>2005</v>
      </c>
      <c r="O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row>
    <row r="163" spans="1:104" x14ac:dyDescent="0.2">
      <c r="A163" s="119"/>
      <c r="B163" s="120"/>
      <c r="C163" s="178" t="s">
        <v>2006</v>
      </c>
      <c r="D163" s="179"/>
      <c r="E163" s="179"/>
      <c r="F163" s="179"/>
      <c r="G163" s="180"/>
      <c r="I163" s="121"/>
      <c r="K163" s="121"/>
      <c r="L163" s="122" t="s">
        <v>2006</v>
      </c>
      <c r="O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row>
    <row r="164" spans="1:104" x14ac:dyDescent="0.2">
      <c r="A164" s="119"/>
      <c r="B164" s="120"/>
      <c r="C164" s="178">
        <f>(14*5*10/1000)</f>
        <v>0.7</v>
      </c>
      <c r="D164" s="179"/>
      <c r="E164" s="179"/>
      <c r="F164" s="179"/>
      <c r="G164" s="180"/>
      <c r="I164" s="121"/>
      <c r="K164" s="121"/>
      <c r="L164" s="122">
        <f>(14*5*10/1000)</f>
        <v>0.7</v>
      </c>
      <c r="O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row>
    <row r="165" spans="1:104" ht="22.5" x14ac:dyDescent="0.2">
      <c r="A165" s="109">
        <v>77</v>
      </c>
      <c r="B165" s="110" t="s">
        <v>1734</v>
      </c>
      <c r="C165" s="111" t="s">
        <v>1847</v>
      </c>
      <c r="D165" s="112" t="s">
        <v>104</v>
      </c>
      <c r="E165" s="113">
        <v>8.74</v>
      </c>
      <c r="F165" s="114">
        <v>0</v>
      </c>
      <c r="G165" s="115">
        <f>E165*F165</f>
        <v>0</v>
      </c>
      <c r="H165" s="116">
        <v>0</v>
      </c>
      <c r="I165" s="117">
        <f>E165*H165</f>
        <v>0</v>
      </c>
      <c r="J165" s="116"/>
      <c r="K165" s="117">
        <f>E165*J165</f>
        <v>0</v>
      </c>
      <c r="O165" s="108"/>
      <c r="Z165" s="108"/>
      <c r="AA165" s="108">
        <v>12</v>
      </c>
      <c r="AB165" s="108">
        <v>0</v>
      </c>
      <c r="AC165" s="108">
        <v>31</v>
      </c>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18">
        <f>G165</f>
        <v>0</v>
      </c>
      <c r="BA165" s="108"/>
      <c r="BB165" s="108"/>
      <c r="BC165" s="108"/>
      <c r="BD165" s="108"/>
      <c r="BE165" s="108"/>
      <c r="BF165" s="108"/>
      <c r="BG165" s="108"/>
      <c r="BH165" s="108"/>
      <c r="BI165" s="108"/>
      <c r="CA165" s="108">
        <v>12</v>
      </c>
      <c r="CB165" s="108">
        <v>0</v>
      </c>
      <c r="CZ165" s="75">
        <v>1</v>
      </c>
    </row>
    <row r="166" spans="1:104" x14ac:dyDescent="0.2">
      <c r="A166" s="119"/>
      <c r="B166" s="120"/>
      <c r="C166" s="178" t="s">
        <v>2007</v>
      </c>
      <c r="D166" s="179"/>
      <c r="E166" s="179"/>
      <c r="F166" s="179"/>
      <c r="G166" s="180"/>
      <c r="I166" s="121"/>
      <c r="K166" s="121"/>
      <c r="L166" s="122" t="s">
        <v>2007</v>
      </c>
      <c r="O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row>
    <row r="167" spans="1:104" x14ac:dyDescent="0.2">
      <c r="A167" s="119"/>
      <c r="B167" s="120"/>
      <c r="C167" s="178" t="s">
        <v>50</v>
      </c>
      <c r="D167" s="179"/>
      <c r="E167" s="179"/>
      <c r="F167" s="179"/>
      <c r="G167" s="180"/>
      <c r="I167" s="121"/>
      <c r="K167" s="121"/>
      <c r="L167" s="122"/>
      <c r="O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row>
    <row r="168" spans="1:104" ht="22.5" x14ac:dyDescent="0.2">
      <c r="A168" s="109">
        <v>78</v>
      </c>
      <c r="B168" s="110" t="s">
        <v>1734</v>
      </c>
      <c r="C168" s="111" t="s">
        <v>2008</v>
      </c>
      <c r="D168" s="112" t="s">
        <v>104</v>
      </c>
      <c r="E168" s="113">
        <v>0.9</v>
      </c>
      <c r="F168" s="114">
        <v>0</v>
      </c>
      <c r="G168" s="115">
        <f>E168*F168</f>
        <v>0</v>
      </c>
      <c r="H168" s="116">
        <v>0</v>
      </c>
      <c r="I168" s="117">
        <f>E168*H168</f>
        <v>0</v>
      </c>
      <c r="J168" s="116"/>
      <c r="K168" s="117">
        <f>E168*J168</f>
        <v>0</v>
      </c>
      <c r="O168" s="108"/>
      <c r="Z168" s="108"/>
      <c r="AA168" s="108">
        <v>12</v>
      </c>
      <c r="AB168" s="108">
        <v>0</v>
      </c>
      <c r="AC168" s="108">
        <v>37</v>
      </c>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18">
        <f>G168</f>
        <v>0</v>
      </c>
      <c r="BA168" s="108"/>
      <c r="BB168" s="108"/>
      <c r="BC168" s="108"/>
      <c r="BD168" s="108"/>
      <c r="BE168" s="108"/>
      <c r="BF168" s="108"/>
      <c r="BG168" s="108"/>
      <c r="BH168" s="108"/>
      <c r="BI168" s="108"/>
      <c r="CA168" s="108">
        <v>12</v>
      </c>
      <c r="CB168" s="108">
        <v>0</v>
      </c>
      <c r="CZ168" s="75">
        <v>1</v>
      </c>
    </row>
    <row r="169" spans="1:104" x14ac:dyDescent="0.2">
      <c r="A169" s="119"/>
      <c r="B169" s="120"/>
      <c r="C169" s="178" t="s">
        <v>2009</v>
      </c>
      <c r="D169" s="179"/>
      <c r="E169" s="179"/>
      <c r="F169" s="179"/>
      <c r="G169" s="180"/>
      <c r="I169" s="121"/>
      <c r="K169" s="121"/>
      <c r="L169" s="122" t="s">
        <v>2009</v>
      </c>
      <c r="O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row>
    <row r="170" spans="1:104" ht="22.5" x14ac:dyDescent="0.2">
      <c r="A170" s="109">
        <v>79</v>
      </c>
      <c r="B170" s="110" t="s">
        <v>1734</v>
      </c>
      <c r="C170" s="111" t="s">
        <v>2010</v>
      </c>
      <c r="D170" s="112" t="s">
        <v>84</v>
      </c>
      <c r="E170" s="113">
        <v>13</v>
      </c>
      <c r="F170" s="114">
        <v>0</v>
      </c>
      <c r="G170" s="115">
        <f>E170*F170</f>
        <v>0</v>
      </c>
      <c r="H170" s="116">
        <v>0</v>
      </c>
      <c r="I170" s="117">
        <f>E170*H170</f>
        <v>0</v>
      </c>
      <c r="J170" s="116"/>
      <c r="K170" s="117">
        <f>E170*J170</f>
        <v>0</v>
      </c>
      <c r="O170" s="108"/>
      <c r="Z170" s="108"/>
      <c r="AA170" s="108">
        <v>12</v>
      </c>
      <c r="AB170" s="108">
        <v>0</v>
      </c>
      <c r="AC170" s="108">
        <v>35</v>
      </c>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18">
        <f>G170</f>
        <v>0</v>
      </c>
      <c r="BA170" s="108"/>
      <c r="BB170" s="108"/>
      <c r="BC170" s="108"/>
      <c r="BD170" s="108"/>
      <c r="BE170" s="108"/>
      <c r="BF170" s="108"/>
      <c r="BG170" s="108"/>
      <c r="BH170" s="108"/>
      <c r="BI170" s="108"/>
      <c r="CA170" s="108">
        <v>12</v>
      </c>
      <c r="CB170" s="108">
        <v>0</v>
      </c>
      <c r="CZ170" s="75">
        <v>1</v>
      </c>
    </row>
    <row r="171" spans="1:104" ht="22.5" x14ac:dyDescent="0.2">
      <c r="A171" s="119"/>
      <c r="B171" s="120"/>
      <c r="C171" s="178" t="s">
        <v>2011</v>
      </c>
      <c r="D171" s="179"/>
      <c r="E171" s="179"/>
      <c r="F171" s="179"/>
      <c r="G171" s="180"/>
      <c r="I171" s="121"/>
      <c r="K171" s="121"/>
      <c r="L171" s="122" t="s">
        <v>2011</v>
      </c>
      <c r="O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row>
    <row r="172" spans="1:104" x14ac:dyDescent="0.2">
      <c r="A172" s="119"/>
      <c r="B172" s="120"/>
      <c r="C172" s="178" t="s">
        <v>2012</v>
      </c>
      <c r="D172" s="179"/>
      <c r="E172" s="179"/>
      <c r="F172" s="179"/>
      <c r="G172" s="180"/>
      <c r="I172" s="121"/>
      <c r="K172" s="121"/>
      <c r="L172" s="122" t="s">
        <v>2012</v>
      </c>
      <c r="O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row>
    <row r="173" spans="1:104" x14ac:dyDescent="0.2">
      <c r="A173" s="109">
        <v>80</v>
      </c>
      <c r="B173" s="110" t="s">
        <v>1734</v>
      </c>
      <c r="C173" s="111" t="s">
        <v>2013</v>
      </c>
      <c r="D173" s="112" t="s">
        <v>84</v>
      </c>
      <c r="E173" s="113">
        <v>14</v>
      </c>
      <c r="F173" s="114">
        <v>0</v>
      </c>
      <c r="G173" s="115">
        <f>E173*F173</f>
        <v>0</v>
      </c>
      <c r="H173" s="116">
        <v>0</v>
      </c>
      <c r="I173" s="117">
        <f>E173*H173</f>
        <v>0</v>
      </c>
      <c r="J173" s="116"/>
      <c r="K173" s="117">
        <f>E173*J173</f>
        <v>0</v>
      </c>
      <c r="O173" s="108"/>
      <c r="Z173" s="108"/>
      <c r="AA173" s="108">
        <v>12</v>
      </c>
      <c r="AB173" s="108">
        <v>0</v>
      </c>
      <c r="AC173" s="108">
        <v>34</v>
      </c>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18">
        <f>G173</f>
        <v>0</v>
      </c>
      <c r="BA173" s="108"/>
      <c r="BB173" s="108"/>
      <c r="BC173" s="108"/>
      <c r="BD173" s="108"/>
      <c r="BE173" s="108"/>
      <c r="BF173" s="108"/>
      <c r="BG173" s="108"/>
      <c r="BH173" s="108"/>
      <c r="BI173" s="108"/>
      <c r="CA173" s="108">
        <v>12</v>
      </c>
      <c r="CB173" s="108">
        <v>0</v>
      </c>
      <c r="CZ173" s="75">
        <v>1</v>
      </c>
    </row>
    <row r="174" spans="1:104" x14ac:dyDescent="0.2">
      <c r="A174" s="109">
        <v>81</v>
      </c>
      <c r="B174" s="110" t="s">
        <v>1734</v>
      </c>
      <c r="C174" s="111" t="s">
        <v>2014</v>
      </c>
      <c r="D174" s="112" t="s">
        <v>84</v>
      </c>
      <c r="E174" s="113">
        <v>9</v>
      </c>
      <c r="F174" s="114">
        <v>0</v>
      </c>
      <c r="G174" s="115">
        <f>E174*F174</f>
        <v>0</v>
      </c>
      <c r="H174" s="116">
        <v>0</v>
      </c>
      <c r="I174" s="117">
        <f>E174*H174</f>
        <v>0</v>
      </c>
      <c r="J174" s="116"/>
      <c r="K174" s="117">
        <f>E174*J174</f>
        <v>0</v>
      </c>
      <c r="O174" s="108"/>
      <c r="Z174" s="108"/>
      <c r="AA174" s="108">
        <v>12</v>
      </c>
      <c r="AB174" s="108">
        <v>0</v>
      </c>
      <c r="AC174" s="108">
        <v>21</v>
      </c>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18">
        <f>G174</f>
        <v>0</v>
      </c>
      <c r="BA174" s="108"/>
      <c r="BB174" s="108"/>
      <c r="BC174" s="108"/>
      <c r="BD174" s="108"/>
      <c r="BE174" s="108"/>
      <c r="BF174" s="108"/>
      <c r="BG174" s="108"/>
      <c r="BH174" s="108"/>
      <c r="BI174" s="108"/>
      <c r="CA174" s="108">
        <v>12</v>
      </c>
      <c r="CB174" s="108">
        <v>0</v>
      </c>
      <c r="CZ174" s="75">
        <v>1</v>
      </c>
    </row>
    <row r="175" spans="1:104" x14ac:dyDescent="0.2">
      <c r="A175" s="119"/>
      <c r="B175" s="120"/>
      <c r="C175" s="178" t="s">
        <v>2015</v>
      </c>
      <c r="D175" s="179"/>
      <c r="E175" s="179"/>
      <c r="F175" s="179"/>
      <c r="G175" s="180"/>
      <c r="I175" s="121"/>
      <c r="K175" s="121"/>
      <c r="L175" s="122" t="s">
        <v>2015</v>
      </c>
      <c r="O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row>
    <row r="176" spans="1:104" ht="33.75" x14ac:dyDescent="0.2">
      <c r="A176" s="109">
        <v>82</v>
      </c>
      <c r="B176" s="110" t="s">
        <v>1734</v>
      </c>
      <c r="C176" s="111" t="s">
        <v>2016</v>
      </c>
      <c r="D176" s="112" t="s">
        <v>133</v>
      </c>
      <c r="E176" s="113">
        <v>3</v>
      </c>
      <c r="F176" s="114">
        <v>0</v>
      </c>
      <c r="G176" s="115">
        <f>E176*F176</f>
        <v>0</v>
      </c>
      <c r="H176" s="116">
        <v>0</v>
      </c>
      <c r="I176" s="117">
        <f>E176*H176</f>
        <v>0</v>
      </c>
      <c r="J176" s="116"/>
      <c r="K176" s="117">
        <f>E176*J176</f>
        <v>0</v>
      </c>
      <c r="O176" s="108"/>
      <c r="Z176" s="108"/>
      <c r="AA176" s="108">
        <v>12</v>
      </c>
      <c r="AB176" s="108">
        <v>0</v>
      </c>
      <c r="AC176" s="108">
        <v>22</v>
      </c>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18">
        <f>G176</f>
        <v>0</v>
      </c>
      <c r="BA176" s="108"/>
      <c r="BB176" s="108"/>
      <c r="BC176" s="108"/>
      <c r="BD176" s="108"/>
      <c r="BE176" s="108"/>
      <c r="BF176" s="108"/>
      <c r="BG176" s="108"/>
      <c r="BH176" s="108"/>
      <c r="BI176" s="108"/>
      <c r="CA176" s="108">
        <v>12</v>
      </c>
      <c r="CB176" s="108">
        <v>0</v>
      </c>
      <c r="CZ176" s="75">
        <v>1</v>
      </c>
    </row>
    <row r="177" spans="1:104" ht="22.5" x14ac:dyDescent="0.2">
      <c r="A177" s="119"/>
      <c r="B177" s="120"/>
      <c r="C177" s="178" t="s">
        <v>2017</v>
      </c>
      <c r="D177" s="179"/>
      <c r="E177" s="179"/>
      <c r="F177" s="179"/>
      <c r="G177" s="180"/>
      <c r="I177" s="121"/>
      <c r="K177" s="121"/>
      <c r="L177" s="122" t="s">
        <v>2017</v>
      </c>
      <c r="O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row>
    <row r="178" spans="1:104" ht="22.5" x14ac:dyDescent="0.2">
      <c r="A178" s="109">
        <v>83</v>
      </c>
      <c r="B178" s="110" t="s">
        <v>1734</v>
      </c>
      <c r="C178" s="111" t="s">
        <v>2018</v>
      </c>
      <c r="D178" s="112" t="s">
        <v>128</v>
      </c>
      <c r="E178" s="113">
        <v>2.2000000000000002</v>
      </c>
      <c r="F178" s="114">
        <v>0</v>
      </c>
      <c r="G178" s="115">
        <f>E178*F178</f>
        <v>0</v>
      </c>
      <c r="H178" s="116">
        <v>0</v>
      </c>
      <c r="I178" s="117">
        <f>E178*H178</f>
        <v>0</v>
      </c>
      <c r="J178" s="116"/>
      <c r="K178" s="117">
        <f>E178*J178</f>
        <v>0</v>
      </c>
      <c r="O178" s="108"/>
      <c r="Z178" s="108"/>
      <c r="AA178" s="108">
        <v>12</v>
      </c>
      <c r="AB178" s="108">
        <v>0</v>
      </c>
      <c r="AC178" s="108">
        <v>18</v>
      </c>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18">
        <f>G178</f>
        <v>0</v>
      </c>
      <c r="BA178" s="108"/>
      <c r="BB178" s="108"/>
      <c r="BC178" s="108"/>
      <c r="BD178" s="108"/>
      <c r="BE178" s="108"/>
      <c r="BF178" s="108"/>
      <c r="BG178" s="108"/>
      <c r="BH178" s="108"/>
      <c r="BI178" s="108"/>
      <c r="CA178" s="108">
        <v>12</v>
      </c>
      <c r="CB178" s="108">
        <v>0</v>
      </c>
      <c r="CZ178" s="75">
        <v>1</v>
      </c>
    </row>
    <row r="179" spans="1:104" x14ac:dyDescent="0.2">
      <c r="A179" s="119"/>
      <c r="B179" s="120"/>
      <c r="C179" s="178" t="s">
        <v>2019</v>
      </c>
      <c r="D179" s="179"/>
      <c r="E179" s="179"/>
      <c r="F179" s="179"/>
      <c r="G179" s="180"/>
      <c r="I179" s="121"/>
      <c r="K179" s="121"/>
      <c r="L179" s="122" t="s">
        <v>2019</v>
      </c>
      <c r="O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row>
    <row r="180" spans="1:104" ht="22.5" x14ac:dyDescent="0.2">
      <c r="A180" s="109">
        <v>84</v>
      </c>
      <c r="B180" s="110" t="s">
        <v>1734</v>
      </c>
      <c r="C180" s="111" t="s">
        <v>2020</v>
      </c>
      <c r="D180" s="112" t="s">
        <v>84</v>
      </c>
      <c r="E180" s="113">
        <v>3</v>
      </c>
      <c r="F180" s="114">
        <v>0</v>
      </c>
      <c r="G180" s="115">
        <f>E180*F180</f>
        <v>0</v>
      </c>
      <c r="H180" s="116">
        <v>0</v>
      </c>
      <c r="I180" s="117">
        <f>E180*H180</f>
        <v>0</v>
      </c>
      <c r="J180" s="116"/>
      <c r="K180" s="117">
        <f>E180*J180</f>
        <v>0</v>
      </c>
      <c r="O180" s="108"/>
      <c r="Z180" s="108"/>
      <c r="AA180" s="108">
        <v>12</v>
      </c>
      <c r="AB180" s="108">
        <v>0</v>
      </c>
      <c r="AC180" s="108">
        <v>20</v>
      </c>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18">
        <f>G180</f>
        <v>0</v>
      </c>
      <c r="BA180" s="108"/>
      <c r="BB180" s="108"/>
      <c r="BC180" s="108"/>
      <c r="BD180" s="108"/>
      <c r="BE180" s="108"/>
      <c r="BF180" s="108"/>
      <c r="BG180" s="108"/>
      <c r="BH180" s="108"/>
      <c r="BI180" s="108"/>
      <c r="CA180" s="108">
        <v>12</v>
      </c>
      <c r="CB180" s="108">
        <v>0</v>
      </c>
      <c r="CZ180" s="75">
        <v>1</v>
      </c>
    </row>
    <row r="181" spans="1:104" x14ac:dyDescent="0.2">
      <c r="A181" s="119"/>
      <c r="B181" s="120"/>
      <c r="C181" s="178" t="s">
        <v>2021</v>
      </c>
      <c r="D181" s="179"/>
      <c r="E181" s="179"/>
      <c r="F181" s="179"/>
      <c r="G181" s="180"/>
      <c r="I181" s="121"/>
      <c r="K181" s="121"/>
      <c r="L181" s="122" t="s">
        <v>2021</v>
      </c>
      <c r="O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row>
    <row r="182" spans="1:104" x14ac:dyDescent="0.2">
      <c r="A182" s="119"/>
      <c r="B182" s="120"/>
      <c r="C182" s="178" t="s">
        <v>1846</v>
      </c>
      <c r="D182" s="179"/>
      <c r="E182" s="179"/>
      <c r="F182" s="179"/>
      <c r="G182" s="180"/>
      <c r="I182" s="121"/>
      <c r="K182" s="121"/>
      <c r="L182" s="122" t="s">
        <v>1846</v>
      </c>
      <c r="O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row>
    <row r="183" spans="1:104" x14ac:dyDescent="0.2">
      <c r="A183" s="119"/>
      <c r="B183" s="120"/>
      <c r="C183" s="178">
        <f>1*3</f>
        <v>3</v>
      </c>
      <c r="D183" s="179"/>
      <c r="E183" s="179"/>
      <c r="F183" s="179"/>
      <c r="G183" s="180"/>
      <c r="I183" s="121"/>
      <c r="K183" s="121"/>
      <c r="L183" s="122">
        <f>1*3</f>
        <v>3</v>
      </c>
      <c r="O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row>
    <row r="184" spans="1:104" ht="22.5" x14ac:dyDescent="0.2">
      <c r="A184" s="109">
        <v>85</v>
      </c>
      <c r="B184" s="110" t="s">
        <v>1734</v>
      </c>
      <c r="C184" s="111" t="s">
        <v>2022</v>
      </c>
      <c r="D184" s="112" t="s">
        <v>1102</v>
      </c>
      <c r="E184" s="113">
        <v>1.4</v>
      </c>
      <c r="F184" s="114">
        <v>0</v>
      </c>
      <c r="G184" s="115">
        <f>E184*F184</f>
        <v>0</v>
      </c>
      <c r="H184" s="116">
        <v>0</v>
      </c>
      <c r="I184" s="117">
        <f>E184*H184</f>
        <v>0</v>
      </c>
      <c r="J184" s="116"/>
      <c r="K184" s="117">
        <f>E184*J184</f>
        <v>0</v>
      </c>
      <c r="O184" s="108"/>
      <c r="Z184" s="108"/>
      <c r="AA184" s="108">
        <v>12</v>
      </c>
      <c r="AB184" s="108">
        <v>0</v>
      </c>
      <c r="AC184" s="108">
        <v>26</v>
      </c>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18">
        <f>G184</f>
        <v>0</v>
      </c>
      <c r="BA184" s="108"/>
      <c r="BB184" s="108"/>
      <c r="BC184" s="108"/>
      <c r="BD184" s="108"/>
      <c r="BE184" s="108"/>
      <c r="BF184" s="108"/>
      <c r="BG184" s="108"/>
      <c r="BH184" s="108"/>
      <c r="BI184" s="108"/>
      <c r="CA184" s="108">
        <v>12</v>
      </c>
      <c r="CB184" s="108">
        <v>0</v>
      </c>
      <c r="CZ184" s="75">
        <v>1</v>
      </c>
    </row>
    <row r="185" spans="1:104" x14ac:dyDescent="0.2">
      <c r="A185" s="119"/>
      <c r="B185" s="120"/>
      <c r="C185" s="178" t="s">
        <v>2022</v>
      </c>
      <c r="D185" s="179"/>
      <c r="E185" s="179"/>
      <c r="F185" s="179"/>
      <c r="G185" s="180"/>
      <c r="I185" s="121"/>
      <c r="K185" s="121"/>
      <c r="L185" s="122" t="s">
        <v>2022</v>
      </c>
      <c r="O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row>
    <row r="186" spans="1:104" x14ac:dyDescent="0.2">
      <c r="A186" s="119"/>
      <c r="B186" s="120"/>
      <c r="C186" s="178" t="s">
        <v>1831</v>
      </c>
      <c r="D186" s="179"/>
      <c r="E186" s="179"/>
      <c r="F186" s="179"/>
      <c r="G186" s="180"/>
      <c r="I186" s="121"/>
      <c r="K186" s="121"/>
      <c r="L186" s="122" t="s">
        <v>1831</v>
      </c>
      <c r="O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row>
    <row r="187" spans="1:104" x14ac:dyDescent="0.2">
      <c r="A187" s="119"/>
      <c r="B187" s="120"/>
      <c r="C187" s="178" t="s">
        <v>50</v>
      </c>
      <c r="D187" s="179"/>
      <c r="E187" s="179"/>
      <c r="F187" s="179"/>
      <c r="G187" s="180"/>
      <c r="I187" s="121"/>
      <c r="K187" s="121"/>
      <c r="L187" s="122"/>
      <c r="O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row>
    <row r="188" spans="1:104" x14ac:dyDescent="0.2">
      <c r="A188" s="109">
        <v>86</v>
      </c>
      <c r="B188" s="110" t="s">
        <v>1734</v>
      </c>
      <c r="C188" s="111" t="s">
        <v>1820</v>
      </c>
      <c r="D188" s="112" t="s">
        <v>1102</v>
      </c>
      <c r="E188" s="113">
        <v>1.4</v>
      </c>
      <c r="F188" s="114">
        <v>0</v>
      </c>
      <c r="G188" s="115">
        <f>E188*F188</f>
        <v>0</v>
      </c>
      <c r="H188" s="116">
        <v>0</v>
      </c>
      <c r="I188" s="117">
        <f>E188*H188</f>
        <v>0</v>
      </c>
      <c r="J188" s="116"/>
      <c r="K188" s="117">
        <f>E188*J188</f>
        <v>0</v>
      </c>
      <c r="O188" s="108"/>
      <c r="Z188" s="108"/>
      <c r="AA188" s="108">
        <v>12</v>
      </c>
      <c r="AB188" s="108">
        <v>0</v>
      </c>
      <c r="AC188" s="108">
        <v>27</v>
      </c>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18">
        <f>G188</f>
        <v>0</v>
      </c>
      <c r="BA188" s="108"/>
      <c r="BB188" s="108"/>
      <c r="BC188" s="108"/>
      <c r="BD188" s="108"/>
      <c r="BE188" s="108"/>
      <c r="BF188" s="108"/>
      <c r="BG188" s="108"/>
      <c r="BH188" s="108"/>
      <c r="BI188" s="108"/>
      <c r="CA188" s="108">
        <v>12</v>
      </c>
      <c r="CB188" s="108">
        <v>0</v>
      </c>
      <c r="CZ188" s="75">
        <v>1</v>
      </c>
    </row>
    <row r="189" spans="1:104" x14ac:dyDescent="0.2">
      <c r="A189" s="119"/>
      <c r="B189" s="120"/>
      <c r="C189" s="178" t="s">
        <v>2023</v>
      </c>
      <c r="D189" s="179"/>
      <c r="E189" s="179"/>
      <c r="F189" s="179"/>
      <c r="G189" s="180"/>
      <c r="I189" s="121"/>
      <c r="K189" s="121"/>
      <c r="L189" s="122" t="s">
        <v>2023</v>
      </c>
      <c r="O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08"/>
      <c r="BA189" s="108"/>
      <c r="BB189" s="108"/>
      <c r="BC189" s="108"/>
      <c r="BD189" s="108"/>
      <c r="BE189" s="108"/>
      <c r="BF189" s="108"/>
      <c r="BG189" s="108"/>
      <c r="BH189" s="108"/>
      <c r="BI189" s="108"/>
    </row>
    <row r="190" spans="1:104" ht="22.5" x14ac:dyDescent="0.2">
      <c r="A190" s="109">
        <v>87</v>
      </c>
      <c r="B190" s="110" t="s">
        <v>1734</v>
      </c>
      <c r="C190" s="111" t="s">
        <v>2024</v>
      </c>
      <c r="D190" s="112" t="s">
        <v>84</v>
      </c>
      <c r="E190" s="113">
        <v>13</v>
      </c>
      <c r="F190" s="114">
        <v>0</v>
      </c>
      <c r="G190" s="115">
        <f>E190*F190</f>
        <v>0</v>
      </c>
      <c r="H190" s="116">
        <v>0</v>
      </c>
      <c r="I190" s="117">
        <f>E190*H190</f>
        <v>0</v>
      </c>
      <c r="J190" s="116"/>
      <c r="K190" s="117">
        <f>E190*J190</f>
        <v>0</v>
      </c>
      <c r="O190" s="108"/>
      <c r="Z190" s="108"/>
      <c r="AA190" s="108">
        <v>12</v>
      </c>
      <c r="AB190" s="108">
        <v>0</v>
      </c>
      <c r="AC190" s="108">
        <v>23</v>
      </c>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18">
        <f>G190</f>
        <v>0</v>
      </c>
      <c r="BA190" s="108"/>
      <c r="BB190" s="108"/>
      <c r="BC190" s="108"/>
      <c r="BD190" s="108"/>
      <c r="BE190" s="108"/>
      <c r="BF190" s="108"/>
      <c r="BG190" s="108"/>
      <c r="BH190" s="108"/>
      <c r="BI190" s="108"/>
      <c r="CA190" s="108">
        <v>12</v>
      </c>
      <c r="CB190" s="108">
        <v>0</v>
      </c>
      <c r="CZ190" s="75">
        <v>1</v>
      </c>
    </row>
    <row r="191" spans="1:104" ht="22.5" x14ac:dyDescent="0.2">
      <c r="A191" s="109">
        <v>88</v>
      </c>
      <c r="B191" s="110" t="s">
        <v>1734</v>
      </c>
      <c r="C191" s="111" t="s">
        <v>2025</v>
      </c>
      <c r="D191" s="112" t="s">
        <v>1102</v>
      </c>
      <c r="E191" s="113">
        <v>2.8</v>
      </c>
      <c r="F191" s="114">
        <v>0</v>
      </c>
      <c r="G191" s="115">
        <f>E191*F191</f>
        <v>0</v>
      </c>
      <c r="H191" s="116">
        <v>0</v>
      </c>
      <c r="I191" s="117">
        <f>E191*H191</f>
        <v>0</v>
      </c>
      <c r="J191" s="116"/>
      <c r="K191" s="117">
        <f>E191*J191</f>
        <v>0</v>
      </c>
      <c r="O191" s="108"/>
      <c r="Z191" s="108"/>
      <c r="AA191" s="108">
        <v>12</v>
      </c>
      <c r="AB191" s="108">
        <v>0</v>
      </c>
      <c r="AC191" s="108">
        <v>25</v>
      </c>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18">
        <f>G191</f>
        <v>0</v>
      </c>
      <c r="BA191" s="108"/>
      <c r="BB191" s="108"/>
      <c r="BC191" s="108"/>
      <c r="BD191" s="108"/>
      <c r="BE191" s="108"/>
      <c r="BF191" s="108"/>
      <c r="BG191" s="108"/>
      <c r="BH191" s="108"/>
      <c r="BI191" s="108"/>
      <c r="CA191" s="108">
        <v>12</v>
      </c>
      <c r="CB191" s="108">
        <v>0</v>
      </c>
      <c r="CZ191" s="75">
        <v>1</v>
      </c>
    </row>
    <row r="192" spans="1:104" ht="22.5" x14ac:dyDescent="0.2">
      <c r="A192" s="109">
        <v>89</v>
      </c>
      <c r="B192" s="110" t="s">
        <v>1734</v>
      </c>
      <c r="C192" s="111" t="s">
        <v>2026</v>
      </c>
      <c r="D192" s="112" t="s">
        <v>84</v>
      </c>
      <c r="E192" s="113">
        <v>1</v>
      </c>
      <c r="F192" s="114">
        <v>0</v>
      </c>
      <c r="G192" s="115">
        <f>E192*F192</f>
        <v>0</v>
      </c>
      <c r="H192" s="116">
        <v>0</v>
      </c>
      <c r="I192" s="117">
        <f>E192*H192</f>
        <v>0</v>
      </c>
      <c r="J192" s="116"/>
      <c r="K192" s="117">
        <f>E192*J192</f>
        <v>0</v>
      </c>
      <c r="O192" s="108"/>
      <c r="Z192" s="108"/>
      <c r="AA192" s="108">
        <v>12</v>
      </c>
      <c r="AB192" s="108">
        <v>0</v>
      </c>
      <c r="AC192" s="108">
        <v>41</v>
      </c>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18">
        <f>G192</f>
        <v>0</v>
      </c>
      <c r="BA192" s="108"/>
      <c r="BB192" s="108"/>
      <c r="BC192" s="108"/>
      <c r="BD192" s="108"/>
      <c r="BE192" s="108"/>
      <c r="BF192" s="108"/>
      <c r="BG192" s="108"/>
      <c r="BH192" s="108"/>
      <c r="BI192" s="108"/>
      <c r="CA192" s="108">
        <v>12</v>
      </c>
      <c r="CB192" s="108">
        <v>0</v>
      </c>
      <c r="CZ192" s="75">
        <v>1</v>
      </c>
    </row>
    <row r="193" spans="1:104" ht="22.5" x14ac:dyDescent="0.2">
      <c r="A193" s="109">
        <v>90</v>
      </c>
      <c r="B193" s="110" t="s">
        <v>1734</v>
      </c>
      <c r="C193" s="111" t="s">
        <v>2027</v>
      </c>
      <c r="D193" s="112" t="s">
        <v>84</v>
      </c>
      <c r="E193" s="113">
        <v>1</v>
      </c>
      <c r="F193" s="114">
        <v>0</v>
      </c>
      <c r="G193" s="115">
        <f>E193*F193</f>
        <v>0</v>
      </c>
      <c r="H193" s="116">
        <v>0</v>
      </c>
      <c r="I193" s="117">
        <f>E193*H193</f>
        <v>0</v>
      </c>
      <c r="J193" s="116"/>
      <c r="K193" s="117">
        <f>E193*J193</f>
        <v>0</v>
      </c>
      <c r="O193" s="108"/>
      <c r="Z193" s="108"/>
      <c r="AA193" s="108">
        <v>12</v>
      </c>
      <c r="AB193" s="108">
        <v>0</v>
      </c>
      <c r="AC193" s="108">
        <v>42</v>
      </c>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18">
        <f>G193</f>
        <v>0</v>
      </c>
      <c r="BA193" s="108"/>
      <c r="BB193" s="108"/>
      <c r="BC193" s="108"/>
      <c r="BD193" s="108"/>
      <c r="BE193" s="108"/>
      <c r="BF193" s="108"/>
      <c r="BG193" s="108"/>
      <c r="BH193" s="108"/>
      <c r="BI193" s="108"/>
      <c r="CA193" s="108">
        <v>12</v>
      </c>
      <c r="CB193" s="108">
        <v>0</v>
      </c>
      <c r="CZ193" s="75">
        <v>1</v>
      </c>
    </row>
    <row r="194" spans="1:104" x14ac:dyDescent="0.2">
      <c r="A194" s="119"/>
      <c r="B194" s="120"/>
      <c r="C194" s="178" t="s">
        <v>2028</v>
      </c>
      <c r="D194" s="179"/>
      <c r="E194" s="179"/>
      <c r="F194" s="179"/>
      <c r="G194" s="180"/>
      <c r="I194" s="121"/>
      <c r="K194" s="121"/>
      <c r="L194" s="122" t="s">
        <v>2028</v>
      </c>
      <c r="O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row>
    <row r="195" spans="1:104" ht="33.75" x14ac:dyDescent="0.2">
      <c r="A195" s="109">
        <v>91</v>
      </c>
      <c r="B195" s="110" t="s">
        <v>1734</v>
      </c>
      <c r="C195" s="111" t="s">
        <v>2029</v>
      </c>
      <c r="D195" s="112" t="s">
        <v>84</v>
      </c>
      <c r="E195" s="113">
        <v>12</v>
      </c>
      <c r="F195" s="114">
        <v>0</v>
      </c>
      <c r="G195" s="115">
        <f>E195*F195</f>
        <v>0</v>
      </c>
      <c r="H195" s="116">
        <v>0</v>
      </c>
      <c r="I195" s="117">
        <f>E195*H195</f>
        <v>0</v>
      </c>
      <c r="J195" s="116"/>
      <c r="K195" s="117">
        <f>E195*J195</f>
        <v>0</v>
      </c>
      <c r="O195" s="108"/>
      <c r="Z195" s="108"/>
      <c r="AA195" s="108">
        <v>12</v>
      </c>
      <c r="AB195" s="108">
        <v>0</v>
      </c>
      <c r="AC195" s="108">
        <v>40</v>
      </c>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18">
        <f>G195</f>
        <v>0</v>
      </c>
      <c r="BA195" s="108"/>
      <c r="BB195" s="108"/>
      <c r="BC195" s="108"/>
      <c r="BD195" s="108"/>
      <c r="BE195" s="108"/>
      <c r="BF195" s="108"/>
      <c r="BG195" s="108"/>
      <c r="BH195" s="108"/>
      <c r="BI195" s="108"/>
      <c r="CA195" s="108">
        <v>12</v>
      </c>
      <c r="CB195" s="108">
        <v>0</v>
      </c>
      <c r="CZ195" s="75">
        <v>1</v>
      </c>
    </row>
    <row r="196" spans="1:104" x14ac:dyDescent="0.2">
      <c r="A196" s="119"/>
      <c r="B196" s="120"/>
      <c r="C196" s="178" t="s">
        <v>2030</v>
      </c>
      <c r="D196" s="179"/>
      <c r="E196" s="179"/>
      <c r="F196" s="179"/>
      <c r="G196" s="180"/>
      <c r="I196" s="121"/>
      <c r="K196" s="121"/>
      <c r="L196" s="122" t="s">
        <v>2030</v>
      </c>
      <c r="O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row>
    <row r="197" spans="1:104" ht="22.5" x14ac:dyDescent="0.2">
      <c r="A197" s="109">
        <v>92</v>
      </c>
      <c r="B197" s="110" t="s">
        <v>1734</v>
      </c>
      <c r="C197" s="111" t="s">
        <v>2031</v>
      </c>
      <c r="D197" s="112" t="s">
        <v>104</v>
      </c>
      <c r="E197" s="113">
        <v>0.6</v>
      </c>
      <c r="F197" s="114">
        <v>0</v>
      </c>
      <c r="G197" s="115">
        <f>E197*F197</f>
        <v>0</v>
      </c>
      <c r="H197" s="116">
        <v>0</v>
      </c>
      <c r="I197" s="117">
        <f>E197*H197</f>
        <v>0</v>
      </c>
      <c r="J197" s="116"/>
      <c r="K197" s="117">
        <f>E197*J197</f>
        <v>0</v>
      </c>
      <c r="O197" s="108"/>
      <c r="Z197" s="108"/>
      <c r="AA197" s="108">
        <v>12</v>
      </c>
      <c r="AB197" s="108">
        <v>0</v>
      </c>
      <c r="AC197" s="108">
        <v>38</v>
      </c>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18">
        <f>G197</f>
        <v>0</v>
      </c>
      <c r="BA197" s="108"/>
      <c r="BB197" s="108"/>
      <c r="BC197" s="108"/>
      <c r="BD197" s="108"/>
      <c r="BE197" s="108"/>
      <c r="BF197" s="108"/>
      <c r="BG197" s="108"/>
      <c r="BH197" s="108"/>
      <c r="BI197" s="108"/>
      <c r="CA197" s="108">
        <v>12</v>
      </c>
      <c r="CB197" s="108">
        <v>0</v>
      </c>
      <c r="CZ197" s="75">
        <v>1</v>
      </c>
    </row>
    <row r="198" spans="1:104" x14ac:dyDescent="0.2">
      <c r="A198" s="119"/>
      <c r="B198" s="120"/>
      <c r="C198" s="178" t="s">
        <v>2032</v>
      </c>
      <c r="D198" s="179"/>
      <c r="E198" s="179"/>
      <c r="F198" s="179"/>
      <c r="G198" s="180"/>
      <c r="I198" s="121"/>
      <c r="K198" s="121"/>
      <c r="L198" s="122" t="s">
        <v>2032</v>
      </c>
      <c r="O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row>
    <row r="199" spans="1:104" x14ac:dyDescent="0.2">
      <c r="A199" s="119"/>
      <c r="B199" s="120"/>
      <c r="C199" s="178" t="s">
        <v>50</v>
      </c>
      <c r="D199" s="179"/>
      <c r="E199" s="179"/>
      <c r="F199" s="179"/>
      <c r="G199" s="180"/>
      <c r="I199" s="121"/>
      <c r="K199" s="121"/>
      <c r="L199" s="122"/>
      <c r="O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row>
    <row r="200" spans="1:104" x14ac:dyDescent="0.2">
      <c r="A200" s="109">
        <v>93</v>
      </c>
      <c r="B200" s="110" t="s">
        <v>1734</v>
      </c>
      <c r="C200" s="111" t="s">
        <v>2033</v>
      </c>
      <c r="D200" s="112" t="s">
        <v>104</v>
      </c>
      <c r="E200" s="113">
        <v>0.1</v>
      </c>
      <c r="F200" s="114">
        <v>0</v>
      </c>
      <c r="G200" s="115">
        <f>E200*F200</f>
        <v>0</v>
      </c>
      <c r="H200" s="116">
        <v>0</v>
      </c>
      <c r="I200" s="117">
        <f>E200*H200</f>
        <v>0</v>
      </c>
      <c r="J200" s="116"/>
      <c r="K200" s="117">
        <f>E200*J200</f>
        <v>0</v>
      </c>
      <c r="O200" s="108"/>
      <c r="Z200" s="108"/>
      <c r="AA200" s="108">
        <v>12</v>
      </c>
      <c r="AB200" s="108">
        <v>0</v>
      </c>
      <c r="AC200" s="108">
        <v>39</v>
      </c>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18">
        <f>G200</f>
        <v>0</v>
      </c>
      <c r="BA200" s="108"/>
      <c r="BB200" s="108"/>
      <c r="BC200" s="108"/>
      <c r="BD200" s="108"/>
      <c r="BE200" s="108"/>
      <c r="BF200" s="108"/>
      <c r="BG200" s="108"/>
      <c r="BH200" s="108"/>
      <c r="BI200" s="108"/>
      <c r="CA200" s="108">
        <v>12</v>
      </c>
      <c r="CB200" s="108">
        <v>0</v>
      </c>
      <c r="CZ200" s="75">
        <v>1</v>
      </c>
    </row>
    <row r="201" spans="1:104" x14ac:dyDescent="0.2">
      <c r="A201" s="119"/>
      <c r="B201" s="120"/>
      <c r="C201" s="178" t="s">
        <v>1834</v>
      </c>
      <c r="D201" s="179"/>
      <c r="E201" s="179"/>
      <c r="F201" s="179"/>
      <c r="G201" s="180"/>
      <c r="I201" s="121"/>
      <c r="K201" s="121"/>
      <c r="L201" s="122" t="s">
        <v>1834</v>
      </c>
      <c r="O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row>
    <row r="202" spans="1:104" x14ac:dyDescent="0.2">
      <c r="A202" s="119"/>
      <c r="B202" s="120"/>
      <c r="C202" s="178" t="s">
        <v>50</v>
      </c>
      <c r="D202" s="179"/>
      <c r="E202" s="179"/>
      <c r="F202" s="179"/>
      <c r="G202" s="180"/>
      <c r="I202" s="121"/>
      <c r="K202" s="121"/>
      <c r="L202" s="122"/>
      <c r="O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row>
    <row r="203" spans="1:104" x14ac:dyDescent="0.2">
      <c r="A203" s="109">
        <v>94</v>
      </c>
      <c r="B203" s="110" t="s">
        <v>1700</v>
      </c>
      <c r="C203" s="111" t="s">
        <v>2034</v>
      </c>
      <c r="D203" s="112" t="s">
        <v>84</v>
      </c>
      <c r="E203" s="113">
        <v>14</v>
      </c>
      <c r="F203" s="114">
        <v>0</v>
      </c>
      <c r="G203" s="115">
        <f>E203*F203</f>
        <v>0</v>
      </c>
      <c r="H203" s="116">
        <v>0</v>
      </c>
      <c r="I203" s="117">
        <f>E203*H203</f>
        <v>0</v>
      </c>
      <c r="J203" s="116"/>
      <c r="K203" s="117">
        <f>E203*J203</f>
        <v>0</v>
      </c>
      <c r="O203" s="108"/>
      <c r="Z203" s="108"/>
      <c r="AA203" s="108">
        <v>12</v>
      </c>
      <c r="AB203" s="108">
        <v>0</v>
      </c>
      <c r="AC203" s="108">
        <v>33</v>
      </c>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18">
        <f>G203</f>
        <v>0</v>
      </c>
      <c r="BA203" s="108"/>
      <c r="BB203" s="108"/>
      <c r="BC203" s="108"/>
      <c r="BD203" s="108"/>
      <c r="BE203" s="108"/>
      <c r="BF203" s="108"/>
      <c r="BG203" s="108"/>
      <c r="BH203" s="108"/>
      <c r="BI203" s="108"/>
      <c r="CA203" s="108">
        <v>12</v>
      </c>
      <c r="CB203" s="108">
        <v>0</v>
      </c>
      <c r="CZ203" s="75">
        <v>1</v>
      </c>
    </row>
    <row r="204" spans="1:104" x14ac:dyDescent="0.2">
      <c r="A204" s="109">
        <v>95</v>
      </c>
      <c r="B204" s="110" t="s">
        <v>1860</v>
      </c>
      <c r="C204" s="111" t="s">
        <v>2035</v>
      </c>
      <c r="D204" s="112" t="s">
        <v>84</v>
      </c>
      <c r="E204" s="113">
        <v>14</v>
      </c>
      <c r="F204" s="114">
        <v>0</v>
      </c>
      <c r="G204" s="115">
        <f>E204*F204</f>
        <v>0</v>
      </c>
      <c r="H204" s="116">
        <v>0</v>
      </c>
      <c r="I204" s="117">
        <f>E204*H204</f>
        <v>0</v>
      </c>
      <c r="J204" s="116"/>
      <c r="K204" s="117">
        <f>E204*J204</f>
        <v>0</v>
      </c>
      <c r="O204" s="108"/>
      <c r="Z204" s="108"/>
      <c r="AA204" s="108">
        <v>12</v>
      </c>
      <c r="AB204" s="108">
        <v>0</v>
      </c>
      <c r="AC204" s="108">
        <v>32</v>
      </c>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18">
        <f>G204</f>
        <v>0</v>
      </c>
      <c r="BA204" s="108"/>
      <c r="BB204" s="108"/>
      <c r="BC204" s="108"/>
      <c r="BD204" s="108"/>
      <c r="BE204" s="108"/>
      <c r="BF204" s="108"/>
      <c r="BG204" s="108"/>
      <c r="BH204" s="108"/>
      <c r="BI204" s="108"/>
      <c r="CA204" s="108">
        <v>12</v>
      </c>
      <c r="CB204" s="108">
        <v>0</v>
      </c>
      <c r="CZ204" s="75">
        <v>1</v>
      </c>
    </row>
    <row r="205" spans="1:104" ht="22.5" x14ac:dyDescent="0.2">
      <c r="A205" s="119"/>
      <c r="B205" s="120"/>
      <c r="C205" s="178" t="s">
        <v>2036</v>
      </c>
      <c r="D205" s="179"/>
      <c r="E205" s="179"/>
      <c r="F205" s="179"/>
      <c r="G205" s="180"/>
      <c r="I205" s="121"/>
      <c r="K205" s="121"/>
      <c r="L205" s="122" t="s">
        <v>2036</v>
      </c>
      <c r="O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row>
    <row r="206" spans="1:104" x14ac:dyDescent="0.2">
      <c r="A206" s="128" t="s">
        <v>51</v>
      </c>
      <c r="B206" s="129" t="s">
        <v>1973</v>
      </c>
      <c r="C206" s="130" t="s">
        <v>48</v>
      </c>
      <c r="D206" s="131"/>
      <c r="E206" s="132"/>
      <c r="F206" s="132"/>
      <c r="G206" s="133">
        <f>SUM(G121:G205)</f>
        <v>0</v>
      </c>
      <c r="H206" s="134"/>
      <c r="I206" s="133">
        <f>SUM(I121:I205)</f>
        <v>0</v>
      </c>
      <c r="J206" s="135"/>
      <c r="K206" s="133">
        <f>SUM(K121:K205)</f>
        <v>0</v>
      </c>
      <c r="O206" s="108"/>
      <c r="X206" s="136">
        <f>K206</f>
        <v>0</v>
      </c>
      <c r="Y206" s="136">
        <f>I206</f>
        <v>0</v>
      </c>
      <c r="Z206" s="118">
        <f>G206</f>
        <v>0</v>
      </c>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37"/>
      <c r="BB206" s="137"/>
      <c r="BC206" s="137"/>
      <c r="BD206" s="137"/>
      <c r="BE206" s="137"/>
      <c r="BF206" s="137"/>
      <c r="BG206" s="108"/>
      <c r="BH206" s="108"/>
      <c r="BI206" s="108"/>
    </row>
    <row r="207" spans="1:104" ht="14.25" customHeight="1" x14ac:dyDescent="0.2">
      <c r="A207" s="100" t="s">
        <v>46</v>
      </c>
      <c r="B207" s="101" t="s">
        <v>2037</v>
      </c>
      <c r="C207" s="102" t="s">
        <v>48</v>
      </c>
      <c r="D207" s="103"/>
      <c r="E207" s="104"/>
      <c r="F207" s="104"/>
      <c r="G207" s="105"/>
      <c r="H207" s="106"/>
      <c r="I207" s="107"/>
      <c r="J207" s="106"/>
      <c r="K207" s="107"/>
      <c r="O207" s="108"/>
    </row>
    <row r="208" spans="1:104" ht="33.75" x14ac:dyDescent="0.2">
      <c r="A208" s="109">
        <v>96</v>
      </c>
      <c r="B208" s="110" t="s">
        <v>1974</v>
      </c>
      <c r="C208" s="111" t="s">
        <v>1975</v>
      </c>
      <c r="D208" s="112" t="s">
        <v>84</v>
      </c>
      <c r="E208" s="113">
        <v>11</v>
      </c>
      <c r="F208" s="114">
        <v>0</v>
      </c>
      <c r="G208" s="115">
        <f>E208*F208</f>
        <v>0</v>
      </c>
      <c r="H208" s="116">
        <v>0</v>
      </c>
      <c r="I208" s="117">
        <f>E208*H208</f>
        <v>0</v>
      </c>
      <c r="J208" s="116">
        <v>0</v>
      </c>
      <c r="K208" s="117">
        <f>E208*J208</f>
        <v>0</v>
      </c>
      <c r="O208" s="108"/>
      <c r="Z208" s="108"/>
      <c r="AA208" s="108">
        <v>1</v>
      </c>
      <c r="AB208" s="108">
        <v>1</v>
      </c>
      <c r="AC208" s="108">
        <v>1</v>
      </c>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18">
        <f>G208</f>
        <v>0</v>
      </c>
      <c r="BA208" s="108"/>
      <c r="BB208" s="108"/>
      <c r="BC208" s="108"/>
      <c r="BD208" s="108"/>
      <c r="BE208" s="108"/>
      <c r="BF208" s="108"/>
      <c r="BG208" s="108"/>
      <c r="BH208" s="108"/>
      <c r="BI208" s="108"/>
      <c r="CA208" s="108">
        <v>1</v>
      </c>
      <c r="CB208" s="108">
        <v>1</v>
      </c>
      <c r="CZ208" s="75">
        <v>1</v>
      </c>
    </row>
    <row r="209" spans="1:104" x14ac:dyDescent="0.2">
      <c r="A209" s="119"/>
      <c r="B209" s="120"/>
      <c r="C209" s="178" t="s">
        <v>1976</v>
      </c>
      <c r="D209" s="179"/>
      <c r="E209" s="179"/>
      <c r="F209" s="179"/>
      <c r="G209" s="180"/>
      <c r="I209" s="121"/>
      <c r="K209" s="121"/>
      <c r="L209" s="122" t="s">
        <v>1976</v>
      </c>
      <c r="O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row>
    <row r="210" spans="1:104" ht="33.75" x14ac:dyDescent="0.2">
      <c r="A210" s="109">
        <v>97</v>
      </c>
      <c r="B210" s="110" t="s">
        <v>2038</v>
      </c>
      <c r="C210" s="111" t="s">
        <v>2039</v>
      </c>
      <c r="D210" s="112" t="s">
        <v>84</v>
      </c>
      <c r="E210" s="113">
        <v>11</v>
      </c>
      <c r="F210" s="114">
        <v>0</v>
      </c>
      <c r="G210" s="115">
        <f>E210*F210</f>
        <v>0</v>
      </c>
      <c r="H210" s="116">
        <v>0</v>
      </c>
      <c r="I210" s="117">
        <f>E210*H210</f>
        <v>0</v>
      </c>
      <c r="J210" s="116">
        <v>0</v>
      </c>
      <c r="K210" s="117">
        <f>E210*J210</f>
        <v>0</v>
      </c>
      <c r="O210" s="108"/>
      <c r="Z210" s="108"/>
      <c r="AA210" s="108">
        <v>1</v>
      </c>
      <c r="AB210" s="108">
        <v>1</v>
      </c>
      <c r="AC210" s="108">
        <v>1</v>
      </c>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18">
        <f>G210</f>
        <v>0</v>
      </c>
      <c r="BA210" s="108"/>
      <c r="BB210" s="108"/>
      <c r="BC210" s="108"/>
      <c r="BD210" s="108"/>
      <c r="BE210" s="108"/>
      <c r="BF210" s="108"/>
      <c r="BG210" s="108"/>
      <c r="BH210" s="108"/>
      <c r="BI210" s="108"/>
      <c r="CA210" s="108">
        <v>1</v>
      </c>
      <c r="CB210" s="108">
        <v>1</v>
      </c>
      <c r="CZ210" s="75">
        <v>1</v>
      </c>
    </row>
    <row r="211" spans="1:104" x14ac:dyDescent="0.2">
      <c r="A211" s="119"/>
      <c r="B211" s="120"/>
      <c r="C211" s="178" t="s">
        <v>2040</v>
      </c>
      <c r="D211" s="179"/>
      <c r="E211" s="179"/>
      <c r="F211" s="179"/>
      <c r="G211" s="180"/>
      <c r="I211" s="121"/>
      <c r="K211" s="121"/>
      <c r="L211" s="122" t="s">
        <v>2040</v>
      </c>
      <c r="O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row>
    <row r="212" spans="1:104" ht="22.5" x14ac:dyDescent="0.2">
      <c r="A212" s="109">
        <v>98</v>
      </c>
      <c r="B212" s="110" t="s">
        <v>2041</v>
      </c>
      <c r="C212" s="111" t="s">
        <v>2042</v>
      </c>
      <c r="D212" s="112" t="s">
        <v>49</v>
      </c>
      <c r="E212" s="113">
        <v>2.8</v>
      </c>
      <c r="F212" s="114">
        <v>0</v>
      </c>
      <c r="G212" s="115">
        <f>E212*F212</f>
        <v>0</v>
      </c>
      <c r="H212" s="116">
        <v>0</v>
      </c>
      <c r="I212" s="117">
        <f>E212*H212</f>
        <v>0</v>
      </c>
      <c r="J212" s="116">
        <v>0</v>
      </c>
      <c r="K212" s="117">
        <f>E212*J212</f>
        <v>0</v>
      </c>
      <c r="O212" s="108"/>
      <c r="Z212" s="108"/>
      <c r="AA212" s="108">
        <v>1</v>
      </c>
      <c r="AB212" s="108">
        <v>1</v>
      </c>
      <c r="AC212" s="108">
        <v>1</v>
      </c>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18">
        <f>G212</f>
        <v>0</v>
      </c>
      <c r="BA212" s="108"/>
      <c r="BB212" s="108"/>
      <c r="BC212" s="108"/>
      <c r="BD212" s="108"/>
      <c r="BE212" s="108"/>
      <c r="BF212" s="108"/>
      <c r="BG212" s="108"/>
      <c r="BH212" s="108"/>
      <c r="BI212" s="108"/>
      <c r="CA212" s="108">
        <v>1</v>
      </c>
      <c r="CB212" s="108">
        <v>1</v>
      </c>
      <c r="CZ212" s="75">
        <v>1</v>
      </c>
    </row>
    <row r="213" spans="1:104" x14ac:dyDescent="0.2">
      <c r="A213" s="119"/>
      <c r="B213" s="120"/>
      <c r="C213" s="178" t="s">
        <v>2043</v>
      </c>
      <c r="D213" s="179"/>
      <c r="E213" s="179"/>
      <c r="F213" s="179"/>
      <c r="G213" s="180"/>
      <c r="I213" s="121"/>
      <c r="K213" s="121"/>
      <c r="L213" s="122" t="s">
        <v>2043</v>
      </c>
      <c r="O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row>
    <row r="214" spans="1:104" ht="22.5" x14ac:dyDescent="0.2">
      <c r="A214" s="109">
        <v>99</v>
      </c>
      <c r="B214" s="110" t="s">
        <v>2044</v>
      </c>
      <c r="C214" s="111" t="s">
        <v>2045</v>
      </c>
      <c r="D214" s="112" t="s">
        <v>84</v>
      </c>
      <c r="E214" s="113">
        <v>11</v>
      </c>
      <c r="F214" s="114">
        <v>0</v>
      </c>
      <c r="G214" s="115">
        <f>E214*F214</f>
        <v>0</v>
      </c>
      <c r="H214" s="116">
        <v>0</v>
      </c>
      <c r="I214" s="117">
        <f>E214*H214</f>
        <v>0</v>
      </c>
      <c r="J214" s="116">
        <v>0</v>
      </c>
      <c r="K214" s="117">
        <f>E214*J214</f>
        <v>0</v>
      </c>
      <c r="O214" s="108"/>
      <c r="Z214" s="108"/>
      <c r="AA214" s="108">
        <v>1</v>
      </c>
      <c r="AB214" s="108">
        <v>1</v>
      </c>
      <c r="AC214" s="108">
        <v>1</v>
      </c>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18">
        <f>G214</f>
        <v>0</v>
      </c>
      <c r="BA214" s="108"/>
      <c r="BB214" s="108"/>
      <c r="BC214" s="108"/>
      <c r="BD214" s="108"/>
      <c r="BE214" s="108"/>
      <c r="BF214" s="108"/>
      <c r="BG214" s="108"/>
      <c r="BH214" s="108"/>
      <c r="BI214" s="108"/>
      <c r="CA214" s="108">
        <v>1</v>
      </c>
      <c r="CB214" s="108">
        <v>1</v>
      </c>
      <c r="CZ214" s="75">
        <v>1</v>
      </c>
    </row>
    <row r="215" spans="1:104" ht="22.5" x14ac:dyDescent="0.2">
      <c r="A215" s="109">
        <v>100</v>
      </c>
      <c r="B215" s="110" t="s">
        <v>1802</v>
      </c>
      <c r="C215" s="111" t="s">
        <v>1803</v>
      </c>
      <c r="D215" s="112" t="s">
        <v>49</v>
      </c>
      <c r="E215" s="113">
        <v>0.1</v>
      </c>
      <c r="F215" s="114">
        <v>0</v>
      </c>
      <c r="G215" s="115">
        <f>E215*F215</f>
        <v>0</v>
      </c>
      <c r="H215" s="116">
        <v>0</v>
      </c>
      <c r="I215" s="117">
        <f>E215*H215</f>
        <v>0</v>
      </c>
      <c r="J215" s="116">
        <v>0</v>
      </c>
      <c r="K215" s="117">
        <f>E215*J215</f>
        <v>0</v>
      </c>
      <c r="O215" s="108"/>
      <c r="Z215" s="108"/>
      <c r="AA215" s="108">
        <v>1</v>
      </c>
      <c r="AB215" s="108">
        <v>1</v>
      </c>
      <c r="AC215" s="108">
        <v>1</v>
      </c>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18">
        <f>G215</f>
        <v>0</v>
      </c>
      <c r="BA215" s="108"/>
      <c r="BB215" s="108"/>
      <c r="BC215" s="108"/>
      <c r="BD215" s="108"/>
      <c r="BE215" s="108"/>
      <c r="BF215" s="108"/>
      <c r="BG215" s="108"/>
      <c r="BH215" s="108"/>
      <c r="BI215" s="108"/>
      <c r="CA215" s="108">
        <v>1</v>
      </c>
      <c r="CB215" s="108">
        <v>1</v>
      </c>
      <c r="CZ215" s="75">
        <v>1</v>
      </c>
    </row>
    <row r="216" spans="1:104" ht="22.5" x14ac:dyDescent="0.2">
      <c r="A216" s="119"/>
      <c r="B216" s="120"/>
      <c r="C216" s="178" t="s">
        <v>1988</v>
      </c>
      <c r="D216" s="179"/>
      <c r="E216" s="179"/>
      <c r="F216" s="179"/>
      <c r="G216" s="180"/>
      <c r="I216" s="121"/>
      <c r="K216" s="121"/>
      <c r="L216" s="122" t="s">
        <v>1988</v>
      </c>
      <c r="O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row>
    <row r="217" spans="1:104" ht="33.75" x14ac:dyDescent="0.2">
      <c r="A217" s="109">
        <v>101</v>
      </c>
      <c r="B217" s="110" t="s">
        <v>2046</v>
      </c>
      <c r="C217" s="111" t="s">
        <v>2047</v>
      </c>
      <c r="D217" s="112" t="s">
        <v>128</v>
      </c>
      <c r="E217" s="113">
        <v>0.2</v>
      </c>
      <c r="F217" s="114">
        <v>0</v>
      </c>
      <c r="G217" s="115">
        <f>E217*F217</f>
        <v>0</v>
      </c>
      <c r="H217" s="116">
        <v>0</v>
      </c>
      <c r="I217" s="117">
        <f>E217*H217</f>
        <v>0</v>
      </c>
      <c r="J217" s="116">
        <v>0</v>
      </c>
      <c r="K217" s="117">
        <f>E217*J217</f>
        <v>0</v>
      </c>
      <c r="O217" s="108"/>
      <c r="Z217" s="108"/>
      <c r="AA217" s="108">
        <v>1</v>
      </c>
      <c r="AB217" s="108">
        <v>1</v>
      </c>
      <c r="AC217" s="108">
        <v>1</v>
      </c>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18">
        <f>G217</f>
        <v>0</v>
      </c>
      <c r="BA217" s="108"/>
      <c r="BB217" s="108"/>
      <c r="BC217" s="108"/>
      <c r="BD217" s="108"/>
      <c r="BE217" s="108"/>
      <c r="BF217" s="108"/>
      <c r="BG217" s="108"/>
      <c r="BH217" s="108"/>
      <c r="BI217" s="108"/>
      <c r="CA217" s="108">
        <v>1</v>
      </c>
      <c r="CB217" s="108">
        <v>1</v>
      </c>
      <c r="CZ217" s="75">
        <v>1</v>
      </c>
    </row>
    <row r="218" spans="1:104" x14ac:dyDescent="0.2">
      <c r="A218" s="119"/>
      <c r="B218" s="120"/>
      <c r="C218" s="178" t="s">
        <v>2048</v>
      </c>
      <c r="D218" s="179"/>
      <c r="E218" s="179"/>
      <c r="F218" s="179"/>
      <c r="G218" s="180"/>
      <c r="I218" s="121"/>
      <c r="K218" s="121"/>
      <c r="L218" s="122" t="s">
        <v>2048</v>
      </c>
      <c r="O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row>
    <row r="219" spans="1:104" x14ac:dyDescent="0.2">
      <c r="A219" s="119"/>
      <c r="B219" s="120"/>
      <c r="C219" s="178" t="s">
        <v>2049</v>
      </c>
      <c r="D219" s="179"/>
      <c r="E219" s="179"/>
      <c r="F219" s="179"/>
      <c r="G219" s="180"/>
      <c r="I219" s="121"/>
      <c r="K219" s="121"/>
      <c r="L219" s="122" t="s">
        <v>2049</v>
      </c>
      <c r="O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row>
    <row r="220" spans="1:104" x14ac:dyDescent="0.2">
      <c r="A220" s="119"/>
      <c r="B220" s="120"/>
      <c r="C220" s="178" t="s">
        <v>2050</v>
      </c>
      <c r="D220" s="179"/>
      <c r="E220" s="179"/>
      <c r="F220" s="179"/>
      <c r="G220" s="180"/>
      <c r="I220" s="121"/>
      <c r="K220" s="121"/>
      <c r="L220" s="122" t="s">
        <v>2050</v>
      </c>
      <c r="O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row>
    <row r="221" spans="1:104" x14ac:dyDescent="0.2">
      <c r="A221" s="119"/>
      <c r="B221" s="120"/>
      <c r="C221" s="178" t="s">
        <v>50</v>
      </c>
      <c r="D221" s="179"/>
      <c r="E221" s="179"/>
      <c r="F221" s="179"/>
      <c r="G221" s="180"/>
      <c r="I221" s="121"/>
      <c r="K221" s="121"/>
      <c r="L221" s="122"/>
      <c r="O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row>
    <row r="222" spans="1:104" x14ac:dyDescent="0.2">
      <c r="A222" s="109">
        <v>102</v>
      </c>
      <c r="B222" s="110" t="s">
        <v>1954</v>
      </c>
      <c r="C222" s="111" t="s">
        <v>1955</v>
      </c>
      <c r="D222" s="112" t="s">
        <v>104</v>
      </c>
      <c r="E222" s="113">
        <v>1.1000000000000001</v>
      </c>
      <c r="F222" s="114">
        <v>0</v>
      </c>
      <c r="G222" s="115">
        <f>E222*F222</f>
        <v>0</v>
      </c>
      <c r="H222" s="116">
        <v>0</v>
      </c>
      <c r="I222" s="117">
        <f>E222*H222</f>
        <v>0</v>
      </c>
      <c r="J222" s="116">
        <v>0</v>
      </c>
      <c r="K222" s="117">
        <f>E222*J222</f>
        <v>0</v>
      </c>
      <c r="O222" s="108"/>
      <c r="Z222" s="108"/>
      <c r="AA222" s="108">
        <v>1</v>
      </c>
      <c r="AB222" s="108">
        <v>1</v>
      </c>
      <c r="AC222" s="108">
        <v>1</v>
      </c>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18">
        <f>G222</f>
        <v>0</v>
      </c>
      <c r="BA222" s="108"/>
      <c r="BB222" s="108"/>
      <c r="BC222" s="108"/>
      <c r="BD222" s="108"/>
      <c r="BE222" s="108"/>
      <c r="BF222" s="108"/>
      <c r="BG222" s="108"/>
      <c r="BH222" s="108"/>
      <c r="BI222" s="108"/>
      <c r="CA222" s="108">
        <v>1</v>
      </c>
      <c r="CB222" s="108">
        <v>1</v>
      </c>
      <c r="CZ222" s="75">
        <v>1</v>
      </c>
    </row>
    <row r="223" spans="1:104" x14ac:dyDescent="0.2">
      <c r="A223" s="119"/>
      <c r="B223" s="120"/>
      <c r="C223" s="178" t="s">
        <v>2051</v>
      </c>
      <c r="D223" s="179"/>
      <c r="E223" s="179"/>
      <c r="F223" s="179"/>
      <c r="G223" s="180"/>
      <c r="I223" s="121"/>
      <c r="K223" s="121"/>
      <c r="L223" s="122" t="s">
        <v>2051</v>
      </c>
      <c r="O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row>
    <row r="224" spans="1:104" x14ac:dyDescent="0.2">
      <c r="A224" s="119"/>
      <c r="B224" s="120"/>
      <c r="C224" s="178" t="s">
        <v>50</v>
      </c>
      <c r="D224" s="179"/>
      <c r="E224" s="179"/>
      <c r="F224" s="179"/>
      <c r="G224" s="180"/>
      <c r="I224" s="121"/>
      <c r="K224" s="121"/>
      <c r="L224" s="122"/>
      <c r="O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row>
    <row r="225" spans="1:104" ht="22.5" x14ac:dyDescent="0.2">
      <c r="A225" s="109">
        <v>103</v>
      </c>
      <c r="B225" s="110" t="s">
        <v>1814</v>
      </c>
      <c r="C225" s="111" t="s">
        <v>1995</v>
      </c>
      <c r="D225" s="112" t="s">
        <v>104</v>
      </c>
      <c r="E225" s="113">
        <v>1.1000000000000001</v>
      </c>
      <c r="F225" s="114">
        <v>0</v>
      </c>
      <c r="G225" s="115">
        <f>E225*F225</f>
        <v>0</v>
      </c>
      <c r="H225" s="116">
        <v>0</v>
      </c>
      <c r="I225" s="117">
        <f>E225*H225</f>
        <v>0</v>
      </c>
      <c r="J225" s="116">
        <v>0</v>
      </c>
      <c r="K225" s="117">
        <f>E225*J225</f>
        <v>0</v>
      </c>
      <c r="O225" s="108"/>
      <c r="Z225" s="108"/>
      <c r="AA225" s="108">
        <v>1</v>
      </c>
      <c r="AB225" s="108">
        <v>1</v>
      </c>
      <c r="AC225" s="108">
        <v>1</v>
      </c>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18">
        <f>G225</f>
        <v>0</v>
      </c>
      <c r="BA225" s="108"/>
      <c r="BB225" s="108"/>
      <c r="BC225" s="108"/>
      <c r="BD225" s="108"/>
      <c r="BE225" s="108"/>
      <c r="BF225" s="108"/>
      <c r="BG225" s="108"/>
      <c r="BH225" s="108"/>
      <c r="BI225" s="108"/>
      <c r="CA225" s="108">
        <v>1</v>
      </c>
      <c r="CB225" s="108">
        <v>1</v>
      </c>
      <c r="CZ225" s="75">
        <v>1</v>
      </c>
    </row>
    <row r="226" spans="1:104" ht="22.5" x14ac:dyDescent="0.2">
      <c r="A226" s="109">
        <v>104</v>
      </c>
      <c r="B226" s="110" t="s">
        <v>1662</v>
      </c>
      <c r="C226" s="111" t="s">
        <v>1876</v>
      </c>
      <c r="D226" s="112" t="s">
        <v>128</v>
      </c>
      <c r="E226" s="113">
        <v>0.2</v>
      </c>
      <c r="F226" s="114">
        <v>0</v>
      </c>
      <c r="G226" s="115">
        <f>E226*F226</f>
        <v>0</v>
      </c>
      <c r="H226" s="116">
        <v>0</v>
      </c>
      <c r="I226" s="117">
        <f>E226*H226</f>
        <v>0</v>
      </c>
      <c r="J226" s="116">
        <v>0</v>
      </c>
      <c r="K226" s="117">
        <f>E226*J226</f>
        <v>0</v>
      </c>
      <c r="O226" s="108"/>
      <c r="Z226" s="108"/>
      <c r="AA226" s="108">
        <v>1</v>
      </c>
      <c r="AB226" s="108">
        <v>1</v>
      </c>
      <c r="AC226" s="108">
        <v>1</v>
      </c>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18">
        <f>G226</f>
        <v>0</v>
      </c>
      <c r="BA226" s="108"/>
      <c r="BB226" s="108"/>
      <c r="BC226" s="108"/>
      <c r="BD226" s="108"/>
      <c r="BE226" s="108"/>
      <c r="BF226" s="108"/>
      <c r="BG226" s="108"/>
      <c r="BH226" s="108"/>
      <c r="BI226" s="108"/>
      <c r="CA226" s="108">
        <v>1</v>
      </c>
      <c r="CB226" s="108">
        <v>1</v>
      </c>
      <c r="CZ226" s="75">
        <v>1</v>
      </c>
    </row>
    <row r="227" spans="1:104" x14ac:dyDescent="0.2">
      <c r="A227" s="119"/>
      <c r="B227" s="120"/>
      <c r="C227" s="178" t="s">
        <v>2052</v>
      </c>
      <c r="D227" s="179"/>
      <c r="E227" s="179"/>
      <c r="F227" s="179"/>
      <c r="G227" s="180"/>
      <c r="I227" s="121"/>
      <c r="K227" s="121"/>
      <c r="L227" s="122" t="s">
        <v>2052</v>
      </c>
      <c r="O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row>
    <row r="228" spans="1:104" x14ac:dyDescent="0.2">
      <c r="A228" s="119"/>
      <c r="B228" s="120"/>
      <c r="C228" s="178" t="s">
        <v>50</v>
      </c>
      <c r="D228" s="179"/>
      <c r="E228" s="179"/>
      <c r="F228" s="179"/>
      <c r="G228" s="180"/>
      <c r="I228" s="121"/>
      <c r="K228" s="121"/>
      <c r="L228" s="122"/>
      <c r="O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row>
    <row r="229" spans="1:104" ht="33.75" x14ac:dyDescent="0.2">
      <c r="A229" s="109">
        <v>105</v>
      </c>
      <c r="B229" s="110" t="s">
        <v>2053</v>
      </c>
      <c r="C229" s="111" t="s">
        <v>2054</v>
      </c>
      <c r="D229" s="112" t="s">
        <v>84</v>
      </c>
      <c r="E229" s="113">
        <v>11</v>
      </c>
      <c r="F229" s="114">
        <v>0</v>
      </c>
      <c r="G229" s="115">
        <f>E229*F229</f>
        <v>0</v>
      </c>
      <c r="H229" s="116">
        <v>0</v>
      </c>
      <c r="I229" s="117">
        <f>E229*H229</f>
        <v>0</v>
      </c>
      <c r="J229" s="116"/>
      <c r="K229" s="117">
        <f>E229*J229</f>
        <v>0</v>
      </c>
      <c r="O229" s="108"/>
      <c r="Z229" s="108"/>
      <c r="AA229" s="108">
        <v>12</v>
      </c>
      <c r="AB229" s="108">
        <v>0</v>
      </c>
      <c r="AC229" s="108">
        <v>48</v>
      </c>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18">
        <f>G229</f>
        <v>0</v>
      </c>
      <c r="BA229" s="108"/>
      <c r="BB229" s="108"/>
      <c r="BC229" s="108"/>
      <c r="BD229" s="108"/>
      <c r="BE229" s="108"/>
      <c r="BF229" s="108"/>
      <c r="BG229" s="108"/>
      <c r="BH229" s="108"/>
      <c r="BI229" s="108"/>
      <c r="CA229" s="108">
        <v>12</v>
      </c>
      <c r="CB229" s="108">
        <v>0</v>
      </c>
      <c r="CZ229" s="75">
        <v>1</v>
      </c>
    </row>
    <row r="230" spans="1:104" x14ac:dyDescent="0.2">
      <c r="A230" s="119"/>
      <c r="B230" s="120"/>
      <c r="C230" s="178" t="s">
        <v>2055</v>
      </c>
      <c r="D230" s="179"/>
      <c r="E230" s="179"/>
      <c r="F230" s="179"/>
      <c r="G230" s="180"/>
      <c r="I230" s="121"/>
      <c r="K230" s="121"/>
      <c r="L230" s="122" t="s">
        <v>2055</v>
      </c>
      <c r="O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row>
    <row r="231" spans="1:104" x14ac:dyDescent="0.2">
      <c r="A231" s="119"/>
      <c r="B231" s="120"/>
      <c r="C231" s="178" t="s">
        <v>2056</v>
      </c>
      <c r="D231" s="179"/>
      <c r="E231" s="179"/>
      <c r="F231" s="179"/>
      <c r="G231" s="180"/>
      <c r="I231" s="121"/>
      <c r="K231" s="121"/>
      <c r="L231" s="122" t="s">
        <v>2056</v>
      </c>
      <c r="O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row>
    <row r="232" spans="1:104" x14ac:dyDescent="0.2">
      <c r="A232" s="109">
        <v>106</v>
      </c>
      <c r="B232" s="110" t="s">
        <v>1734</v>
      </c>
      <c r="C232" s="111" t="s">
        <v>2057</v>
      </c>
      <c r="D232" s="112" t="s">
        <v>84</v>
      </c>
      <c r="E232" s="113">
        <v>11</v>
      </c>
      <c r="F232" s="114">
        <v>0</v>
      </c>
      <c r="G232" s="115">
        <f>E232*F232</f>
        <v>0</v>
      </c>
      <c r="H232" s="116">
        <v>0</v>
      </c>
      <c r="I232" s="117">
        <f>E232*H232</f>
        <v>0</v>
      </c>
      <c r="J232" s="116"/>
      <c r="K232" s="117">
        <f>E232*J232</f>
        <v>0</v>
      </c>
      <c r="O232" s="108"/>
      <c r="Z232" s="108"/>
      <c r="AA232" s="108">
        <v>12</v>
      </c>
      <c r="AB232" s="108">
        <v>0</v>
      </c>
      <c r="AC232" s="108">
        <v>47</v>
      </c>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18">
        <f>G232</f>
        <v>0</v>
      </c>
      <c r="BA232" s="108"/>
      <c r="BB232" s="108"/>
      <c r="BC232" s="108"/>
      <c r="BD232" s="108"/>
      <c r="BE232" s="108"/>
      <c r="BF232" s="108"/>
      <c r="BG232" s="108"/>
      <c r="BH232" s="108"/>
      <c r="BI232" s="108"/>
      <c r="CA232" s="108">
        <v>12</v>
      </c>
      <c r="CB232" s="108">
        <v>0</v>
      </c>
      <c r="CZ232" s="75">
        <v>1</v>
      </c>
    </row>
    <row r="233" spans="1:104" x14ac:dyDescent="0.2">
      <c r="A233" s="109">
        <v>107</v>
      </c>
      <c r="B233" s="110" t="s">
        <v>1734</v>
      </c>
      <c r="C233" s="111" t="s">
        <v>2058</v>
      </c>
      <c r="D233" s="112" t="s">
        <v>1836</v>
      </c>
      <c r="E233" s="113">
        <v>0.2</v>
      </c>
      <c r="F233" s="114">
        <v>0</v>
      </c>
      <c r="G233" s="115">
        <f>E233*F233</f>
        <v>0</v>
      </c>
      <c r="H233" s="116">
        <v>0</v>
      </c>
      <c r="I233" s="117">
        <f>E233*H233</f>
        <v>0</v>
      </c>
      <c r="J233" s="116"/>
      <c r="K233" s="117">
        <f>E233*J233</f>
        <v>0</v>
      </c>
      <c r="O233" s="108"/>
      <c r="Z233" s="108"/>
      <c r="AA233" s="108">
        <v>12</v>
      </c>
      <c r="AB233" s="108">
        <v>0</v>
      </c>
      <c r="AC233" s="108">
        <v>45</v>
      </c>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18">
        <f>G233</f>
        <v>0</v>
      </c>
      <c r="BA233" s="108"/>
      <c r="BB233" s="108"/>
      <c r="BC233" s="108"/>
      <c r="BD233" s="108"/>
      <c r="BE233" s="108"/>
      <c r="BF233" s="108"/>
      <c r="BG233" s="108"/>
      <c r="BH233" s="108"/>
      <c r="BI233" s="108"/>
      <c r="CA233" s="108">
        <v>12</v>
      </c>
      <c r="CB233" s="108">
        <v>0</v>
      </c>
      <c r="CZ233" s="75">
        <v>1</v>
      </c>
    </row>
    <row r="234" spans="1:104" x14ac:dyDescent="0.2">
      <c r="A234" s="119"/>
      <c r="B234" s="120"/>
      <c r="C234" s="178" t="s">
        <v>2050</v>
      </c>
      <c r="D234" s="179"/>
      <c r="E234" s="179"/>
      <c r="F234" s="179"/>
      <c r="G234" s="180"/>
      <c r="I234" s="121"/>
      <c r="K234" s="121"/>
      <c r="L234" s="122" t="s">
        <v>2050</v>
      </c>
      <c r="O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row>
    <row r="235" spans="1:104" x14ac:dyDescent="0.2">
      <c r="A235" s="119"/>
      <c r="B235" s="120"/>
      <c r="C235" s="178" t="s">
        <v>50</v>
      </c>
      <c r="D235" s="179"/>
      <c r="E235" s="179"/>
      <c r="F235" s="179"/>
      <c r="G235" s="180"/>
      <c r="I235" s="121"/>
      <c r="K235" s="121"/>
      <c r="L235" s="122"/>
      <c r="O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row>
    <row r="236" spans="1:104" ht="33.75" x14ac:dyDescent="0.2">
      <c r="A236" s="109">
        <v>108</v>
      </c>
      <c r="B236" s="110" t="s">
        <v>1734</v>
      </c>
      <c r="C236" s="111" t="s">
        <v>2059</v>
      </c>
      <c r="D236" s="112" t="s">
        <v>104</v>
      </c>
      <c r="E236" s="113">
        <v>0.7</v>
      </c>
      <c r="F236" s="114">
        <v>0</v>
      </c>
      <c r="G236" s="115">
        <f>E236*F236</f>
        <v>0</v>
      </c>
      <c r="H236" s="116">
        <v>0</v>
      </c>
      <c r="I236" s="117">
        <f>E236*H236</f>
        <v>0</v>
      </c>
      <c r="J236" s="116"/>
      <c r="K236" s="117">
        <f>E236*J236</f>
        <v>0</v>
      </c>
      <c r="O236" s="108"/>
      <c r="Z236" s="108"/>
      <c r="AA236" s="108">
        <v>12</v>
      </c>
      <c r="AB236" s="108">
        <v>0</v>
      </c>
      <c r="AC236" s="108">
        <v>46</v>
      </c>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18">
        <f>G236</f>
        <v>0</v>
      </c>
      <c r="BA236" s="108"/>
      <c r="BB236" s="108"/>
      <c r="BC236" s="108"/>
      <c r="BD236" s="108"/>
      <c r="BE236" s="108"/>
      <c r="BF236" s="108"/>
      <c r="BG236" s="108"/>
      <c r="BH236" s="108"/>
      <c r="BI236" s="108"/>
      <c r="CA236" s="108">
        <v>12</v>
      </c>
      <c r="CB236" s="108">
        <v>0</v>
      </c>
      <c r="CZ236" s="75">
        <v>1</v>
      </c>
    </row>
    <row r="237" spans="1:104" x14ac:dyDescent="0.2">
      <c r="A237" s="119"/>
      <c r="B237" s="120"/>
      <c r="C237" s="178" t="s">
        <v>2060</v>
      </c>
      <c r="D237" s="179"/>
      <c r="E237" s="179"/>
      <c r="F237" s="179"/>
      <c r="G237" s="180"/>
      <c r="I237" s="121"/>
      <c r="K237" s="121"/>
      <c r="L237" s="122" t="s">
        <v>2060</v>
      </c>
      <c r="O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row>
    <row r="238" spans="1:104" x14ac:dyDescent="0.2">
      <c r="A238" s="109">
        <v>109</v>
      </c>
      <c r="B238" s="110" t="s">
        <v>1734</v>
      </c>
      <c r="C238" s="111" t="s">
        <v>2033</v>
      </c>
      <c r="D238" s="112" t="s">
        <v>104</v>
      </c>
      <c r="E238" s="113">
        <v>0.1</v>
      </c>
      <c r="F238" s="114">
        <v>0</v>
      </c>
      <c r="G238" s="115">
        <f>E238*F238</f>
        <v>0</v>
      </c>
      <c r="H238" s="116">
        <v>0</v>
      </c>
      <c r="I238" s="117">
        <f>E238*H238</f>
        <v>0</v>
      </c>
      <c r="J238" s="116"/>
      <c r="K238" s="117">
        <f>E238*J238</f>
        <v>0</v>
      </c>
      <c r="O238" s="108"/>
      <c r="Z238" s="108"/>
      <c r="AA238" s="108">
        <v>12</v>
      </c>
      <c r="AB238" s="108">
        <v>0</v>
      </c>
      <c r="AC238" s="108">
        <v>43</v>
      </c>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18">
        <f>G238</f>
        <v>0</v>
      </c>
      <c r="BA238" s="108"/>
      <c r="BB238" s="108"/>
      <c r="BC238" s="108"/>
      <c r="BD238" s="108"/>
      <c r="BE238" s="108"/>
      <c r="BF238" s="108"/>
      <c r="BG238" s="108"/>
      <c r="BH238" s="108"/>
      <c r="BI238" s="108"/>
      <c r="CA238" s="108">
        <v>12</v>
      </c>
      <c r="CB238" s="108">
        <v>0</v>
      </c>
      <c r="CZ238" s="75">
        <v>1</v>
      </c>
    </row>
    <row r="239" spans="1:104" x14ac:dyDescent="0.2">
      <c r="A239" s="119"/>
      <c r="B239" s="120"/>
      <c r="C239" s="178" t="s">
        <v>2061</v>
      </c>
      <c r="D239" s="179"/>
      <c r="E239" s="179"/>
      <c r="F239" s="179"/>
      <c r="G239" s="180"/>
      <c r="I239" s="121"/>
      <c r="K239" s="121"/>
      <c r="L239" s="122" t="s">
        <v>2061</v>
      </c>
      <c r="O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08"/>
      <c r="BH239" s="108"/>
      <c r="BI239" s="108"/>
    </row>
    <row r="240" spans="1:104" x14ac:dyDescent="0.2">
      <c r="A240" s="119"/>
      <c r="B240" s="120"/>
      <c r="C240" s="178" t="s">
        <v>50</v>
      </c>
      <c r="D240" s="179"/>
      <c r="E240" s="179"/>
      <c r="F240" s="179"/>
      <c r="G240" s="180"/>
      <c r="I240" s="121"/>
      <c r="K240" s="121"/>
      <c r="L240" s="122"/>
      <c r="O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c r="BB240" s="108"/>
      <c r="BC240" s="108"/>
      <c r="BD240" s="108"/>
      <c r="BE240" s="108"/>
      <c r="BF240" s="108"/>
      <c r="BG240" s="108"/>
      <c r="BH240" s="108"/>
      <c r="BI240" s="108"/>
    </row>
    <row r="241" spans="1:104" x14ac:dyDescent="0.2">
      <c r="A241" s="109">
        <v>110</v>
      </c>
      <c r="B241" s="110" t="s">
        <v>1734</v>
      </c>
      <c r="C241" s="111" t="s">
        <v>1841</v>
      </c>
      <c r="D241" s="112" t="s">
        <v>104</v>
      </c>
      <c r="E241" s="113">
        <v>1.1000000000000001</v>
      </c>
      <c r="F241" s="114">
        <v>0</v>
      </c>
      <c r="G241" s="115">
        <f>E241*F241</f>
        <v>0</v>
      </c>
      <c r="H241" s="116">
        <v>0</v>
      </c>
      <c r="I241" s="117">
        <f>E241*H241</f>
        <v>0</v>
      </c>
      <c r="J241" s="116"/>
      <c r="K241" s="117">
        <f>E241*J241</f>
        <v>0</v>
      </c>
      <c r="O241" s="108"/>
      <c r="Z241" s="108"/>
      <c r="AA241" s="108">
        <v>12</v>
      </c>
      <c r="AB241" s="108">
        <v>0</v>
      </c>
      <c r="AC241" s="108">
        <v>44</v>
      </c>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18">
        <f>G241</f>
        <v>0</v>
      </c>
      <c r="BA241" s="108"/>
      <c r="BB241" s="108"/>
      <c r="BC241" s="108"/>
      <c r="BD241" s="108"/>
      <c r="BE241" s="108"/>
      <c r="BF241" s="108"/>
      <c r="BG241" s="108"/>
      <c r="BH241" s="108"/>
      <c r="BI241" s="108"/>
      <c r="CA241" s="108">
        <v>12</v>
      </c>
      <c r="CB241" s="108">
        <v>0</v>
      </c>
      <c r="CZ241" s="75">
        <v>1</v>
      </c>
    </row>
    <row r="242" spans="1:104" x14ac:dyDescent="0.2">
      <c r="A242" s="128" t="s">
        <v>51</v>
      </c>
      <c r="B242" s="129" t="s">
        <v>2037</v>
      </c>
      <c r="C242" s="130" t="s">
        <v>48</v>
      </c>
      <c r="D242" s="131"/>
      <c r="E242" s="132"/>
      <c r="F242" s="132"/>
      <c r="G242" s="133">
        <f>SUM(G207:G241)</f>
        <v>0</v>
      </c>
      <c r="H242" s="134"/>
      <c r="I242" s="133">
        <f>SUM(I207:I241)</f>
        <v>0</v>
      </c>
      <c r="J242" s="135"/>
      <c r="K242" s="133">
        <f>SUM(K207:K241)</f>
        <v>0</v>
      </c>
      <c r="O242" s="108"/>
      <c r="X242" s="136">
        <f>K242</f>
        <v>0</v>
      </c>
      <c r="Y242" s="136">
        <f>I242</f>
        <v>0</v>
      </c>
      <c r="Z242" s="118">
        <f>G242</f>
        <v>0</v>
      </c>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37"/>
      <c r="BB242" s="137"/>
      <c r="BC242" s="137"/>
      <c r="BD242" s="137"/>
      <c r="BE242" s="137"/>
      <c r="BF242" s="137"/>
      <c r="BG242" s="108"/>
      <c r="BH242" s="108"/>
      <c r="BI242" s="108"/>
    </row>
    <row r="243" spans="1:104" ht="14.25" customHeight="1" x14ac:dyDescent="0.2">
      <c r="A243" s="100" t="s">
        <v>46</v>
      </c>
      <c r="B243" s="101" t="s">
        <v>2062</v>
      </c>
      <c r="C243" s="102" t="s">
        <v>48</v>
      </c>
      <c r="D243" s="103"/>
      <c r="E243" s="104"/>
      <c r="F243" s="104"/>
      <c r="G243" s="105"/>
      <c r="H243" s="106"/>
      <c r="I243" s="107"/>
      <c r="J243" s="106"/>
      <c r="K243" s="107"/>
      <c r="O243" s="108"/>
    </row>
    <row r="244" spans="1:104" ht="22.5" x14ac:dyDescent="0.2">
      <c r="A244" s="109">
        <v>111</v>
      </c>
      <c r="B244" s="110" t="s">
        <v>2063</v>
      </c>
      <c r="C244" s="111" t="s">
        <v>2064</v>
      </c>
      <c r="D244" s="112" t="s">
        <v>49</v>
      </c>
      <c r="E244" s="113">
        <v>19.5</v>
      </c>
      <c r="F244" s="114">
        <v>0</v>
      </c>
      <c r="G244" s="115">
        <f>E244*F244</f>
        <v>0</v>
      </c>
      <c r="H244" s="116">
        <v>0</v>
      </c>
      <c r="I244" s="117">
        <f>E244*H244</f>
        <v>0</v>
      </c>
      <c r="J244" s="116">
        <v>0</v>
      </c>
      <c r="K244" s="117">
        <f>E244*J244</f>
        <v>0</v>
      </c>
      <c r="O244" s="108"/>
      <c r="Z244" s="108"/>
      <c r="AA244" s="108">
        <v>1</v>
      </c>
      <c r="AB244" s="108">
        <v>1</v>
      </c>
      <c r="AC244" s="108">
        <v>1</v>
      </c>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18">
        <f>G244</f>
        <v>0</v>
      </c>
      <c r="BA244" s="108"/>
      <c r="BB244" s="108"/>
      <c r="BC244" s="108"/>
      <c r="BD244" s="108"/>
      <c r="BE244" s="108"/>
      <c r="BF244" s="108"/>
      <c r="BG244" s="108"/>
      <c r="BH244" s="108"/>
      <c r="BI244" s="108"/>
      <c r="CA244" s="108">
        <v>1</v>
      </c>
      <c r="CB244" s="108">
        <v>1</v>
      </c>
      <c r="CZ244" s="75">
        <v>1</v>
      </c>
    </row>
    <row r="245" spans="1:104" ht="22.5" x14ac:dyDescent="0.2">
      <c r="A245" s="119"/>
      <c r="B245" s="120"/>
      <c r="C245" s="178" t="s">
        <v>2065</v>
      </c>
      <c r="D245" s="179"/>
      <c r="E245" s="179"/>
      <c r="F245" s="179"/>
      <c r="G245" s="180"/>
      <c r="I245" s="121"/>
      <c r="K245" s="121"/>
      <c r="L245" s="122" t="s">
        <v>2065</v>
      </c>
      <c r="O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row>
    <row r="246" spans="1:104" x14ac:dyDescent="0.2">
      <c r="A246" s="119"/>
      <c r="B246" s="120"/>
      <c r="C246" s="178" t="s">
        <v>2066</v>
      </c>
      <c r="D246" s="179"/>
      <c r="E246" s="179"/>
      <c r="F246" s="179"/>
      <c r="G246" s="180"/>
      <c r="I246" s="121"/>
      <c r="K246" s="121"/>
      <c r="L246" s="122" t="s">
        <v>2066</v>
      </c>
      <c r="O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row>
    <row r="247" spans="1:104" ht="22.5" x14ac:dyDescent="0.2">
      <c r="A247" s="109">
        <v>112</v>
      </c>
      <c r="B247" s="110" t="s">
        <v>2067</v>
      </c>
      <c r="C247" s="111" t="s">
        <v>2068</v>
      </c>
      <c r="D247" s="112" t="s">
        <v>84</v>
      </c>
      <c r="E247" s="113">
        <v>117</v>
      </c>
      <c r="F247" s="114">
        <v>0</v>
      </c>
      <c r="G247" s="115">
        <f>E247*F247</f>
        <v>0</v>
      </c>
      <c r="H247" s="116">
        <v>0</v>
      </c>
      <c r="I247" s="117">
        <f>E247*H247</f>
        <v>0</v>
      </c>
      <c r="J247" s="116">
        <v>0</v>
      </c>
      <c r="K247" s="117">
        <f>E247*J247</f>
        <v>0</v>
      </c>
      <c r="O247" s="108"/>
      <c r="Z247" s="108"/>
      <c r="AA247" s="108">
        <v>1</v>
      </c>
      <c r="AB247" s="108">
        <v>1</v>
      </c>
      <c r="AC247" s="108">
        <v>1</v>
      </c>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18">
        <f>G247</f>
        <v>0</v>
      </c>
      <c r="BA247" s="108"/>
      <c r="BB247" s="108"/>
      <c r="BC247" s="108"/>
      <c r="BD247" s="108"/>
      <c r="BE247" s="108"/>
      <c r="BF247" s="108"/>
      <c r="BG247" s="108"/>
      <c r="BH247" s="108"/>
      <c r="BI247" s="108"/>
      <c r="CA247" s="108">
        <v>1</v>
      </c>
      <c r="CB247" s="108">
        <v>1</v>
      </c>
      <c r="CZ247" s="75">
        <v>1</v>
      </c>
    </row>
    <row r="248" spans="1:104" x14ac:dyDescent="0.2">
      <c r="A248" s="119"/>
      <c r="B248" s="120"/>
      <c r="C248" s="178" t="s">
        <v>2069</v>
      </c>
      <c r="D248" s="179"/>
      <c r="E248" s="179"/>
      <c r="F248" s="179"/>
      <c r="G248" s="180"/>
      <c r="I248" s="121"/>
      <c r="K248" s="121"/>
      <c r="L248" s="122" t="s">
        <v>2069</v>
      </c>
      <c r="O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row>
    <row r="249" spans="1:104" x14ac:dyDescent="0.2">
      <c r="A249" s="119"/>
      <c r="B249" s="120"/>
      <c r="C249" s="178" t="s">
        <v>2070</v>
      </c>
      <c r="D249" s="179"/>
      <c r="E249" s="179"/>
      <c r="F249" s="179"/>
      <c r="G249" s="180"/>
      <c r="I249" s="121"/>
      <c r="K249" s="121"/>
      <c r="L249" s="122" t="s">
        <v>2070</v>
      </c>
      <c r="O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row>
    <row r="250" spans="1:104" ht="33.75" x14ac:dyDescent="0.2">
      <c r="A250" s="109">
        <v>113</v>
      </c>
      <c r="B250" s="110" t="s">
        <v>2071</v>
      </c>
      <c r="C250" s="111" t="s">
        <v>1978</v>
      </c>
      <c r="D250" s="112" t="s">
        <v>84</v>
      </c>
      <c r="E250" s="113">
        <v>117</v>
      </c>
      <c r="F250" s="114">
        <v>0</v>
      </c>
      <c r="G250" s="115">
        <f>E250*F250</f>
        <v>0</v>
      </c>
      <c r="H250" s="116">
        <v>0</v>
      </c>
      <c r="I250" s="117">
        <f>E250*H250</f>
        <v>0</v>
      </c>
      <c r="J250" s="116">
        <v>0</v>
      </c>
      <c r="K250" s="117">
        <f>E250*J250</f>
        <v>0</v>
      </c>
      <c r="O250" s="108"/>
      <c r="Z250" s="108"/>
      <c r="AA250" s="108">
        <v>1</v>
      </c>
      <c r="AB250" s="108">
        <v>1</v>
      </c>
      <c r="AC250" s="108">
        <v>1</v>
      </c>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18">
        <f>G250</f>
        <v>0</v>
      </c>
      <c r="BA250" s="108"/>
      <c r="BB250" s="108"/>
      <c r="BC250" s="108"/>
      <c r="BD250" s="108"/>
      <c r="BE250" s="108"/>
      <c r="BF250" s="108"/>
      <c r="BG250" s="108"/>
      <c r="BH250" s="108"/>
      <c r="BI250" s="108"/>
      <c r="CA250" s="108">
        <v>1</v>
      </c>
      <c r="CB250" s="108">
        <v>1</v>
      </c>
      <c r="CZ250" s="75">
        <v>1</v>
      </c>
    </row>
    <row r="251" spans="1:104" ht="22.5" x14ac:dyDescent="0.2">
      <c r="A251" s="119"/>
      <c r="B251" s="120"/>
      <c r="C251" s="178" t="s">
        <v>2072</v>
      </c>
      <c r="D251" s="179"/>
      <c r="E251" s="179"/>
      <c r="F251" s="179"/>
      <c r="G251" s="180"/>
      <c r="I251" s="121"/>
      <c r="K251" s="121"/>
      <c r="L251" s="122" t="s">
        <v>2072</v>
      </c>
      <c r="O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row>
    <row r="252" spans="1:104" ht="33.75" x14ac:dyDescent="0.2">
      <c r="A252" s="109">
        <v>114</v>
      </c>
      <c r="B252" s="110" t="s">
        <v>2073</v>
      </c>
      <c r="C252" s="111" t="s">
        <v>2074</v>
      </c>
      <c r="D252" s="112" t="s">
        <v>84</v>
      </c>
      <c r="E252" s="113">
        <v>135</v>
      </c>
      <c r="F252" s="114">
        <v>0</v>
      </c>
      <c r="G252" s="115">
        <f>E252*F252</f>
        <v>0</v>
      </c>
      <c r="H252" s="116">
        <v>0</v>
      </c>
      <c r="I252" s="117">
        <f>E252*H252</f>
        <v>0</v>
      </c>
      <c r="J252" s="116">
        <v>0</v>
      </c>
      <c r="K252" s="117">
        <f>E252*J252</f>
        <v>0</v>
      </c>
      <c r="O252" s="108"/>
      <c r="Z252" s="108"/>
      <c r="AA252" s="108">
        <v>1</v>
      </c>
      <c r="AB252" s="108">
        <v>1</v>
      </c>
      <c r="AC252" s="108">
        <v>1</v>
      </c>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18">
        <f>G252</f>
        <v>0</v>
      </c>
      <c r="BA252" s="108"/>
      <c r="BB252" s="108"/>
      <c r="BC252" s="108"/>
      <c r="BD252" s="108"/>
      <c r="BE252" s="108"/>
      <c r="BF252" s="108"/>
      <c r="BG252" s="108"/>
      <c r="BH252" s="108"/>
      <c r="BI252" s="108"/>
      <c r="CA252" s="108">
        <v>1</v>
      </c>
      <c r="CB252" s="108">
        <v>1</v>
      </c>
      <c r="CZ252" s="75">
        <v>1</v>
      </c>
    </row>
    <row r="253" spans="1:104" ht="22.5" x14ac:dyDescent="0.2">
      <c r="A253" s="119"/>
      <c r="B253" s="120"/>
      <c r="C253" s="178" t="s">
        <v>2075</v>
      </c>
      <c r="D253" s="179"/>
      <c r="E253" s="179"/>
      <c r="F253" s="179"/>
      <c r="G253" s="180"/>
      <c r="I253" s="121"/>
      <c r="K253" s="121"/>
      <c r="L253" s="122" t="s">
        <v>2075</v>
      </c>
      <c r="O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row>
    <row r="254" spans="1:104" ht="22.5" x14ac:dyDescent="0.2">
      <c r="A254" s="109">
        <v>115</v>
      </c>
      <c r="B254" s="110" t="s">
        <v>2041</v>
      </c>
      <c r="C254" s="111" t="s">
        <v>2042</v>
      </c>
      <c r="D254" s="112" t="s">
        <v>49</v>
      </c>
      <c r="E254" s="113">
        <v>19.5</v>
      </c>
      <c r="F254" s="114">
        <v>0</v>
      </c>
      <c r="G254" s="115">
        <f>E254*F254</f>
        <v>0</v>
      </c>
      <c r="H254" s="116">
        <v>0</v>
      </c>
      <c r="I254" s="117">
        <f>E254*H254</f>
        <v>0</v>
      </c>
      <c r="J254" s="116">
        <v>0</v>
      </c>
      <c r="K254" s="117">
        <f>E254*J254</f>
        <v>0</v>
      </c>
      <c r="O254" s="108"/>
      <c r="Z254" s="108"/>
      <c r="AA254" s="108">
        <v>1</v>
      </c>
      <c r="AB254" s="108">
        <v>1</v>
      </c>
      <c r="AC254" s="108">
        <v>1</v>
      </c>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18">
        <f>G254</f>
        <v>0</v>
      </c>
      <c r="BA254" s="108"/>
      <c r="BB254" s="108"/>
      <c r="BC254" s="108"/>
      <c r="BD254" s="108"/>
      <c r="BE254" s="108"/>
      <c r="BF254" s="108"/>
      <c r="BG254" s="108"/>
      <c r="BH254" s="108"/>
      <c r="BI254" s="108"/>
      <c r="CA254" s="108">
        <v>1</v>
      </c>
      <c r="CB254" s="108">
        <v>1</v>
      </c>
      <c r="CZ254" s="75">
        <v>1</v>
      </c>
    </row>
    <row r="255" spans="1:104" ht="22.5" x14ac:dyDescent="0.2">
      <c r="A255" s="109">
        <v>116</v>
      </c>
      <c r="B255" s="110" t="s">
        <v>2076</v>
      </c>
      <c r="C255" s="111" t="s">
        <v>2077</v>
      </c>
      <c r="D255" s="112" t="s">
        <v>84</v>
      </c>
      <c r="E255" s="113">
        <v>117</v>
      </c>
      <c r="F255" s="114">
        <v>0</v>
      </c>
      <c r="G255" s="115">
        <f>E255*F255</f>
        <v>0</v>
      </c>
      <c r="H255" s="116">
        <v>0</v>
      </c>
      <c r="I255" s="117">
        <f>E255*H255</f>
        <v>0</v>
      </c>
      <c r="J255" s="116">
        <v>0</v>
      </c>
      <c r="K255" s="117">
        <f>E255*J255</f>
        <v>0</v>
      </c>
      <c r="O255" s="108"/>
      <c r="Z255" s="108"/>
      <c r="AA255" s="108">
        <v>1</v>
      </c>
      <c r="AB255" s="108">
        <v>1</v>
      </c>
      <c r="AC255" s="108">
        <v>1</v>
      </c>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18">
        <f>G255</f>
        <v>0</v>
      </c>
      <c r="BA255" s="108"/>
      <c r="BB255" s="108"/>
      <c r="BC255" s="108"/>
      <c r="BD255" s="108"/>
      <c r="BE255" s="108"/>
      <c r="BF255" s="108"/>
      <c r="BG255" s="108"/>
      <c r="BH255" s="108"/>
      <c r="BI255" s="108"/>
      <c r="CA255" s="108">
        <v>1</v>
      </c>
      <c r="CB255" s="108">
        <v>1</v>
      </c>
      <c r="CZ255" s="75">
        <v>1</v>
      </c>
    </row>
    <row r="256" spans="1:104" x14ac:dyDescent="0.2">
      <c r="A256" s="119"/>
      <c r="B256" s="120"/>
      <c r="C256" s="178" t="s">
        <v>2077</v>
      </c>
      <c r="D256" s="179"/>
      <c r="E256" s="179"/>
      <c r="F256" s="179"/>
      <c r="G256" s="180"/>
      <c r="I256" s="121"/>
      <c r="K256" s="121"/>
      <c r="L256" s="122" t="s">
        <v>2077</v>
      </c>
      <c r="O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row>
    <row r="257" spans="1:104" ht="33.75" x14ac:dyDescent="0.2">
      <c r="A257" s="109">
        <v>117</v>
      </c>
      <c r="B257" s="110" t="s">
        <v>2078</v>
      </c>
      <c r="C257" s="111" t="s">
        <v>2079</v>
      </c>
      <c r="D257" s="112" t="s">
        <v>84</v>
      </c>
      <c r="E257" s="113">
        <v>135</v>
      </c>
      <c r="F257" s="114">
        <v>0</v>
      </c>
      <c r="G257" s="115">
        <f>E257*F257</f>
        <v>0</v>
      </c>
      <c r="H257" s="116">
        <v>0</v>
      </c>
      <c r="I257" s="117">
        <f>E257*H257</f>
        <v>0</v>
      </c>
      <c r="J257" s="116">
        <v>0</v>
      </c>
      <c r="K257" s="117">
        <f>E257*J257</f>
        <v>0</v>
      </c>
      <c r="O257" s="108"/>
      <c r="Z257" s="108"/>
      <c r="AA257" s="108">
        <v>1</v>
      </c>
      <c r="AB257" s="108">
        <v>1</v>
      </c>
      <c r="AC257" s="108">
        <v>1</v>
      </c>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18">
        <f>G257</f>
        <v>0</v>
      </c>
      <c r="BA257" s="108"/>
      <c r="BB257" s="108"/>
      <c r="BC257" s="108"/>
      <c r="BD257" s="108"/>
      <c r="BE257" s="108"/>
      <c r="BF257" s="108"/>
      <c r="BG257" s="108"/>
      <c r="BH257" s="108"/>
      <c r="BI257" s="108"/>
      <c r="CA257" s="108">
        <v>1</v>
      </c>
      <c r="CB257" s="108">
        <v>1</v>
      </c>
      <c r="CZ257" s="75">
        <v>1</v>
      </c>
    </row>
    <row r="258" spans="1:104" ht="22.5" x14ac:dyDescent="0.2">
      <c r="A258" s="119"/>
      <c r="B258" s="120"/>
      <c r="C258" s="178" t="s">
        <v>2080</v>
      </c>
      <c r="D258" s="179"/>
      <c r="E258" s="179"/>
      <c r="F258" s="179"/>
      <c r="G258" s="180"/>
      <c r="I258" s="121"/>
      <c r="K258" s="121"/>
      <c r="L258" s="122" t="s">
        <v>2080</v>
      </c>
      <c r="O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row>
    <row r="259" spans="1:104" ht="33.75" x14ac:dyDescent="0.2">
      <c r="A259" s="109">
        <v>118</v>
      </c>
      <c r="B259" s="110" t="s">
        <v>1897</v>
      </c>
      <c r="C259" s="111" t="s">
        <v>1898</v>
      </c>
      <c r="D259" s="112" t="s">
        <v>49</v>
      </c>
      <c r="E259" s="113">
        <v>19.5</v>
      </c>
      <c r="F259" s="114">
        <v>0</v>
      </c>
      <c r="G259" s="115">
        <f>E259*F259</f>
        <v>0</v>
      </c>
      <c r="H259" s="116">
        <v>0</v>
      </c>
      <c r="I259" s="117">
        <f>E259*H259</f>
        <v>0</v>
      </c>
      <c r="J259" s="116">
        <v>0</v>
      </c>
      <c r="K259" s="117">
        <f>E259*J259</f>
        <v>0</v>
      </c>
      <c r="O259" s="108"/>
      <c r="Z259" s="108"/>
      <c r="AA259" s="108">
        <v>1</v>
      </c>
      <c r="AB259" s="108">
        <v>1</v>
      </c>
      <c r="AC259" s="108">
        <v>1</v>
      </c>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18">
        <f>G259</f>
        <v>0</v>
      </c>
      <c r="BA259" s="108"/>
      <c r="BB259" s="108"/>
      <c r="BC259" s="108"/>
      <c r="BD259" s="108"/>
      <c r="BE259" s="108"/>
      <c r="BF259" s="108"/>
      <c r="BG259" s="108"/>
      <c r="BH259" s="108"/>
      <c r="BI259" s="108"/>
      <c r="CA259" s="108">
        <v>1</v>
      </c>
      <c r="CB259" s="108">
        <v>1</v>
      </c>
      <c r="CZ259" s="75">
        <v>1</v>
      </c>
    </row>
    <row r="260" spans="1:104" ht="22.5" x14ac:dyDescent="0.2">
      <c r="A260" s="119"/>
      <c r="B260" s="120"/>
      <c r="C260" s="178" t="s">
        <v>1899</v>
      </c>
      <c r="D260" s="179"/>
      <c r="E260" s="179"/>
      <c r="F260" s="179"/>
      <c r="G260" s="180"/>
      <c r="I260" s="121"/>
      <c r="K260" s="121"/>
      <c r="L260" s="122" t="s">
        <v>1899</v>
      </c>
      <c r="O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row>
    <row r="261" spans="1:104" ht="22.5" x14ac:dyDescent="0.2">
      <c r="A261" s="109">
        <v>119</v>
      </c>
      <c r="B261" s="110" t="s">
        <v>2081</v>
      </c>
      <c r="C261" s="111" t="s">
        <v>2082</v>
      </c>
      <c r="D261" s="112" t="s">
        <v>49</v>
      </c>
      <c r="E261" s="113">
        <v>19.5</v>
      </c>
      <c r="F261" s="114">
        <v>0</v>
      </c>
      <c r="G261" s="115">
        <f>E261*F261</f>
        <v>0</v>
      </c>
      <c r="H261" s="116">
        <v>0</v>
      </c>
      <c r="I261" s="117">
        <f>E261*H261</f>
        <v>0</v>
      </c>
      <c r="J261" s="116">
        <v>0</v>
      </c>
      <c r="K261" s="117">
        <f>E261*J261</f>
        <v>0</v>
      </c>
      <c r="O261" s="108"/>
      <c r="Z261" s="108"/>
      <c r="AA261" s="108">
        <v>1</v>
      </c>
      <c r="AB261" s="108">
        <v>1</v>
      </c>
      <c r="AC261" s="108">
        <v>1</v>
      </c>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18">
        <f>G261</f>
        <v>0</v>
      </c>
      <c r="BA261" s="108"/>
      <c r="BB261" s="108"/>
      <c r="BC261" s="108"/>
      <c r="BD261" s="108"/>
      <c r="BE261" s="108"/>
      <c r="BF261" s="108"/>
      <c r="BG261" s="108"/>
      <c r="BH261" s="108"/>
      <c r="BI261" s="108"/>
      <c r="CA261" s="108">
        <v>1</v>
      </c>
      <c r="CB261" s="108">
        <v>1</v>
      </c>
      <c r="CZ261" s="75">
        <v>1</v>
      </c>
    </row>
    <row r="262" spans="1:104" x14ac:dyDescent="0.2">
      <c r="A262" s="119"/>
      <c r="B262" s="120"/>
      <c r="C262" s="178" t="s">
        <v>2083</v>
      </c>
      <c r="D262" s="179"/>
      <c r="E262" s="179"/>
      <c r="F262" s="179"/>
      <c r="G262" s="180"/>
      <c r="I262" s="121"/>
      <c r="K262" s="121"/>
      <c r="L262" s="122" t="s">
        <v>2083</v>
      </c>
      <c r="O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row>
    <row r="263" spans="1:104" ht="33.75" x14ac:dyDescent="0.2">
      <c r="A263" s="109">
        <v>120</v>
      </c>
      <c r="B263" s="110" t="s">
        <v>1806</v>
      </c>
      <c r="C263" s="111" t="s">
        <v>2047</v>
      </c>
      <c r="D263" s="112" t="s">
        <v>128</v>
      </c>
      <c r="E263" s="113">
        <v>1</v>
      </c>
      <c r="F263" s="114">
        <v>0</v>
      </c>
      <c r="G263" s="115">
        <f>E263*F263</f>
        <v>0</v>
      </c>
      <c r="H263" s="116">
        <v>0</v>
      </c>
      <c r="I263" s="117">
        <f>E263*H263</f>
        <v>0</v>
      </c>
      <c r="J263" s="116">
        <v>0</v>
      </c>
      <c r="K263" s="117">
        <f>E263*J263</f>
        <v>0</v>
      </c>
      <c r="O263" s="108"/>
      <c r="Z263" s="108"/>
      <c r="AA263" s="108">
        <v>1</v>
      </c>
      <c r="AB263" s="108">
        <v>1</v>
      </c>
      <c r="AC263" s="108">
        <v>1</v>
      </c>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18">
        <f>G263</f>
        <v>0</v>
      </c>
      <c r="BA263" s="108"/>
      <c r="BB263" s="108"/>
      <c r="BC263" s="108"/>
      <c r="BD263" s="108"/>
      <c r="BE263" s="108"/>
      <c r="BF263" s="108"/>
      <c r="BG263" s="108"/>
      <c r="BH263" s="108"/>
      <c r="BI263" s="108"/>
      <c r="CA263" s="108">
        <v>1</v>
      </c>
      <c r="CB263" s="108">
        <v>1</v>
      </c>
      <c r="CZ263" s="75">
        <v>1</v>
      </c>
    </row>
    <row r="264" spans="1:104" x14ac:dyDescent="0.2">
      <c r="A264" s="119"/>
      <c r="B264" s="120"/>
      <c r="C264" s="178" t="s">
        <v>1991</v>
      </c>
      <c r="D264" s="179"/>
      <c r="E264" s="179"/>
      <c r="F264" s="179"/>
      <c r="G264" s="180"/>
      <c r="I264" s="121"/>
      <c r="K264" s="121"/>
      <c r="L264" s="122" t="s">
        <v>1991</v>
      </c>
      <c r="O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row>
    <row r="265" spans="1:104" x14ac:dyDescent="0.2">
      <c r="A265" s="119"/>
      <c r="B265" s="120"/>
      <c r="C265" s="178" t="s">
        <v>2049</v>
      </c>
      <c r="D265" s="179"/>
      <c r="E265" s="179"/>
      <c r="F265" s="179"/>
      <c r="G265" s="180"/>
      <c r="I265" s="121"/>
      <c r="K265" s="121"/>
      <c r="L265" s="122" t="s">
        <v>2049</v>
      </c>
      <c r="O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row>
    <row r="266" spans="1:104" x14ac:dyDescent="0.2">
      <c r="A266" s="119"/>
      <c r="B266" s="120"/>
      <c r="C266" s="178" t="s">
        <v>2084</v>
      </c>
      <c r="D266" s="179"/>
      <c r="E266" s="179"/>
      <c r="F266" s="179"/>
      <c r="G266" s="180"/>
      <c r="I266" s="121"/>
      <c r="K266" s="121"/>
      <c r="L266" s="122" t="s">
        <v>2084</v>
      </c>
      <c r="O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row>
    <row r="267" spans="1:104" x14ac:dyDescent="0.2">
      <c r="A267" s="119"/>
      <c r="B267" s="120"/>
      <c r="C267" s="178" t="s">
        <v>2085</v>
      </c>
      <c r="D267" s="179"/>
      <c r="E267" s="179"/>
      <c r="F267" s="179"/>
      <c r="G267" s="180"/>
      <c r="I267" s="121"/>
      <c r="K267" s="121"/>
      <c r="L267" s="122" t="s">
        <v>2085</v>
      </c>
      <c r="O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row>
    <row r="268" spans="1:104" x14ac:dyDescent="0.2">
      <c r="A268" s="119"/>
      <c r="B268" s="120"/>
      <c r="C268" s="178">
        <f>(102*1*10)/(1000*1000)</f>
        <v>1.0200000000000001E-3</v>
      </c>
      <c r="D268" s="179"/>
      <c r="E268" s="179"/>
      <c r="F268" s="179"/>
      <c r="G268" s="180"/>
      <c r="I268" s="121"/>
      <c r="K268" s="121"/>
      <c r="L268" s="122">
        <f>(102*1*10)/(1000*1000)</f>
        <v>1.0200000000000001E-3</v>
      </c>
      <c r="O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row>
    <row r="269" spans="1:104" x14ac:dyDescent="0.2">
      <c r="A269" s="109">
        <v>121</v>
      </c>
      <c r="B269" s="110" t="s">
        <v>1954</v>
      </c>
      <c r="C269" s="111" t="s">
        <v>1955</v>
      </c>
      <c r="D269" s="112" t="s">
        <v>104</v>
      </c>
      <c r="E269" s="113">
        <v>2.7</v>
      </c>
      <c r="F269" s="114">
        <v>0</v>
      </c>
      <c r="G269" s="115">
        <f>E269*F269</f>
        <v>0</v>
      </c>
      <c r="H269" s="116">
        <v>0</v>
      </c>
      <c r="I269" s="117">
        <f>E269*H269</f>
        <v>0</v>
      </c>
      <c r="J269" s="116">
        <v>0</v>
      </c>
      <c r="K269" s="117">
        <f>E269*J269</f>
        <v>0</v>
      </c>
      <c r="O269" s="108"/>
      <c r="Z269" s="108"/>
      <c r="AA269" s="108">
        <v>1</v>
      </c>
      <c r="AB269" s="108">
        <v>1</v>
      </c>
      <c r="AC269" s="108">
        <v>1</v>
      </c>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18">
        <f>G269</f>
        <v>0</v>
      </c>
      <c r="BA269" s="108"/>
      <c r="BB269" s="108"/>
      <c r="BC269" s="108"/>
      <c r="BD269" s="108"/>
      <c r="BE269" s="108"/>
      <c r="BF269" s="108"/>
      <c r="BG269" s="108"/>
      <c r="BH269" s="108"/>
      <c r="BI269" s="108"/>
      <c r="CA269" s="108">
        <v>1</v>
      </c>
      <c r="CB269" s="108">
        <v>1</v>
      </c>
      <c r="CZ269" s="75">
        <v>1</v>
      </c>
    </row>
    <row r="270" spans="1:104" x14ac:dyDescent="0.2">
      <c r="A270" s="119"/>
      <c r="B270" s="120"/>
      <c r="C270" s="178" t="s">
        <v>2086</v>
      </c>
      <c r="D270" s="179"/>
      <c r="E270" s="179"/>
      <c r="F270" s="179"/>
      <c r="G270" s="180"/>
      <c r="I270" s="121"/>
      <c r="K270" s="121"/>
      <c r="L270" s="122" t="s">
        <v>2086</v>
      </c>
      <c r="O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row>
    <row r="271" spans="1:104" x14ac:dyDescent="0.2">
      <c r="A271" s="119"/>
      <c r="B271" s="120"/>
      <c r="C271" s="178" t="s">
        <v>50</v>
      </c>
      <c r="D271" s="179"/>
      <c r="E271" s="179"/>
      <c r="F271" s="179"/>
      <c r="G271" s="180"/>
      <c r="I271" s="121"/>
      <c r="K271" s="121"/>
      <c r="L271" s="122"/>
      <c r="O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row>
    <row r="272" spans="1:104" ht="22.5" x14ac:dyDescent="0.2">
      <c r="A272" s="109">
        <v>122</v>
      </c>
      <c r="B272" s="110" t="s">
        <v>1814</v>
      </c>
      <c r="C272" s="111" t="s">
        <v>1995</v>
      </c>
      <c r="D272" s="112" t="s">
        <v>104</v>
      </c>
      <c r="E272" s="113">
        <v>2.7</v>
      </c>
      <c r="F272" s="114">
        <v>0</v>
      </c>
      <c r="G272" s="115">
        <f>E272*F272</f>
        <v>0</v>
      </c>
      <c r="H272" s="116">
        <v>0</v>
      </c>
      <c r="I272" s="117">
        <f>E272*H272</f>
        <v>0</v>
      </c>
      <c r="J272" s="116">
        <v>0</v>
      </c>
      <c r="K272" s="117">
        <f>E272*J272</f>
        <v>0</v>
      </c>
      <c r="O272" s="108"/>
      <c r="Z272" s="108"/>
      <c r="AA272" s="108">
        <v>1</v>
      </c>
      <c r="AB272" s="108">
        <v>1</v>
      </c>
      <c r="AC272" s="108">
        <v>1</v>
      </c>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18">
        <f>G272</f>
        <v>0</v>
      </c>
      <c r="BA272" s="108"/>
      <c r="BB272" s="108"/>
      <c r="BC272" s="108"/>
      <c r="BD272" s="108"/>
      <c r="BE272" s="108"/>
      <c r="BF272" s="108"/>
      <c r="BG272" s="108"/>
      <c r="BH272" s="108"/>
      <c r="BI272" s="108"/>
      <c r="CA272" s="108">
        <v>1</v>
      </c>
      <c r="CB272" s="108">
        <v>1</v>
      </c>
      <c r="CZ272" s="75">
        <v>1</v>
      </c>
    </row>
    <row r="273" spans="1:104" ht="22.5" x14ac:dyDescent="0.2">
      <c r="A273" s="109">
        <v>123</v>
      </c>
      <c r="B273" s="110" t="s">
        <v>1662</v>
      </c>
      <c r="C273" s="111" t="s">
        <v>1876</v>
      </c>
      <c r="D273" s="112" t="s">
        <v>128</v>
      </c>
      <c r="E273" s="113">
        <v>3</v>
      </c>
      <c r="F273" s="114">
        <v>0</v>
      </c>
      <c r="G273" s="115">
        <f>E273*F273</f>
        <v>0</v>
      </c>
      <c r="H273" s="116">
        <v>0</v>
      </c>
      <c r="I273" s="117">
        <f>E273*H273</f>
        <v>0</v>
      </c>
      <c r="J273" s="116">
        <v>0</v>
      </c>
      <c r="K273" s="117">
        <f>E273*J273</f>
        <v>0</v>
      </c>
      <c r="O273" s="108"/>
      <c r="Z273" s="108"/>
      <c r="AA273" s="108">
        <v>1</v>
      </c>
      <c r="AB273" s="108">
        <v>1</v>
      </c>
      <c r="AC273" s="108">
        <v>1</v>
      </c>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18">
        <f>G273</f>
        <v>0</v>
      </c>
      <c r="BA273" s="108"/>
      <c r="BB273" s="108"/>
      <c r="BC273" s="108"/>
      <c r="BD273" s="108"/>
      <c r="BE273" s="108"/>
      <c r="BF273" s="108"/>
      <c r="BG273" s="108"/>
      <c r="BH273" s="108"/>
      <c r="BI273" s="108"/>
      <c r="CA273" s="108">
        <v>1</v>
      </c>
      <c r="CB273" s="108">
        <v>1</v>
      </c>
      <c r="CZ273" s="75">
        <v>1</v>
      </c>
    </row>
    <row r="274" spans="1:104" x14ac:dyDescent="0.2">
      <c r="A274" s="119"/>
      <c r="B274" s="120"/>
      <c r="C274" s="178" t="s">
        <v>1876</v>
      </c>
      <c r="D274" s="179"/>
      <c r="E274" s="179"/>
      <c r="F274" s="179"/>
      <c r="G274" s="180"/>
      <c r="I274" s="121"/>
      <c r="K274" s="121"/>
      <c r="L274" s="122" t="s">
        <v>1876</v>
      </c>
      <c r="O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row>
    <row r="275" spans="1:104" x14ac:dyDescent="0.2">
      <c r="A275" s="119"/>
      <c r="B275" s="120"/>
      <c r="C275" s="178" t="s">
        <v>50</v>
      </c>
      <c r="D275" s="179"/>
      <c r="E275" s="179"/>
      <c r="F275" s="179"/>
      <c r="G275" s="180"/>
      <c r="I275" s="121"/>
      <c r="K275" s="121"/>
      <c r="L275" s="122"/>
      <c r="O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row>
    <row r="276" spans="1:104" ht="22.5" x14ac:dyDescent="0.2">
      <c r="A276" s="109">
        <v>124</v>
      </c>
      <c r="B276" s="110" t="s">
        <v>2087</v>
      </c>
      <c r="C276" s="111" t="s">
        <v>2088</v>
      </c>
      <c r="D276" s="112" t="s">
        <v>133</v>
      </c>
      <c r="E276" s="113">
        <v>14.5</v>
      </c>
      <c r="F276" s="114">
        <v>0</v>
      </c>
      <c r="G276" s="115">
        <f>E276*F276</f>
        <v>0</v>
      </c>
      <c r="H276" s="116">
        <v>0</v>
      </c>
      <c r="I276" s="117">
        <f>E276*H276</f>
        <v>0</v>
      </c>
      <c r="J276" s="116"/>
      <c r="K276" s="117">
        <f>E276*J276</f>
        <v>0</v>
      </c>
      <c r="O276" s="108"/>
      <c r="Z276" s="108"/>
      <c r="AA276" s="108">
        <v>12</v>
      </c>
      <c r="AB276" s="108">
        <v>0</v>
      </c>
      <c r="AC276" s="108">
        <v>50</v>
      </c>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18">
        <f>G276</f>
        <v>0</v>
      </c>
      <c r="BA276" s="108"/>
      <c r="BB276" s="108"/>
      <c r="BC276" s="108"/>
      <c r="BD276" s="108"/>
      <c r="BE276" s="108"/>
      <c r="BF276" s="108"/>
      <c r="BG276" s="108"/>
      <c r="BH276" s="108"/>
      <c r="BI276" s="108"/>
      <c r="CA276" s="108">
        <v>12</v>
      </c>
      <c r="CB276" s="108">
        <v>0</v>
      </c>
      <c r="CZ276" s="75">
        <v>1</v>
      </c>
    </row>
    <row r="277" spans="1:104" x14ac:dyDescent="0.2">
      <c r="A277" s="119"/>
      <c r="B277" s="120"/>
      <c r="C277" s="178" t="s">
        <v>2088</v>
      </c>
      <c r="D277" s="179"/>
      <c r="E277" s="179"/>
      <c r="F277" s="179"/>
      <c r="G277" s="180"/>
      <c r="I277" s="121"/>
      <c r="K277" s="121"/>
      <c r="L277" s="122" t="s">
        <v>2088</v>
      </c>
      <c r="O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row>
    <row r="278" spans="1:104" x14ac:dyDescent="0.2">
      <c r="A278" s="119"/>
      <c r="B278" s="120"/>
      <c r="C278" s="178" t="s">
        <v>2089</v>
      </c>
      <c r="D278" s="179"/>
      <c r="E278" s="179"/>
      <c r="F278" s="179"/>
      <c r="G278" s="180"/>
      <c r="I278" s="121"/>
      <c r="K278" s="121"/>
      <c r="L278" s="122" t="s">
        <v>2089</v>
      </c>
      <c r="O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row>
    <row r="279" spans="1:104" ht="22.5" x14ac:dyDescent="0.2">
      <c r="A279" s="109">
        <v>125</v>
      </c>
      <c r="B279" s="110" t="s">
        <v>1734</v>
      </c>
      <c r="C279" s="111" t="s">
        <v>2090</v>
      </c>
      <c r="D279" s="112" t="s">
        <v>104</v>
      </c>
      <c r="E279" s="113">
        <v>1</v>
      </c>
      <c r="F279" s="114">
        <v>0</v>
      </c>
      <c r="G279" s="115">
        <f>E279*F279</f>
        <v>0</v>
      </c>
      <c r="H279" s="116">
        <v>0</v>
      </c>
      <c r="I279" s="117">
        <f>E279*H279</f>
        <v>0</v>
      </c>
      <c r="J279" s="116"/>
      <c r="K279" s="117">
        <f>E279*J279</f>
        <v>0</v>
      </c>
      <c r="O279" s="108"/>
      <c r="Z279" s="108"/>
      <c r="AA279" s="108">
        <v>12</v>
      </c>
      <c r="AB279" s="108">
        <v>0</v>
      </c>
      <c r="AC279" s="108">
        <v>52</v>
      </c>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8"/>
      <c r="AY279" s="108"/>
      <c r="AZ279" s="118">
        <f>G279</f>
        <v>0</v>
      </c>
      <c r="BA279" s="108"/>
      <c r="BB279" s="108"/>
      <c r="BC279" s="108"/>
      <c r="BD279" s="108"/>
      <c r="BE279" s="108"/>
      <c r="BF279" s="108"/>
      <c r="BG279" s="108"/>
      <c r="BH279" s="108"/>
      <c r="BI279" s="108"/>
      <c r="CA279" s="108">
        <v>12</v>
      </c>
      <c r="CB279" s="108">
        <v>0</v>
      </c>
      <c r="CZ279" s="75">
        <v>1</v>
      </c>
    </row>
    <row r="280" spans="1:104" x14ac:dyDescent="0.2">
      <c r="A280" s="119"/>
      <c r="B280" s="120"/>
      <c r="C280" s="178" t="s">
        <v>2091</v>
      </c>
      <c r="D280" s="179"/>
      <c r="E280" s="179"/>
      <c r="F280" s="179"/>
      <c r="G280" s="180"/>
      <c r="I280" s="121"/>
      <c r="K280" s="121"/>
      <c r="L280" s="122" t="s">
        <v>2091</v>
      </c>
      <c r="O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row>
    <row r="281" spans="1:104" x14ac:dyDescent="0.2">
      <c r="A281" s="119"/>
      <c r="B281" s="120"/>
      <c r="C281" s="178" t="s">
        <v>2092</v>
      </c>
      <c r="D281" s="179"/>
      <c r="E281" s="179"/>
      <c r="F281" s="179"/>
      <c r="G281" s="180"/>
      <c r="I281" s="121"/>
      <c r="K281" s="121"/>
      <c r="L281" s="122" t="s">
        <v>2092</v>
      </c>
      <c r="O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row>
    <row r="282" spans="1:104" ht="22.5" x14ac:dyDescent="0.2">
      <c r="A282" s="109">
        <v>126</v>
      </c>
      <c r="B282" s="110" t="s">
        <v>1734</v>
      </c>
      <c r="C282" s="111" t="s">
        <v>2093</v>
      </c>
      <c r="D282" s="112" t="s">
        <v>84</v>
      </c>
      <c r="E282" s="113">
        <v>27</v>
      </c>
      <c r="F282" s="114">
        <v>0</v>
      </c>
      <c r="G282" s="115">
        <f>E282*F282</f>
        <v>0</v>
      </c>
      <c r="H282" s="116">
        <v>0</v>
      </c>
      <c r="I282" s="117">
        <f>E282*H282</f>
        <v>0</v>
      </c>
      <c r="J282" s="116"/>
      <c r="K282" s="117">
        <f>E282*J282</f>
        <v>0</v>
      </c>
      <c r="O282" s="108"/>
      <c r="Z282" s="108"/>
      <c r="AA282" s="108">
        <v>12</v>
      </c>
      <c r="AB282" s="108">
        <v>0</v>
      </c>
      <c r="AC282" s="108">
        <v>64</v>
      </c>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18">
        <f>G282</f>
        <v>0</v>
      </c>
      <c r="BA282" s="108"/>
      <c r="BB282" s="108"/>
      <c r="BC282" s="108"/>
      <c r="BD282" s="108"/>
      <c r="BE282" s="108"/>
      <c r="BF282" s="108"/>
      <c r="BG282" s="108"/>
      <c r="BH282" s="108"/>
      <c r="BI282" s="108"/>
      <c r="CA282" s="108">
        <v>12</v>
      </c>
      <c r="CB282" s="108">
        <v>0</v>
      </c>
      <c r="CZ282" s="75">
        <v>1</v>
      </c>
    </row>
    <row r="283" spans="1:104" x14ac:dyDescent="0.2">
      <c r="A283" s="109">
        <v>127</v>
      </c>
      <c r="B283" s="110" t="s">
        <v>1734</v>
      </c>
      <c r="C283" s="111" t="s">
        <v>2094</v>
      </c>
      <c r="D283" s="112" t="s">
        <v>84</v>
      </c>
      <c r="E283" s="113">
        <v>45</v>
      </c>
      <c r="F283" s="114">
        <v>0</v>
      </c>
      <c r="G283" s="115">
        <f>E283*F283</f>
        <v>0</v>
      </c>
      <c r="H283" s="116">
        <v>0</v>
      </c>
      <c r="I283" s="117">
        <f>E283*H283</f>
        <v>0</v>
      </c>
      <c r="J283" s="116"/>
      <c r="K283" s="117">
        <f>E283*J283</f>
        <v>0</v>
      </c>
      <c r="O283" s="108"/>
      <c r="Z283" s="108"/>
      <c r="AA283" s="108">
        <v>12</v>
      </c>
      <c r="AB283" s="108">
        <v>0</v>
      </c>
      <c r="AC283" s="108">
        <v>65</v>
      </c>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18">
        <f>G283</f>
        <v>0</v>
      </c>
      <c r="BA283" s="108"/>
      <c r="BB283" s="108"/>
      <c r="BC283" s="108"/>
      <c r="BD283" s="108"/>
      <c r="BE283" s="108"/>
      <c r="BF283" s="108"/>
      <c r="BG283" s="108"/>
      <c r="BH283" s="108"/>
      <c r="BI283" s="108"/>
      <c r="CA283" s="108">
        <v>12</v>
      </c>
      <c r="CB283" s="108">
        <v>0</v>
      </c>
      <c r="CZ283" s="75">
        <v>1</v>
      </c>
    </row>
    <row r="284" spans="1:104" x14ac:dyDescent="0.2">
      <c r="A284" s="109">
        <v>128</v>
      </c>
      <c r="B284" s="110" t="s">
        <v>1734</v>
      </c>
      <c r="C284" s="111" t="s">
        <v>2095</v>
      </c>
      <c r="D284" s="112" t="s">
        <v>84</v>
      </c>
      <c r="E284" s="113">
        <v>10</v>
      </c>
      <c r="F284" s="114">
        <v>0</v>
      </c>
      <c r="G284" s="115">
        <f>E284*F284</f>
        <v>0</v>
      </c>
      <c r="H284" s="116">
        <v>0</v>
      </c>
      <c r="I284" s="117">
        <f>E284*H284</f>
        <v>0</v>
      </c>
      <c r="J284" s="116"/>
      <c r="K284" s="117">
        <f>E284*J284</f>
        <v>0</v>
      </c>
      <c r="O284" s="108"/>
      <c r="Z284" s="108"/>
      <c r="AA284" s="108">
        <v>12</v>
      </c>
      <c r="AB284" s="108">
        <v>0</v>
      </c>
      <c r="AC284" s="108">
        <v>62</v>
      </c>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18">
        <f>G284</f>
        <v>0</v>
      </c>
      <c r="BA284" s="108"/>
      <c r="BB284" s="108"/>
      <c r="BC284" s="108"/>
      <c r="BD284" s="108"/>
      <c r="BE284" s="108"/>
      <c r="BF284" s="108"/>
      <c r="BG284" s="108"/>
      <c r="BH284" s="108"/>
      <c r="BI284" s="108"/>
      <c r="CA284" s="108">
        <v>12</v>
      </c>
      <c r="CB284" s="108">
        <v>0</v>
      </c>
      <c r="CZ284" s="75">
        <v>1</v>
      </c>
    </row>
    <row r="285" spans="1:104" x14ac:dyDescent="0.2">
      <c r="A285" s="109">
        <v>129</v>
      </c>
      <c r="B285" s="110" t="s">
        <v>1734</v>
      </c>
      <c r="C285" s="111" t="s">
        <v>2096</v>
      </c>
      <c r="D285" s="112" t="s">
        <v>84</v>
      </c>
      <c r="E285" s="113">
        <v>15</v>
      </c>
      <c r="F285" s="114">
        <v>0</v>
      </c>
      <c r="G285" s="115">
        <f>E285*F285</f>
        <v>0</v>
      </c>
      <c r="H285" s="116">
        <v>0</v>
      </c>
      <c r="I285" s="117">
        <f>E285*H285</f>
        <v>0</v>
      </c>
      <c r="J285" s="116"/>
      <c r="K285" s="117">
        <f>E285*J285</f>
        <v>0</v>
      </c>
      <c r="O285" s="108"/>
      <c r="Z285" s="108"/>
      <c r="AA285" s="108">
        <v>12</v>
      </c>
      <c r="AB285" s="108">
        <v>0</v>
      </c>
      <c r="AC285" s="108">
        <v>63</v>
      </c>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18">
        <f>G285</f>
        <v>0</v>
      </c>
      <c r="BA285" s="108"/>
      <c r="BB285" s="108"/>
      <c r="BC285" s="108"/>
      <c r="BD285" s="108"/>
      <c r="BE285" s="108"/>
      <c r="BF285" s="108"/>
      <c r="BG285" s="108"/>
      <c r="BH285" s="108"/>
      <c r="BI285" s="108"/>
      <c r="CA285" s="108">
        <v>12</v>
      </c>
      <c r="CB285" s="108">
        <v>0</v>
      </c>
      <c r="CZ285" s="75">
        <v>1</v>
      </c>
    </row>
    <row r="286" spans="1:104" x14ac:dyDescent="0.2">
      <c r="A286" s="109">
        <v>130</v>
      </c>
      <c r="B286" s="110" t="s">
        <v>1734</v>
      </c>
      <c r="C286" s="111" t="s">
        <v>2097</v>
      </c>
      <c r="D286" s="112" t="s">
        <v>1744</v>
      </c>
      <c r="E286" s="113">
        <v>0.01</v>
      </c>
      <c r="F286" s="114">
        <v>0</v>
      </c>
      <c r="G286" s="115">
        <f>E286*F286</f>
        <v>0</v>
      </c>
      <c r="H286" s="116">
        <v>0</v>
      </c>
      <c r="I286" s="117">
        <f>E286*H286</f>
        <v>0</v>
      </c>
      <c r="J286" s="116"/>
      <c r="K286" s="117">
        <f>E286*J286</f>
        <v>0</v>
      </c>
      <c r="O286" s="108"/>
      <c r="Z286" s="108"/>
      <c r="AA286" s="108">
        <v>12</v>
      </c>
      <c r="AB286" s="108">
        <v>0</v>
      </c>
      <c r="AC286" s="108">
        <v>49</v>
      </c>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18">
        <f>G286</f>
        <v>0</v>
      </c>
      <c r="BA286" s="108"/>
      <c r="BB286" s="108"/>
      <c r="BC286" s="108"/>
      <c r="BD286" s="108"/>
      <c r="BE286" s="108"/>
      <c r="BF286" s="108"/>
      <c r="BG286" s="108"/>
      <c r="BH286" s="108"/>
      <c r="BI286" s="108"/>
      <c r="CA286" s="108">
        <v>12</v>
      </c>
      <c r="CB286" s="108">
        <v>0</v>
      </c>
      <c r="CZ286" s="75">
        <v>1</v>
      </c>
    </row>
    <row r="287" spans="1:104" x14ac:dyDescent="0.2">
      <c r="A287" s="119"/>
      <c r="B287" s="120"/>
      <c r="C287" s="178" t="s">
        <v>2098</v>
      </c>
      <c r="D287" s="179"/>
      <c r="E287" s="179"/>
      <c r="F287" s="179"/>
      <c r="G287" s="180"/>
      <c r="I287" s="121"/>
      <c r="K287" s="121"/>
      <c r="L287" s="122" t="s">
        <v>2098</v>
      </c>
      <c r="O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row>
    <row r="288" spans="1:104" x14ac:dyDescent="0.2">
      <c r="A288" s="109">
        <v>131</v>
      </c>
      <c r="B288" s="110" t="s">
        <v>1734</v>
      </c>
      <c r="C288" s="111" t="s">
        <v>2099</v>
      </c>
      <c r="D288" s="112" t="s">
        <v>133</v>
      </c>
      <c r="E288" s="113">
        <v>14.5</v>
      </c>
      <c r="F288" s="114">
        <v>0</v>
      </c>
      <c r="G288" s="115">
        <f t="shared" ref="G288:G294" si="0">E288*F288</f>
        <v>0</v>
      </c>
      <c r="H288" s="116">
        <v>0</v>
      </c>
      <c r="I288" s="117">
        <f t="shared" ref="I288:I294" si="1">E288*H288</f>
        <v>0</v>
      </c>
      <c r="J288" s="116"/>
      <c r="K288" s="117">
        <f t="shared" ref="K288:K294" si="2">E288*J288</f>
        <v>0</v>
      </c>
      <c r="O288" s="108"/>
      <c r="Z288" s="108"/>
      <c r="AA288" s="108">
        <v>12</v>
      </c>
      <c r="AB288" s="108">
        <v>0</v>
      </c>
      <c r="AC288" s="108">
        <v>51</v>
      </c>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18">
        <f t="shared" ref="AZ288:AZ294" si="3">G288</f>
        <v>0</v>
      </c>
      <c r="BA288" s="108"/>
      <c r="BB288" s="108"/>
      <c r="BC288" s="108"/>
      <c r="BD288" s="108"/>
      <c r="BE288" s="108"/>
      <c r="BF288" s="108"/>
      <c r="BG288" s="108"/>
      <c r="BH288" s="108"/>
      <c r="BI288" s="108"/>
      <c r="CA288" s="108">
        <v>12</v>
      </c>
      <c r="CB288" s="108">
        <v>0</v>
      </c>
      <c r="CZ288" s="75">
        <v>1</v>
      </c>
    </row>
    <row r="289" spans="1:104" x14ac:dyDescent="0.2">
      <c r="A289" s="109">
        <v>132</v>
      </c>
      <c r="B289" s="110" t="s">
        <v>1734</v>
      </c>
      <c r="C289" s="111" t="s">
        <v>2100</v>
      </c>
      <c r="D289" s="112" t="s">
        <v>84</v>
      </c>
      <c r="E289" s="113">
        <v>45</v>
      </c>
      <c r="F289" s="114">
        <v>0</v>
      </c>
      <c r="G289" s="115">
        <f t="shared" si="0"/>
        <v>0</v>
      </c>
      <c r="H289" s="116">
        <v>0</v>
      </c>
      <c r="I289" s="117">
        <f t="shared" si="1"/>
        <v>0</v>
      </c>
      <c r="J289" s="116"/>
      <c r="K289" s="117">
        <f t="shared" si="2"/>
        <v>0</v>
      </c>
      <c r="O289" s="108"/>
      <c r="Z289" s="108"/>
      <c r="AA289" s="108">
        <v>12</v>
      </c>
      <c r="AB289" s="108">
        <v>0</v>
      </c>
      <c r="AC289" s="108">
        <v>66</v>
      </c>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18">
        <f t="shared" si="3"/>
        <v>0</v>
      </c>
      <c r="BA289" s="108"/>
      <c r="BB289" s="108"/>
      <c r="BC289" s="108"/>
      <c r="BD289" s="108"/>
      <c r="BE289" s="108"/>
      <c r="BF289" s="108"/>
      <c r="BG289" s="108"/>
      <c r="BH289" s="108"/>
      <c r="BI289" s="108"/>
      <c r="CA289" s="108">
        <v>12</v>
      </c>
      <c r="CB289" s="108">
        <v>0</v>
      </c>
      <c r="CZ289" s="75">
        <v>1</v>
      </c>
    </row>
    <row r="290" spans="1:104" x14ac:dyDescent="0.2">
      <c r="A290" s="109">
        <v>133</v>
      </c>
      <c r="B290" s="110" t="s">
        <v>1734</v>
      </c>
      <c r="C290" s="111" t="s">
        <v>1841</v>
      </c>
      <c r="D290" s="112" t="s">
        <v>104</v>
      </c>
      <c r="E290" s="113">
        <v>2.7</v>
      </c>
      <c r="F290" s="114">
        <v>0</v>
      </c>
      <c r="G290" s="115">
        <f t="shared" si="0"/>
        <v>0</v>
      </c>
      <c r="H290" s="116">
        <v>0</v>
      </c>
      <c r="I290" s="117">
        <f t="shared" si="1"/>
        <v>0</v>
      </c>
      <c r="J290" s="116"/>
      <c r="K290" s="117">
        <f t="shared" si="2"/>
        <v>0</v>
      </c>
      <c r="O290" s="108"/>
      <c r="Z290" s="108"/>
      <c r="AA290" s="108">
        <v>12</v>
      </c>
      <c r="AB290" s="108">
        <v>0</v>
      </c>
      <c r="AC290" s="108">
        <v>67</v>
      </c>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18">
        <f t="shared" si="3"/>
        <v>0</v>
      </c>
      <c r="BA290" s="108"/>
      <c r="BB290" s="108"/>
      <c r="BC290" s="108"/>
      <c r="BD290" s="108"/>
      <c r="BE290" s="108"/>
      <c r="BF290" s="108"/>
      <c r="BG290" s="108"/>
      <c r="BH290" s="108"/>
      <c r="BI290" s="108"/>
      <c r="CA290" s="108">
        <v>12</v>
      </c>
      <c r="CB290" s="108">
        <v>0</v>
      </c>
      <c r="CZ290" s="75">
        <v>1</v>
      </c>
    </row>
    <row r="291" spans="1:104" x14ac:dyDescent="0.2">
      <c r="A291" s="109">
        <v>134</v>
      </c>
      <c r="B291" s="110" t="s">
        <v>1734</v>
      </c>
      <c r="C291" s="111" t="s">
        <v>2101</v>
      </c>
      <c r="D291" s="112" t="s">
        <v>84</v>
      </c>
      <c r="E291" s="113">
        <v>18</v>
      </c>
      <c r="F291" s="114">
        <v>0</v>
      </c>
      <c r="G291" s="115">
        <f t="shared" si="0"/>
        <v>0</v>
      </c>
      <c r="H291" s="116">
        <v>0</v>
      </c>
      <c r="I291" s="117">
        <f t="shared" si="1"/>
        <v>0</v>
      </c>
      <c r="J291" s="116"/>
      <c r="K291" s="117">
        <f t="shared" si="2"/>
        <v>0</v>
      </c>
      <c r="O291" s="108"/>
      <c r="Z291" s="108"/>
      <c r="AA291" s="108">
        <v>12</v>
      </c>
      <c r="AB291" s="108">
        <v>0</v>
      </c>
      <c r="AC291" s="108">
        <v>61</v>
      </c>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18">
        <f t="shared" si="3"/>
        <v>0</v>
      </c>
      <c r="BA291" s="108"/>
      <c r="BB291" s="108"/>
      <c r="BC291" s="108"/>
      <c r="BD291" s="108"/>
      <c r="BE291" s="108"/>
      <c r="BF291" s="108"/>
      <c r="BG291" s="108"/>
      <c r="BH291" s="108"/>
      <c r="BI291" s="108"/>
      <c r="CA291" s="108">
        <v>12</v>
      </c>
      <c r="CB291" s="108">
        <v>0</v>
      </c>
      <c r="CZ291" s="75">
        <v>1</v>
      </c>
    </row>
    <row r="292" spans="1:104" x14ac:dyDescent="0.2">
      <c r="A292" s="109">
        <v>135</v>
      </c>
      <c r="B292" s="110" t="s">
        <v>1734</v>
      </c>
      <c r="C292" s="111" t="s">
        <v>2102</v>
      </c>
      <c r="D292" s="112" t="s">
        <v>84</v>
      </c>
      <c r="E292" s="113">
        <v>15</v>
      </c>
      <c r="F292" s="114">
        <v>0</v>
      </c>
      <c r="G292" s="115">
        <f t="shared" si="0"/>
        <v>0</v>
      </c>
      <c r="H292" s="116">
        <v>0</v>
      </c>
      <c r="I292" s="117">
        <f t="shared" si="1"/>
        <v>0</v>
      </c>
      <c r="J292" s="116"/>
      <c r="K292" s="117">
        <f t="shared" si="2"/>
        <v>0</v>
      </c>
      <c r="O292" s="108"/>
      <c r="Z292" s="108"/>
      <c r="AA292" s="108">
        <v>12</v>
      </c>
      <c r="AB292" s="108">
        <v>0</v>
      </c>
      <c r="AC292" s="108">
        <v>55</v>
      </c>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18">
        <f t="shared" si="3"/>
        <v>0</v>
      </c>
      <c r="BA292" s="108"/>
      <c r="BB292" s="108"/>
      <c r="BC292" s="108"/>
      <c r="BD292" s="108"/>
      <c r="BE292" s="108"/>
      <c r="BF292" s="108"/>
      <c r="BG292" s="108"/>
      <c r="BH292" s="108"/>
      <c r="BI292" s="108"/>
      <c r="CA292" s="108">
        <v>12</v>
      </c>
      <c r="CB292" s="108">
        <v>0</v>
      </c>
      <c r="CZ292" s="75">
        <v>1</v>
      </c>
    </row>
    <row r="293" spans="1:104" ht="22.5" x14ac:dyDescent="0.2">
      <c r="A293" s="109">
        <v>136</v>
      </c>
      <c r="B293" s="110" t="s">
        <v>1734</v>
      </c>
      <c r="C293" s="111" t="s">
        <v>2103</v>
      </c>
      <c r="D293" s="112" t="s">
        <v>84</v>
      </c>
      <c r="E293" s="113">
        <v>18</v>
      </c>
      <c r="F293" s="114">
        <v>0</v>
      </c>
      <c r="G293" s="115">
        <f t="shared" si="0"/>
        <v>0</v>
      </c>
      <c r="H293" s="116">
        <v>0</v>
      </c>
      <c r="I293" s="117">
        <f t="shared" si="1"/>
        <v>0</v>
      </c>
      <c r="J293" s="116"/>
      <c r="K293" s="117">
        <f t="shared" si="2"/>
        <v>0</v>
      </c>
      <c r="O293" s="108"/>
      <c r="Z293" s="108"/>
      <c r="AA293" s="108">
        <v>12</v>
      </c>
      <c r="AB293" s="108">
        <v>0</v>
      </c>
      <c r="AC293" s="108">
        <v>56</v>
      </c>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18">
        <f t="shared" si="3"/>
        <v>0</v>
      </c>
      <c r="BA293" s="108"/>
      <c r="BB293" s="108"/>
      <c r="BC293" s="108"/>
      <c r="BD293" s="108"/>
      <c r="BE293" s="108"/>
      <c r="BF293" s="108"/>
      <c r="BG293" s="108"/>
      <c r="BH293" s="108"/>
      <c r="BI293" s="108"/>
      <c r="CA293" s="108">
        <v>12</v>
      </c>
      <c r="CB293" s="108">
        <v>0</v>
      </c>
      <c r="CZ293" s="75">
        <v>1</v>
      </c>
    </row>
    <row r="294" spans="1:104" x14ac:dyDescent="0.2">
      <c r="A294" s="109">
        <v>137</v>
      </c>
      <c r="B294" s="110" t="s">
        <v>1734</v>
      </c>
      <c r="C294" s="111" t="s">
        <v>2104</v>
      </c>
      <c r="D294" s="112" t="s">
        <v>1836</v>
      </c>
      <c r="E294" s="113">
        <v>1</v>
      </c>
      <c r="F294" s="114">
        <v>0</v>
      </c>
      <c r="G294" s="115">
        <f t="shared" si="0"/>
        <v>0</v>
      </c>
      <c r="H294" s="116">
        <v>0</v>
      </c>
      <c r="I294" s="117">
        <f t="shared" si="1"/>
        <v>0</v>
      </c>
      <c r="J294" s="116"/>
      <c r="K294" s="117">
        <f t="shared" si="2"/>
        <v>0</v>
      </c>
      <c r="O294" s="108"/>
      <c r="Z294" s="108"/>
      <c r="AA294" s="108">
        <v>12</v>
      </c>
      <c r="AB294" s="108">
        <v>0</v>
      </c>
      <c r="AC294" s="108">
        <v>54</v>
      </c>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18">
        <f t="shared" si="3"/>
        <v>0</v>
      </c>
      <c r="BA294" s="108"/>
      <c r="BB294" s="108"/>
      <c r="BC294" s="108"/>
      <c r="BD294" s="108"/>
      <c r="BE294" s="108"/>
      <c r="BF294" s="108"/>
      <c r="BG294" s="108"/>
      <c r="BH294" s="108"/>
      <c r="BI294" s="108"/>
      <c r="CA294" s="108">
        <v>12</v>
      </c>
      <c r="CB294" s="108">
        <v>0</v>
      </c>
      <c r="CZ294" s="75">
        <v>1</v>
      </c>
    </row>
    <row r="295" spans="1:104" x14ac:dyDescent="0.2">
      <c r="A295" s="119"/>
      <c r="B295" s="120"/>
      <c r="C295" s="178" t="s">
        <v>2105</v>
      </c>
      <c r="D295" s="179"/>
      <c r="E295" s="179"/>
      <c r="F295" s="179"/>
      <c r="G295" s="180"/>
      <c r="I295" s="121"/>
      <c r="K295" s="121"/>
      <c r="L295" s="122" t="s">
        <v>2105</v>
      </c>
      <c r="O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row>
    <row r="296" spans="1:104" x14ac:dyDescent="0.2">
      <c r="A296" s="119"/>
      <c r="B296" s="120"/>
      <c r="C296" s="178">
        <f>102*2*10/1000</f>
        <v>2.04</v>
      </c>
      <c r="D296" s="179"/>
      <c r="E296" s="179"/>
      <c r="F296" s="179"/>
      <c r="G296" s="180"/>
      <c r="I296" s="121"/>
      <c r="K296" s="121"/>
      <c r="L296" s="122">
        <f>102*2*10/1000</f>
        <v>2.04</v>
      </c>
      <c r="O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c r="AV296" s="108"/>
      <c r="AW296" s="108"/>
      <c r="AX296" s="108"/>
      <c r="AY296" s="108"/>
      <c r="AZ296" s="108"/>
      <c r="BA296" s="108"/>
      <c r="BB296" s="108"/>
      <c r="BC296" s="108"/>
      <c r="BD296" s="108"/>
      <c r="BE296" s="108"/>
      <c r="BF296" s="108"/>
      <c r="BG296" s="108"/>
      <c r="BH296" s="108"/>
      <c r="BI296" s="108"/>
    </row>
    <row r="297" spans="1:104" ht="22.5" x14ac:dyDescent="0.2">
      <c r="A297" s="109">
        <v>138</v>
      </c>
      <c r="B297" s="110" t="s">
        <v>1734</v>
      </c>
      <c r="C297" s="111" t="s">
        <v>2106</v>
      </c>
      <c r="D297" s="112" t="s">
        <v>104</v>
      </c>
      <c r="E297" s="113">
        <v>0.3</v>
      </c>
      <c r="F297" s="114">
        <v>0</v>
      </c>
      <c r="G297" s="115">
        <f>E297*F297</f>
        <v>0</v>
      </c>
      <c r="H297" s="116">
        <v>0</v>
      </c>
      <c r="I297" s="117">
        <f>E297*H297</f>
        <v>0</v>
      </c>
      <c r="J297" s="116"/>
      <c r="K297" s="117">
        <f>E297*J297</f>
        <v>0</v>
      </c>
      <c r="O297" s="108"/>
      <c r="Z297" s="108"/>
      <c r="AA297" s="108">
        <v>12</v>
      </c>
      <c r="AB297" s="108">
        <v>0</v>
      </c>
      <c r="AC297" s="108">
        <v>53</v>
      </c>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18">
        <f>G297</f>
        <v>0</v>
      </c>
      <c r="BA297" s="108"/>
      <c r="BB297" s="108"/>
      <c r="BC297" s="108"/>
      <c r="BD297" s="108"/>
      <c r="BE297" s="108"/>
      <c r="BF297" s="108"/>
      <c r="BG297" s="108"/>
      <c r="BH297" s="108"/>
      <c r="BI297" s="108"/>
      <c r="CA297" s="108">
        <v>12</v>
      </c>
      <c r="CB297" s="108">
        <v>0</v>
      </c>
      <c r="CZ297" s="75">
        <v>1</v>
      </c>
    </row>
    <row r="298" spans="1:104" x14ac:dyDescent="0.2">
      <c r="A298" s="119"/>
      <c r="B298" s="120"/>
      <c r="C298" s="178" t="s">
        <v>2107</v>
      </c>
      <c r="D298" s="179"/>
      <c r="E298" s="179"/>
      <c r="F298" s="179"/>
      <c r="G298" s="180"/>
      <c r="I298" s="121"/>
      <c r="K298" s="121"/>
      <c r="L298" s="122" t="s">
        <v>2107</v>
      </c>
      <c r="O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c r="BE298" s="108"/>
      <c r="BF298" s="108"/>
      <c r="BG298" s="108"/>
      <c r="BH298" s="108"/>
      <c r="BI298" s="108"/>
    </row>
    <row r="299" spans="1:104" x14ac:dyDescent="0.2">
      <c r="A299" s="119"/>
      <c r="B299" s="120"/>
      <c r="C299" s="178" t="s">
        <v>2108</v>
      </c>
      <c r="D299" s="179"/>
      <c r="E299" s="179"/>
      <c r="F299" s="179"/>
      <c r="G299" s="180"/>
      <c r="I299" s="121"/>
      <c r="K299" s="121"/>
      <c r="L299" s="122" t="s">
        <v>2108</v>
      </c>
      <c r="O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row>
    <row r="300" spans="1:104" x14ac:dyDescent="0.2">
      <c r="A300" s="119"/>
      <c r="B300" s="120"/>
      <c r="C300" s="178" t="s">
        <v>50</v>
      </c>
      <c r="D300" s="179"/>
      <c r="E300" s="179"/>
      <c r="F300" s="179"/>
      <c r="G300" s="180"/>
      <c r="I300" s="121"/>
      <c r="K300" s="121"/>
      <c r="L300" s="122"/>
      <c r="O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row>
    <row r="301" spans="1:104" x14ac:dyDescent="0.2">
      <c r="A301" s="109">
        <v>139</v>
      </c>
      <c r="B301" s="110" t="s">
        <v>1734</v>
      </c>
      <c r="C301" s="111" t="s">
        <v>2109</v>
      </c>
      <c r="D301" s="112" t="s">
        <v>84</v>
      </c>
      <c r="E301" s="113">
        <v>14</v>
      </c>
      <c r="F301" s="114">
        <v>0</v>
      </c>
      <c r="G301" s="115">
        <f>E301*F301</f>
        <v>0</v>
      </c>
      <c r="H301" s="116">
        <v>0</v>
      </c>
      <c r="I301" s="117">
        <f>E301*H301</f>
        <v>0</v>
      </c>
      <c r="J301" s="116"/>
      <c r="K301" s="117">
        <f>E301*J301</f>
        <v>0</v>
      </c>
      <c r="O301" s="108"/>
      <c r="Z301" s="108"/>
      <c r="AA301" s="108">
        <v>12</v>
      </c>
      <c r="AB301" s="108">
        <v>0</v>
      </c>
      <c r="AC301" s="108">
        <v>59</v>
      </c>
      <c r="AD301" s="108"/>
      <c r="AE301" s="108"/>
      <c r="AF301" s="108"/>
      <c r="AG301" s="108"/>
      <c r="AH301" s="108"/>
      <c r="AI301" s="108"/>
      <c r="AJ301" s="108"/>
      <c r="AK301" s="108"/>
      <c r="AL301" s="108"/>
      <c r="AM301" s="108"/>
      <c r="AN301" s="108"/>
      <c r="AO301" s="108"/>
      <c r="AP301" s="108"/>
      <c r="AQ301" s="108"/>
      <c r="AR301" s="108"/>
      <c r="AS301" s="108"/>
      <c r="AT301" s="108"/>
      <c r="AU301" s="108"/>
      <c r="AV301" s="108"/>
      <c r="AW301" s="108"/>
      <c r="AX301" s="108"/>
      <c r="AY301" s="108"/>
      <c r="AZ301" s="118">
        <f>G301</f>
        <v>0</v>
      </c>
      <c r="BA301" s="108"/>
      <c r="BB301" s="108"/>
      <c r="BC301" s="108"/>
      <c r="BD301" s="108"/>
      <c r="BE301" s="108"/>
      <c r="BF301" s="108"/>
      <c r="BG301" s="108"/>
      <c r="BH301" s="108"/>
      <c r="BI301" s="108"/>
      <c r="CA301" s="108">
        <v>12</v>
      </c>
      <c r="CB301" s="108">
        <v>0</v>
      </c>
      <c r="CZ301" s="75">
        <v>1</v>
      </c>
    </row>
    <row r="302" spans="1:104" x14ac:dyDescent="0.2">
      <c r="A302" s="109">
        <v>140</v>
      </c>
      <c r="B302" s="110" t="s">
        <v>1734</v>
      </c>
      <c r="C302" s="111" t="s">
        <v>2110</v>
      </c>
      <c r="D302" s="112" t="s">
        <v>84</v>
      </c>
      <c r="E302" s="113">
        <v>18</v>
      </c>
      <c r="F302" s="114">
        <v>0</v>
      </c>
      <c r="G302" s="115">
        <f>E302*F302</f>
        <v>0</v>
      </c>
      <c r="H302" s="116">
        <v>0</v>
      </c>
      <c r="I302" s="117">
        <f>E302*H302</f>
        <v>0</v>
      </c>
      <c r="J302" s="116"/>
      <c r="K302" s="117">
        <f>E302*J302</f>
        <v>0</v>
      </c>
      <c r="O302" s="108"/>
      <c r="Z302" s="108"/>
      <c r="AA302" s="108">
        <v>12</v>
      </c>
      <c r="AB302" s="108">
        <v>0</v>
      </c>
      <c r="AC302" s="108">
        <v>60</v>
      </c>
      <c r="AD302" s="108"/>
      <c r="AE302" s="108"/>
      <c r="AF302" s="108"/>
      <c r="AG302" s="108"/>
      <c r="AH302" s="108"/>
      <c r="AI302" s="108"/>
      <c r="AJ302" s="108"/>
      <c r="AK302" s="108"/>
      <c r="AL302" s="108"/>
      <c r="AM302" s="108"/>
      <c r="AN302" s="108"/>
      <c r="AO302" s="108"/>
      <c r="AP302" s="108"/>
      <c r="AQ302" s="108"/>
      <c r="AR302" s="108"/>
      <c r="AS302" s="108"/>
      <c r="AT302" s="108"/>
      <c r="AU302" s="108"/>
      <c r="AV302" s="108"/>
      <c r="AW302" s="108"/>
      <c r="AX302" s="108"/>
      <c r="AY302" s="108"/>
      <c r="AZ302" s="118">
        <f>G302</f>
        <v>0</v>
      </c>
      <c r="BA302" s="108"/>
      <c r="BB302" s="108"/>
      <c r="BC302" s="108"/>
      <c r="BD302" s="108"/>
      <c r="BE302" s="108"/>
      <c r="BF302" s="108"/>
      <c r="BG302" s="108"/>
      <c r="BH302" s="108"/>
      <c r="BI302" s="108"/>
      <c r="CA302" s="108">
        <v>12</v>
      </c>
      <c r="CB302" s="108">
        <v>0</v>
      </c>
      <c r="CZ302" s="75">
        <v>1</v>
      </c>
    </row>
    <row r="303" spans="1:104" ht="22.5" x14ac:dyDescent="0.2">
      <c r="A303" s="109">
        <v>141</v>
      </c>
      <c r="B303" s="110" t="s">
        <v>1734</v>
      </c>
      <c r="C303" s="111" t="s">
        <v>2111</v>
      </c>
      <c r="D303" s="112" t="s">
        <v>84</v>
      </c>
      <c r="E303" s="113">
        <v>15</v>
      </c>
      <c r="F303" s="114">
        <v>0</v>
      </c>
      <c r="G303" s="115">
        <f>E303*F303</f>
        <v>0</v>
      </c>
      <c r="H303" s="116">
        <v>0</v>
      </c>
      <c r="I303" s="117">
        <f>E303*H303</f>
        <v>0</v>
      </c>
      <c r="J303" s="116"/>
      <c r="K303" s="117">
        <f>E303*J303</f>
        <v>0</v>
      </c>
      <c r="O303" s="108"/>
      <c r="Z303" s="108"/>
      <c r="AA303" s="108">
        <v>12</v>
      </c>
      <c r="AB303" s="108">
        <v>0</v>
      </c>
      <c r="AC303" s="108">
        <v>57</v>
      </c>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18">
        <f>G303</f>
        <v>0</v>
      </c>
      <c r="BA303" s="108"/>
      <c r="BB303" s="108"/>
      <c r="BC303" s="108"/>
      <c r="BD303" s="108"/>
      <c r="BE303" s="108"/>
      <c r="BF303" s="108"/>
      <c r="BG303" s="108"/>
      <c r="BH303" s="108"/>
      <c r="BI303" s="108"/>
      <c r="CA303" s="108">
        <v>12</v>
      </c>
      <c r="CB303" s="108">
        <v>0</v>
      </c>
      <c r="CZ303" s="75">
        <v>1</v>
      </c>
    </row>
    <row r="304" spans="1:104" ht="22.5" x14ac:dyDescent="0.2">
      <c r="A304" s="109">
        <v>142</v>
      </c>
      <c r="B304" s="110" t="s">
        <v>1734</v>
      </c>
      <c r="C304" s="111" t="s">
        <v>2112</v>
      </c>
      <c r="D304" s="112" t="s">
        <v>84</v>
      </c>
      <c r="E304" s="113">
        <v>12</v>
      </c>
      <c r="F304" s="114">
        <v>0</v>
      </c>
      <c r="G304" s="115">
        <f>E304*F304</f>
        <v>0</v>
      </c>
      <c r="H304" s="116">
        <v>0</v>
      </c>
      <c r="I304" s="117">
        <f>E304*H304</f>
        <v>0</v>
      </c>
      <c r="J304" s="116"/>
      <c r="K304" s="117">
        <f>E304*J304</f>
        <v>0</v>
      </c>
      <c r="O304" s="108"/>
      <c r="Z304" s="108"/>
      <c r="AA304" s="108">
        <v>12</v>
      </c>
      <c r="AB304" s="108">
        <v>0</v>
      </c>
      <c r="AC304" s="108">
        <v>58</v>
      </c>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18">
        <f>G304</f>
        <v>0</v>
      </c>
      <c r="BA304" s="108"/>
      <c r="BB304" s="108"/>
      <c r="BC304" s="108"/>
      <c r="BD304" s="108"/>
      <c r="BE304" s="108"/>
      <c r="BF304" s="108"/>
      <c r="BG304" s="108"/>
      <c r="BH304" s="108"/>
      <c r="BI304" s="108"/>
      <c r="CA304" s="108">
        <v>12</v>
      </c>
      <c r="CB304" s="108">
        <v>0</v>
      </c>
      <c r="CZ304" s="75">
        <v>1</v>
      </c>
    </row>
    <row r="305" spans="1:104" x14ac:dyDescent="0.2">
      <c r="A305" s="128" t="s">
        <v>51</v>
      </c>
      <c r="B305" s="129" t="s">
        <v>2062</v>
      </c>
      <c r="C305" s="130" t="s">
        <v>48</v>
      </c>
      <c r="D305" s="131"/>
      <c r="E305" s="132"/>
      <c r="F305" s="132"/>
      <c r="G305" s="133">
        <f>SUM(G243:G304)</f>
        <v>0</v>
      </c>
      <c r="H305" s="134"/>
      <c r="I305" s="133">
        <f>SUM(I243:I304)</f>
        <v>0</v>
      </c>
      <c r="J305" s="135"/>
      <c r="K305" s="133">
        <f>SUM(K243:K304)</f>
        <v>0</v>
      </c>
      <c r="O305" s="108"/>
      <c r="X305" s="136">
        <f>K305</f>
        <v>0</v>
      </c>
      <c r="Y305" s="136">
        <f>I305</f>
        <v>0</v>
      </c>
      <c r="Z305" s="118">
        <f>G305</f>
        <v>0</v>
      </c>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37"/>
      <c r="BB305" s="137"/>
      <c r="BC305" s="137"/>
      <c r="BD305" s="137"/>
      <c r="BE305" s="137"/>
      <c r="BF305" s="137"/>
      <c r="BG305" s="108"/>
      <c r="BH305" s="108"/>
      <c r="BI305" s="108"/>
    </row>
    <row r="306" spans="1:104" ht="14.25" customHeight="1" x14ac:dyDescent="0.2">
      <c r="A306" s="100" t="s">
        <v>46</v>
      </c>
      <c r="B306" s="101" t="s">
        <v>2113</v>
      </c>
      <c r="C306" s="102" t="s">
        <v>48</v>
      </c>
      <c r="D306" s="103"/>
      <c r="E306" s="104"/>
      <c r="F306" s="104"/>
      <c r="G306" s="105"/>
      <c r="H306" s="106"/>
      <c r="I306" s="107"/>
      <c r="J306" s="106"/>
      <c r="K306" s="107"/>
      <c r="O306" s="108"/>
    </row>
    <row r="307" spans="1:104" ht="33.75" x14ac:dyDescent="0.2">
      <c r="A307" s="109">
        <v>143</v>
      </c>
      <c r="B307" s="110" t="s">
        <v>2114</v>
      </c>
      <c r="C307" s="111" t="s">
        <v>2115</v>
      </c>
      <c r="D307" s="112" t="s">
        <v>49</v>
      </c>
      <c r="E307" s="113">
        <v>58</v>
      </c>
      <c r="F307" s="114">
        <v>0</v>
      </c>
      <c r="G307" s="115">
        <f>E307*F307</f>
        <v>0</v>
      </c>
      <c r="H307" s="116">
        <v>0</v>
      </c>
      <c r="I307" s="117">
        <f>E307*H307</f>
        <v>0</v>
      </c>
      <c r="J307" s="116">
        <v>0</v>
      </c>
      <c r="K307" s="117">
        <f>E307*J307</f>
        <v>0</v>
      </c>
      <c r="O307" s="108"/>
      <c r="Z307" s="108"/>
      <c r="AA307" s="108">
        <v>1</v>
      </c>
      <c r="AB307" s="108">
        <v>1</v>
      </c>
      <c r="AC307" s="108">
        <v>1</v>
      </c>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8"/>
      <c r="AY307" s="108"/>
      <c r="AZ307" s="118">
        <f>G307</f>
        <v>0</v>
      </c>
      <c r="BA307" s="108"/>
      <c r="BB307" s="108"/>
      <c r="BC307" s="108"/>
      <c r="BD307" s="108"/>
      <c r="BE307" s="108"/>
      <c r="BF307" s="108"/>
      <c r="BG307" s="108"/>
      <c r="BH307" s="108"/>
      <c r="BI307" s="108"/>
      <c r="CA307" s="108">
        <v>1</v>
      </c>
      <c r="CB307" s="108">
        <v>1</v>
      </c>
      <c r="CZ307" s="75">
        <v>1</v>
      </c>
    </row>
    <row r="308" spans="1:104" ht="22.5" x14ac:dyDescent="0.2">
      <c r="A308" s="119"/>
      <c r="B308" s="120"/>
      <c r="C308" s="178" t="s">
        <v>2116</v>
      </c>
      <c r="D308" s="179"/>
      <c r="E308" s="179"/>
      <c r="F308" s="179"/>
      <c r="G308" s="180"/>
      <c r="I308" s="121"/>
      <c r="K308" s="121"/>
      <c r="L308" s="122" t="s">
        <v>2116</v>
      </c>
      <c r="O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row>
    <row r="309" spans="1:104" x14ac:dyDescent="0.2">
      <c r="A309" s="119"/>
      <c r="B309" s="120"/>
      <c r="C309" s="178">
        <f>29*2</f>
        <v>58</v>
      </c>
      <c r="D309" s="179"/>
      <c r="E309" s="179"/>
      <c r="F309" s="179"/>
      <c r="G309" s="180"/>
      <c r="I309" s="121"/>
      <c r="K309" s="121"/>
      <c r="L309" s="122">
        <f>29*2</f>
        <v>58</v>
      </c>
      <c r="O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c r="BB309" s="108"/>
      <c r="BC309" s="108"/>
      <c r="BD309" s="108"/>
      <c r="BE309" s="108"/>
      <c r="BF309" s="108"/>
      <c r="BG309" s="108"/>
      <c r="BH309" s="108"/>
      <c r="BI309" s="108"/>
    </row>
    <row r="310" spans="1:104" ht="22.5" x14ac:dyDescent="0.2">
      <c r="A310" s="109">
        <v>144</v>
      </c>
      <c r="B310" s="110" t="s">
        <v>2117</v>
      </c>
      <c r="C310" s="111" t="s">
        <v>2118</v>
      </c>
      <c r="D310" s="112" t="s">
        <v>49</v>
      </c>
      <c r="E310" s="113">
        <v>29</v>
      </c>
      <c r="F310" s="114">
        <v>0</v>
      </c>
      <c r="G310" s="115">
        <f>E310*F310</f>
        <v>0</v>
      </c>
      <c r="H310" s="116">
        <v>0</v>
      </c>
      <c r="I310" s="117">
        <f>E310*H310</f>
        <v>0</v>
      </c>
      <c r="J310" s="116">
        <v>0</v>
      </c>
      <c r="K310" s="117">
        <f>E310*J310</f>
        <v>0</v>
      </c>
      <c r="O310" s="108"/>
      <c r="Z310" s="108"/>
      <c r="AA310" s="108">
        <v>1</v>
      </c>
      <c r="AB310" s="108">
        <v>1</v>
      </c>
      <c r="AC310" s="108">
        <v>1</v>
      </c>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18">
        <f>G310</f>
        <v>0</v>
      </c>
      <c r="BA310" s="108"/>
      <c r="BB310" s="108"/>
      <c r="BC310" s="108"/>
      <c r="BD310" s="108"/>
      <c r="BE310" s="108"/>
      <c r="BF310" s="108"/>
      <c r="BG310" s="108"/>
      <c r="BH310" s="108"/>
      <c r="BI310" s="108"/>
      <c r="CA310" s="108">
        <v>1</v>
      </c>
      <c r="CB310" s="108">
        <v>1</v>
      </c>
      <c r="CZ310" s="75">
        <v>1</v>
      </c>
    </row>
    <row r="311" spans="1:104" x14ac:dyDescent="0.2">
      <c r="A311" s="119"/>
      <c r="B311" s="120"/>
      <c r="C311" s="178" t="s">
        <v>2119</v>
      </c>
      <c r="D311" s="179"/>
      <c r="E311" s="179"/>
      <c r="F311" s="179"/>
      <c r="G311" s="180"/>
      <c r="I311" s="121"/>
      <c r="K311" s="121"/>
      <c r="L311" s="122" t="s">
        <v>2119</v>
      </c>
      <c r="O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row>
    <row r="312" spans="1:104" ht="22.5" x14ac:dyDescent="0.2">
      <c r="A312" s="109">
        <v>145</v>
      </c>
      <c r="B312" s="110" t="s">
        <v>2120</v>
      </c>
      <c r="C312" s="111" t="s">
        <v>2121</v>
      </c>
      <c r="D312" s="112" t="s">
        <v>49</v>
      </c>
      <c r="E312" s="113">
        <v>29</v>
      </c>
      <c r="F312" s="114">
        <v>0</v>
      </c>
      <c r="G312" s="115">
        <f>E312*F312</f>
        <v>0</v>
      </c>
      <c r="H312" s="116">
        <v>0</v>
      </c>
      <c r="I312" s="117">
        <f>E312*H312</f>
        <v>0</v>
      </c>
      <c r="J312" s="116">
        <v>0</v>
      </c>
      <c r="K312" s="117">
        <f>E312*J312</f>
        <v>0</v>
      </c>
      <c r="O312" s="108"/>
      <c r="Z312" s="108"/>
      <c r="AA312" s="108">
        <v>1</v>
      </c>
      <c r="AB312" s="108">
        <v>1</v>
      </c>
      <c r="AC312" s="108">
        <v>1</v>
      </c>
      <c r="AD312" s="108"/>
      <c r="AE312" s="108"/>
      <c r="AF312" s="108"/>
      <c r="AG312" s="108"/>
      <c r="AH312" s="108"/>
      <c r="AI312" s="108"/>
      <c r="AJ312" s="108"/>
      <c r="AK312" s="108"/>
      <c r="AL312" s="108"/>
      <c r="AM312" s="108"/>
      <c r="AN312" s="108"/>
      <c r="AO312" s="108"/>
      <c r="AP312" s="108"/>
      <c r="AQ312" s="108"/>
      <c r="AR312" s="108"/>
      <c r="AS312" s="108"/>
      <c r="AT312" s="108"/>
      <c r="AU312" s="108"/>
      <c r="AV312" s="108"/>
      <c r="AW312" s="108"/>
      <c r="AX312" s="108"/>
      <c r="AY312" s="108"/>
      <c r="AZ312" s="118">
        <f>G312</f>
        <v>0</v>
      </c>
      <c r="BA312" s="108"/>
      <c r="BB312" s="108"/>
      <c r="BC312" s="108"/>
      <c r="BD312" s="108"/>
      <c r="BE312" s="108"/>
      <c r="BF312" s="108"/>
      <c r="BG312" s="108"/>
      <c r="BH312" s="108"/>
      <c r="BI312" s="108"/>
      <c r="CA312" s="108">
        <v>1</v>
      </c>
      <c r="CB312" s="108">
        <v>1</v>
      </c>
      <c r="CZ312" s="75">
        <v>1</v>
      </c>
    </row>
    <row r="313" spans="1:104" x14ac:dyDescent="0.2">
      <c r="A313" s="109">
        <v>146</v>
      </c>
      <c r="B313" s="110" t="s">
        <v>1893</v>
      </c>
      <c r="C313" s="111" t="s">
        <v>1894</v>
      </c>
      <c r="D313" s="112" t="s">
        <v>49</v>
      </c>
      <c r="E313" s="113">
        <v>29</v>
      </c>
      <c r="F313" s="114">
        <v>0</v>
      </c>
      <c r="G313" s="115">
        <f>E313*F313</f>
        <v>0</v>
      </c>
      <c r="H313" s="116">
        <v>0</v>
      </c>
      <c r="I313" s="117">
        <f>E313*H313</f>
        <v>0</v>
      </c>
      <c r="J313" s="116">
        <v>0</v>
      </c>
      <c r="K313" s="117">
        <f>E313*J313</f>
        <v>0</v>
      </c>
      <c r="O313" s="108"/>
      <c r="Z313" s="108"/>
      <c r="AA313" s="108">
        <v>1</v>
      </c>
      <c r="AB313" s="108">
        <v>1</v>
      </c>
      <c r="AC313" s="108">
        <v>1</v>
      </c>
      <c r="AD313" s="108"/>
      <c r="AE313" s="108"/>
      <c r="AF313" s="108"/>
      <c r="AG313" s="108"/>
      <c r="AH313" s="108"/>
      <c r="AI313" s="108"/>
      <c r="AJ313" s="108"/>
      <c r="AK313" s="108"/>
      <c r="AL313" s="108"/>
      <c r="AM313" s="108"/>
      <c r="AN313" s="108"/>
      <c r="AO313" s="108"/>
      <c r="AP313" s="108"/>
      <c r="AQ313" s="108"/>
      <c r="AR313" s="108"/>
      <c r="AS313" s="108"/>
      <c r="AT313" s="108"/>
      <c r="AU313" s="108"/>
      <c r="AV313" s="108"/>
      <c r="AW313" s="108"/>
      <c r="AX313" s="108"/>
      <c r="AY313" s="108"/>
      <c r="AZ313" s="118">
        <f>G313</f>
        <v>0</v>
      </c>
      <c r="BA313" s="108"/>
      <c r="BB313" s="108"/>
      <c r="BC313" s="108"/>
      <c r="BD313" s="108"/>
      <c r="BE313" s="108"/>
      <c r="BF313" s="108"/>
      <c r="BG313" s="108"/>
      <c r="BH313" s="108"/>
      <c r="BI313" s="108"/>
      <c r="CA313" s="108">
        <v>1</v>
      </c>
      <c r="CB313" s="108">
        <v>1</v>
      </c>
      <c r="CZ313" s="75">
        <v>1</v>
      </c>
    </row>
    <row r="314" spans="1:104" x14ac:dyDescent="0.2">
      <c r="A314" s="109">
        <v>147</v>
      </c>
      <c r="B314" s="110" t="s">
        <v>1895</v>
      </c>
      <c r="C314" s="111" t="s">
        <v>1896</v>
      </c>
      <c r="D314" s="112" t="s">
        <v>49</v>
      </c>
      <c r="E314" s="113">
        <v>29</v>
      </c>
      <c r="F314" s="114">
        <v>0</v>
      </c>
      <c r="G314" s="115">
        <f>E314*F314</f>
        <v>0</v>
      </c>
      <c r="H314" s="116">
        <v>0</v>
      </c>
      <c r="I314" s="117">
        <f>E314*H314</f>
        <v>0</v>
      </c>
      <c r="J314" s="116">
        <v>0</v>
      </c>
      <c r="K314" s="117">
        <f>E314*J314</f>
        <v>0</v>
      </c>
      <c r="O314" s="108"/>
      <c r="Z314" s="108"/>
      <c r="AA314" s="108">
        <v>1</v>
      </c>
      <c r="AB314" s="108">
        <v>1</v>
      </c>
      <c r="AC314" s="108">
        <v>1</v>
      </c>
      <c r="AD314" s="108"/>
      <c r="AE314" s="108"/>
      <c r="AF314" s="108"/>
      <c r="AG314" s="108"/>
      <c r="AH314" s="108"/>
      <c r="AI314" s="108"/>
      <c r="AJ314" s="108"/>
      <c r="AK314" s="108"/>
      <c r="AL314" s="108"/>
      <c r="AM314" s="108"/>
      <c r="AN314" s="108"/>
      <c r="AO314" s="108"/>
      <c r="AP314" s="108"/>
      <c r="AQ314" s="108"/>
      <c r="AR314" s="108"/>
      <c r="AS314" s="108"/>
      <c r="AT314" s="108"/>
      <c r="AU314" s="108"/>
      <c r="AV314" s="108"/>
      <c r="AW314" s="108"/>
      <c r="AX314" s="108"/>
      <c r="AY314" s="108"/>
      <c r="AZ314" s="118">
        <f>G314</f>
        <v>0</v>
      </c>
      <c r="BA314" s="108"/>
      <c r="BB314" s="108"/>
      <c r="BC314" s="108"/>
      <c r="BD314" s="108"/>
      <c r="BE314" s="108"/>
      <c r="BF314" s="108"/>
      <c r="BG314" s="108"/>
      <c r="BH314" s="108"/>
      <c r="BI314" s="108"/>
      <c r="CA314" s="108">
        <v>1</v>
      </c>
      <c r="CB314" s="108">
        <v>1</v>
      </c>
      <c r="CZ314" s="75">
        <v>1</v>
      </c>
    </row>
    <row r="315" spans="1:104" ht="22.5" x14ac:dyDescent="0.2">
      <c r="A315" s="109">
        <v>148</v>
      </c>
      <c r="B315" s="110" t="s">
        <v>2122</v>
      </c>
      <c r="C315" s="111" t="s">
        <v>2123</v>
      </c>
      <c r="D315" s="112" t="s">
        <v>128</v>
      </c>
      <c r="E315" s="113">
        <v>0.7</v>
      </c>
      <c r="F315" s="114">
        <v>0</v>
      </c>
      <c r="G315" s="115">
        <f>E315*F315</f>
        <v>0</v>
      </c>
      <c r="H315" s="116">
        <v>0</v>
      </c>
      <c r="I315" s="117">
        <f>E315*H315</f>
        <v>0</v>
      </c>
      <c r="J315" s="116">
        <v>0</v>
      </c>
      <c r="K315" s="117">
        <f>E315*J315</f>
        <v>0</v>
      </c>
      <c r="O315" s="108"/>
      <c r="Z315" s="108"/>
      <c r="AA315" s="108">
        <v>1</v>
      </c>
      <c r="AB315" s="108">
        <v>1</v>
      </c>
      <c r="AC315" s="108">
        <v>1</v>
      </c>
      <c r="AD315" s="108"/>
      <c r="AE315" s="108"/>
      <c r="AF315" s="108"/>
      <c r="AG315" s="108"/>
      <c r="AH315" s="108"/>
      <c r="AI315" s="108"/>
      <c r="AJ315" s="108"/>
      <c r="AK315" s="108"/>
      <c r="AL315" s="108"/>
      <c r="AM315" s="108"/>
      <c r="AN315" s="108"/>
      <c r="AO315" s="108"/>
      <c r="AP315" s="108"/>
      <c r="AQ315" s="108"/>
      <c r="AR315" s="108"/>
      <c r="AS315" s="108"/>
      <c r="AT315" s="108"/>
      <c r="AU315" s="108"/>
      <c r="AV315" s="108"/>
      <c r="AW315" s="108"/>
      <c r="AX315" s="108"/>
      <c r="AY315" s="108"/>
      <c r="AZ315" s="118">
        <f>G315</f>
        <v>0</v>
      </c>
      <c r="BA315" s="108"/>
      <c r="BB315" s="108"/>
      <c r="BC315" s="108"/>
      <c r="BD315" s="108"/>
      <c r="BE315" s="108"/>
      <c r="BF315" s="108"/>
      <c r="BG315" s="108"/>
      <c r="BH315" s="108"/>
      <c r="BI315" s="108"/>
      <c r="CA315" s="108">
        <v>1</v>
      </c>
      <c r="CB315" s="108">
        <v>1</v>
      </c>
      <c r="CZ315" s="75">
        <v>1</v>
      </c>
    </row>
    <row r="316" spans="1:104" x14ac:dyDescent="0.2">
      <c r="A316" s="119"/>
      <c r="B316" s="120"/>
      <c r="C316" s="178" t="s">
        <v>2123</v>
      </c>
      <c r="D316" s="179"/>
      <c r="E316" s="179"/>
      <c r="F316" s="179"/>
      <c r="G316" s="180"/>
      <c r="I316" s="121"/>
      <c r="K316" s="121"/>
      <c r="L316" s="122" t="s">
        <v>2123</v>
      </c>
      <c r="O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c r="AV316" s="108"/>
      <c r="AW316" s="108"/>
      <c r="AX316" s="108"/>
      <c r="AY316" s="108"/>
      <c r="AZ316" s="108"/>
      <c r="BA316" s="108"/>
      <c r="BB316" s="108"/>
      <c r="BC316" s="108"/>
      <c r="BD316" s="108"/>
      <c r="BE316" s="108"/>
      <c r="BF316" s="108"/>
      <c r="BG316" s="108"/>
      <c r="BH316" s="108"/>
      <c r="BI316" s="108"/>
    </row>
    <row r="317" spans="1:104" x14ac:dyDescent="0.2">
      <c r="A317" s="119"/>
      <c r="B317" s="120"/>
      <c r="C317" s="178" t="s">
        <v>50</v>
      </c>
      <c r="D317" s="179"/>
      <c r="E317" s="179"/>
      <c r="F317" s="179"/>
      <c r="G317" s="180"/>
      <c r="I317" s="121"/>
      <c r="K317" s="121"/>
      <c r="L317" s="122"/>
      <c r="O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8"/>
      <c r="AY317" s="108"/>
      <c r="AZ317" s="108"/>
      <c r="BA317" s="108"/>
      <c r="BB317" s="108"/>
      <c r="BC317" s="108"/>
      <c r="BD317" s="108"/>
      <c r="BE317" s="108"/>
      <c r="BF317" s="108"/>
      <c r="BG317" s="108"/>
      <c r="BH317" s="108"/>
      <c r="BI317" s="108"/>
    </row>
    <row r="318" spans="1:104" ht="22.5" x14ac:dyDescent="0.2">
      <c r="A318" s="109">
        <v>149</v>
      </c>
      <c r="B318" s="110" t="s">
        <v>2124</v>
      </c>
      <c r="C318" s="111" t="s">
        <v>2125</v>
      </c>
      <c r="D318" s="112" t="s">
        <v>49</v>
      </c>
      <c r="E318" s="113">
        <v>29</v>
      </c>
      <c r="F318" s="114">
        <v>0</v>
      </c>
      <c r="G318" s="115">
        <f>E318*F318</f>
        <v>0</v>
      </c>
      <c r="H318" s="116">
        <v>0</v>
      </c>
      <c r="I318" s="117">
        <f>E318*H318</f>
        <v>0</v>
      </c>
      <c r="J318" s="116"/>
      <c r="K318" s="117">
        <f>E318*J318</f>
        <v>0</v>
      </c>
      <c r="O318" s="108"/>
      <c r="Z318" s="108"/>
      <c r="AA318" s="108">
        <v>12</v>
      </c>
      <c r="AB318" s="108">
        <v>0</v>
      </c>
      <c r="AC318" s="108">
        <v>72</v>
      </c>
      <c r="AD318" s="108"/>
      <c r="AE318" s="108"/>
      <c r="AF318" s="108"/>
      <c r="AG318" s="108"/>
      <c r="AH318" s="108"/>
      <c r="AI318" s="108"/>
      <c r="AJ318" s="108"/>
      <c r="AK318" s="108"/>
      <c r="AL318" s="108"/>
      <c r="AM318" s="108"/>
      <c r="AN318" s="108"/>
      <c r="AO318" s="108"/>
      <c r="AP318" s="108"/>
      <c r="AQ318" s="108"/>
      <c r="AR318" s="108"/>
      <c r="AS318" s="108"/>
      <c r="AT318" s="108"/>
      <c r="AU318" s="108"/>
      <c r="AV318" s="108"/>
      <c r="AW318" s="108"/>
      <c r="AX318" s="108"/>
      <c r="AY318" s="108"/>
      <c r="AZ318" s="118">
        <f>G318</f>
        <v>0</v>
      </c>
      <c r="BA318" s="108"/>
      <c r="BB318" s="108"/>
      <c r="BC318" s="108"/>
      <c r="BD318" s="108"/>
      <c r="BE318" s="108"/>
      <c r="BF318" s="108"/>
      <c r="BG318" s="108"/>
      <c r="BH318" s="108"/>
      <c r="BI318" s="108"/>
      <c r="CA318" s="108">
        <v>12</v>
      </c>
      <c r="CB318" s="108">
        <v>0</v>
      </c>
      <c r="CZ318" s="75">
        <v>1</v>
      </c>
    </row>
    <row r="319" spans="1:104" x14ac:dyDescent="0.2">
      <c r="A319" s="119"/>
      <c r="B319" s="120"/>
      <c r="C319" s="178" t="s">
        <v>2126</v>
      </c>
      <c r="D319" s="179"/>
      <c r="E319" s="179"/>
      <c r="F319" s="179"/>
      <c r="G319" s="180"/>
      <c r="I319" s="121"/>
      <c r="K319" s="121"/>
      <c r="L319" s="122" t="s">
        <v>2126</v>
      </c>
      <c r="O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c r="AW319" s="108"/>
      <c r="AX319" s="108"/>
      <c r="AY319" s="108"/>
      <c r="AZ319" s="108"/>
      <c r="BA319" s="108"/>
      <c r="BB319" s="108"/>
      <c r="BC319" s="108"/>
      <c r="BD319" s="108"/>
      <c r="BE319" s="108"/>
      <c r="BF319" s="108"/>
      <c r="BG319" s="108"/>
      <c r="BH319" s="108"/>
      <c r="BI319" s="108"/>
    </row>
    <row r="320" spans="1:104" x14ac:dyDescent="0.2">
      <c r="A320" s="109">
        <v>150</v>
      </c>
      <c r="B320" s="110" t="s">
        <v>1734</v>
      </c>
      <c r="C320" s="111" t="s">
        <v>2127</v>
      </c>
      <c r="D320" s="112" t="s">
        <v>104</v>
      </c>
      <c r="E320" s="113">
        <v>4.4000000000000004</v>
      </c>
      <c r="F320" s="114">
        <v>0</v>
      </c>
      <c r="G320" s="115">
        <f>E320*F320</f>
        <v>0</v>
      </c>
      <c r="H320" s="116">
        <v>0</v>
      </c>
      <c r="I320" s="117">
        <f>E320*H320</f>
        <v>0</v>
      </c>
      <c r="J320" s="116"/>
      <c r="K320" s="117">
        <f>E320*J320</f>
        <v>0</v>
      </c>
      <c r="O320" s="108"/>
      <c r="Z320" s="108"/>
      <c r="AA320" s="108">
        <v>12</v>
      </c>
      <c r="AB320" s="108">
        <v>0</v>
      </c>
      <c r="AC320" s="108">
        <v>69</v>
      </c>
      <c r="AD320" s="108"/>
      <c r="AE320" s="108"/>
      <c r="AF320" s="108"/>
      <c r="AG320" s="108"/>
      <c r="AH320" s="108"/>
      <c r="AI320" s="108"/>
      <c r="AJ320" s="108"/>
      <c r="AK320" s="108"/>
      <c r="AL320" s="108"/>
      <c r="AM320" s="108"/>
      <c r="AN320" s="108"/>
      <c r="AO320" s="108"/>
      <c r="AP320" s="108"/>
      <c r="AQ320" s="108"/>
      <c r="AR320" s="108"/>
      <c r="AS320" s="108"/>
      <c r="AT320" s="108"/>
      <c r="AU320" s="108"/>
      <c r="AV320" s="108"/>
      <c r="AW320" s="108"/>
      <c r="AX320" s="108"/>
      <c r="AY320" s="108"/>
      <c r="AZ320" s="118">
        <f>G320</f>
        <v>0</v>
      </c>
      <c r="BA320" s="108"/>
      <c r="BB320" s="108"/>
      <c r="BC320" s="108"/>
      <c r="BD320" s="108"/>
      <c r="BE320" s="108"/>
      <c r="BF320" s="108"/>
      <c r="BG320" s="108"/>
      <c r="BH320" s="108"/>
      <c r="BI320" s="108"/>
      <c r="CA320" s="108">
        <v>12</v>
      </c>
      <c r="CB320" s="108">
        <v>0</v>
      </c>
      <c r="CZ320" s="75">
        <v>1</v>
      </c>
    </row>
    <row r="321" spans="1:104" x14ac:dyDescent="0.2">
      <c r="A321" s="109">
        <v>151</v>
      </c>
      <c r="B321" s="110" t="s">
        <v>1734</v>
      </c>
      <c r="C321" s="111" t="s">
        <v>2128</v>
      </c>
      <c r="D321" s="112" t="s">
        <v>1102</v>
      </c>
      <c r="E321" s="113">
        <v>0.2</v>
      </c>
      <c r="F321" s="114">
        <v>0</v>
      </c>
      <c r="G321" s="115">
        <f>E321*F321</f>
        <v>0</v>
      </c>
      <c r="H321" s="116">
        <v>0</v>
      </c>
      <c r="I321" s="117">
        <f>E321*H321</f>
        <v>0</v>
      </c>
      <c r="J321" s="116"/>
      <c r="K321" s="117">
        <f>E321*J321</f>
        <v>0</v>
      </c>
      <c r="O321" s="108"/>
      <c r="Z321" s="108"/>
      <c r="AA321" s="108">
        <v>12</v>
      </c>
      <c r="AB321" s="108">
        <v>0</v>
      </c>
      <c r="AC321" s="108">
        <v>70</v>
      </c>
      <c r="AD321" s="108"/>
      <c r="AE321" s="108"/>
      <c r="AF321" s="108"/>
      <c r="AG321" s="108"/>
      <c r="AH321" s="108"/>
      <c r="AI321" s="108"/>
      <c r="AJ321" s="108"/>
      <c r="AK321" s="108"/>
      <c r="AL321" s="108"/>
      <c r="AM321" s="108"/>
      <c r="AN321" s="108"/>
      <c r="AO321" s="108"/>
      <c r="AP321" s="108"/>
      <c r="AQ321" s="108"/>
      <c r="AR321" s="108"/>
      <c r="AS321" s="108"/>
      <c r="AT321" s="108"/>
      <c r="AU321" s="108"/>
      <c r="AV321" s="108"/>
      <c r="AW321" s="108"/>
      <c r="AX321" s="108"/>
      <c r="AY321" s="108"/>
      <c r="AZ321" s="118">
        <f>G321</f>
        <v>0</v>
      </c>
      <c r="BA321" s="108"/>
      <c r="BB321" s="108"/>
      <c r="BC321" s="108"/>
      <c r="BD321" s="108"/>
      <c r="BE321" s="108"/>
      <c r="BF321" s="108"/>
      <c r="BG321" s="108"/>
      <c r="BH321" s="108"/>
      <c r="BI321" s="108"/>
      <c r="CA321" s="108">
        <v>12</v>
      </c>
      <c r="CB321" s="108">
        <v>0</v>
      </c>
      <c r="CZ321" s="75">
        <v>1</v>
      </c>
    </row>
    <row r="322" spans="1:104" x14ac:dyDescent="0.2">
      <c r="A322" s="119"/>
      <c r="B322" s="120"/>
      <c r="C322" s="178" t="s">
        <v>2129</v>
      </c>
      <c r="D322" s="179"/>
      <c r="E322" s="179"/>
      <c r="F322" s="179"/>
      <c r="G322" s="180"/>
      <c r="I322" s="121"/>
      <c r="K322" s="121"/>
      <c r="L322" s="122" t="s">
        <v>2129</v>
      </c>
      <c r="O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c r="AV322" s="108"/>
      <c r="AW322" s="108"/>
      <c r="AX322" s="108"/>
      <c r="AY322" s="108"/>
      <c r="AZ322" s="108"/>
      <c r="BA322" s="108"/>
      <c r="BB322" s="108"/>
      <c r="BC322" s="108"/>
      <c r="BD322" s="108"/>
      <c r="BE322" s="108"/>
      <c r="BF322" s="108"/>
      <c r="BG322" s="108"/>
      <c r="BH322" s="108"/>
      <c r="BI322" s="108"/>
    </row>
    <row r="323" spans="1:104" x14ac:dyDescent="0.2">
      <c r="A323" s="119"/>
      <c r="B323" s="120"/>
      <c r="C323" s="178" t="s">
        <v>50</v>
      </c>
      <c r="D323" s="179"/>
      <c r="E323" s="179"/>
      <c r="F323" s="179"/>
      <c r="G323" s="180"/>
      <c r="I323" s="121"/>
      <c r="K323" s="121"/>
      <c r="L323" s="122"/>
      <c r="O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c r="AW323" s="108"/>
      <c r="AX323" s="108"/>
      <c r="AY323" s="108"/>
      <c r="AZ323" s="108"/>
      <c r="BA323" s="108"/>
      <c r="BB323" s="108"/>
      <c r="BC323" s="108"/>
      <c r="BD323" s="108"/>
      <c r="BE323" s="108"/>
      <c r="BF323" s="108"/>
      <c r="BG323" s="108"/>
      <c r="BH323" s="108"/>
      <c r="BI323" s="108"/>
    </row>
    <row r="324" spans="1:104" x14ac:dyDescent="0.2">
      <c r="A324" s="109">
        <v>152</v>
      </c>
      <c r="B324" s="110" t="s">
        <v>1734</v>
      </c>
      <c r="C324" s="111" t="s">
        <v>2130</v>
      </c>
      <c r="D324" s="112" t="s">
        <v>1102</v>
      </c>
      <c r="E324" s="113">
        <v>0.7</v>
      </c>
      <c r="F324" s="114">
        <v>0</v>
      </c>
      <c r="G324" s="115">
        <f>E324*F324</f>
        <v>0</v>
      </c>
      <c r="H324" s="116">
        <v>0</v>
      </c>
      <c r="I324" s="117">
        <f>E324*H324</f>
        <v>0</v>
      </c>
      <c r="J324" s="116"/>
      <c r="K324" s="117">
        <f>E324*J324</f>
        <v>0</v>
      </c>
      <c r="O324" s="108"/>
      <c r="Z324" s="108"/>
      <c r="AA324" s="108">
        <v>12</v>
      </c>
      <c r="AB324" s="108">
        <v>0</v>
      </c>
      <c r="AC324" s="108">
        <v>71</v>
      </c>
      <c r="AD324" s="108"/>
      <c r="AE324" s="108"/>
      <c r="AF324" s="108"/>
      <c r="AG324" s="108"/>
      <c r="AH324" s="108"/>
      <c r="AI324" s="108"/>
      <c r="AJ324" s="108"/>
      <c r="AK324" s="108"/>
      <c r="AL324" s="108"/>
      <c r="AM324" s="108"/>
      <c r="AN324" s="108"/>
      <c r="AO324" s="108"/>
      <c r="AP324" s="108"/>
      <c r="AQ324" s="108"/>
      <c r="AR324" s="108"/>
      <c r="AS324" s="108"/>
      <c r="AT324" s="108"/>
      <c r="AU324" s="108"/>
      <c r="AV324" s="108"/>
      <c r="AW324" s="108"/>
      <c r="AX324" s="108"/>
      <c r="AY324" s="108"/>
      <c r="AZ324" s="118">
        <f>G324</f>
        <v>0</v>
      </c>
      <c r="BA324" s="108"/>
      <c r="BB324" s="108"/>
      <c r="BC324" s="108"/>
      <c r="BD324" s="108"/>
      <c r="BE324" s="108"/>
      <c r="BF324" s="108"/>
      <c r="BG324" s="108"/>
      <c r="BH324" s="108"/>
      <c r="BI324" s="108"/>
      <c r="CA324" s="108">
        <v>12</v>
      </c>
      <c r="CB324" s="108">
        <v>0</v>
      </c>
      <c r="CZ324" s="75">
        <v>1</v>
      </c>
    </row>
    <row r="325" spans="1:104" x14ac:dyDescent="0.2">
      <c r="A325" s="119"/>
      <c r="B325" s="120"/>
      <c r="C325" s="178" t="s">
        <v>2131</v>
      </c>
      <c r="D325" s="179"/>
      <c r="E325" s="179"/>
      <c r="F325" s="179"/>
      <c r="G325" s="180"/>
      <c r="I325" s="121"/>
      <c r="K325" s="121"/>
      <c r="L325" s="122" t="s">
        <v>2131</v>
      </c>
      <c r="O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c r="AV325" s="108"/>
      <c r="AW325" s="108"/>
      <c r="AX325" s="108"/>
      <c r="AY325" s="108"/>
      <c r="AZ325" s="108"/>
      <c r="BA325" s="108"/>
      <c r="BB325" s="108"/>
      <c r="BC325" s="108"/>
      <c r="BD325" s="108"/>
      <c r="BE325" s="108"/>
      <c r="BF325" s="108"/>
      <c r="BG325" s="108"/>
      <c r="BH325" s="108"/>
      <c r="BI325" s="108"/>
    </row>
    <row r="326" spans="1:104" x14ac:dyDescent="0.2">
      <c r="A326" s="119"/>
      <c r="B326" s="120"/>
      <c r="C326" s="178" t="s">
        <v>50</v>
      </c>
      <c r="D326" s="179"/>
      <c r="E326" s="179"/>
      <c r="F326" s="179"/>
      <c r="G326" s="180"/>
      <c r="I326" s="121"/>
      <c r="K326" s="121"/>
      <c r="L326" s="122"/>
      <c r="O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c r="AW326" s="108"/>
      <c r="AX326" s="108"/>
      <c r="AY326" s="108"/>
      <c r="AZ326" s="108"/>
      <c r="BA326" s="108"/>
      <c r="BB326" s="108"/>
      <c r="BC326" s="108"/>
      <c r="BD326" s="108"/>
      <c r="BE326" s="108"/>
      <c r="BF326" s="108"/>
      <c r="BG326" s="108"/>
      <c r="BH326" s="108"/>
      <c r="BI326" s="108"/>
    </row>
    <row r="327" spans="1:104" ht="22.5" x14ac:dyDescent="0.2">
      <c r="A327" s="109">
        <v>153</v>
      </c>
      <c r="B327" s="110" t="s">
        <v>1700</v>
      </c>
      <c r="C327" s="111" t="s">
        <v>2132</v>
      </c>
      <c r="D327" s="112" t="s">
        <v>104</v>
      </c>
      <c r="E327" s="113">
        <v>4.4000000000000004</v>
      </c>
      <c r="F327" s="114">
        <v>0</v>
      </c>
      <c r="G327" s="115">
        <f>E327*F327</f>
        <v>0</v>
      </c>
      <c r="H327" s="116">
        <v>0</v>
      </c>
      <c r="I327" s="117">
        <f>E327*H327</f>
        <v>0</v>
      </c>
      <c r="J327" s="116"/>
      <c r="K327" s="117">
        <f>E327*J327</f>
        <v>0</v>
      </c>
      <c r="O327" s="108"/>
      <c r="Z327" s="108"/>
      <c r="AA327" s="108">
        <v>12</v>
      </c>
      <c r="AB327" s="108">
        <v>0</v>
      </c>
      <c r="AC327" s="108">
        <v>68</v>
      </c>
      <c r="AD327" s="108"/>
      <c r="AE327" s="108"/>
      <c r="AF327" s="108"/>
      <c r="AG327" s="108"/>
      <c r="AH327" s="108"/>
      <c r="AI327" s="108"/>
      <c r="AJ327" s="108"/>
      <c r="AK327" s="108"/>
      <c r="AL327" s="108"/>
      <c r="AM327" s="108"/>
      <c r="AN327" s="108"/>
      <c r="AO327" s="108"/>
      <c r="AP327" s="108"/>
      <c r="AQ327" s="108"/>
      <c r="AR327" s="108"/>
      <c r="AS327" s="108"/>
      <c r="AT327" s="108"/>
      <c r="AU327" s="108"/>
      <c r="AV327" s="108"/>
      <c r="AW327" s="108"/>
      <c r="AX327" s="108"/>
      <c r="AY327" s="108"/>
      <c r="AZ327" s="118">
        <f>G327</f>
        <v>0</v>
      </c>
      <c r="BA327" s="108"/>
      <c r="BB327" s="108"/>
      <c r="BC327" s="108"/>
      <c r="BD327" s="108"/>
      <c r="BE327" s="108"/>
      <c r="BF327" s="108"/>
      <c r="BG327" s="108"/>
      <c r="BH327" s="108"/>
      <c r="BI327" s="108"/>
      <c r="CA327" s="108">
        <v>12</v>
      </c>
      <c r="CB327" s="108">
        <v>0</v>
      </c>
      <c r="CZ327" s="75">
        <v>1</v>
      </c>
    </row>
    <row r="328" spans="1:104" x14ac:dyDescent="0.2">
      <c r="A328" s="119"/>
      <c r="B328" s="120"/>
      <c r="C328" s="178" t="s">
        <v>2133</v>
      </c>
      <c r="D328" s="179"/>
      <c r="E328" s="179"/>
      <c r="F328" s="179"/>
      <c r="G328" s="180"/>
      <c r="I328" s="121"/>
      <c r="K328" s="121"/>
      <c r="L328" s="122" t="s">
        <v>2133</v>
      </c>
      <c r="O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c r="AV328" s="108"/>
      <c r="AW328" s="108"/>
      <c r="AX328" s="108"/>
      <c r="AY328" s="108"/>
      <c r="AZ328" s="108"/>
      <c r="BA328" s="108"/>
      <c r="BB328" s="108"/>
      <c r="BC328" s="108"/>
      <c r="BD328" s="108"/>
      <c r="BE328" s="108"/>
      <c r="BF328" s="108"/>
      <c r="BG328" s="108"/>
      <c r="BH328" s="108"/>
      <c r="BI328" s="108"/>
    </row>
    <row r="329" spans="1:104" x14ac:dyDescent="0.2">
      <c r="A329" s="128" t="s">
        <v>51</v>
      </c>
      <c r="B329" s="129" t="s">
        <v>2113</v>
      </c>
      <c r="C329" s="130" t="s">
        <v>48</v>
      </c>
      <c r="D329" s="131"/>
      <c r="E329" s="132"/>
      <c r="F329" s="132"/>
      <c r="G329" s="133">
        <f>SUM(G306:G328)</f>
        <v>0</v>
      </c>
      <c r="H329" s="134"/>
      <c r="I329" s="133">
        <f>SUM(I306:I328)</f>
        <v>0</v>
      </c>
      <c r="J329" s="135"/>
      <c r="K329" s="133">
        <f>SUM(K306:K328)</f>
        <v>0</v>
      </c>
      <c r="O329" s="108"/>
      <c r="X329" s="136">
        <f>K329</f>
        <v>0</v>
      </c>
      <c r="Y329" s="136">
        <f>I329</f>
        <v>0</v>
      </c>
      <c r="Z329" s="118">
        <f>G329</f>
        <v>0</v>
      </c>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c r="AV329" s="108"/>
      <c r="AW329" s="108"/>
      <c r="AX329" s="108"/>
      <c r="AY329" s="108"/>
      <c r="AZ329" s="108"/>
      <c r="BA329" s="137"/>
      <c r="BB329" s="137"/>
      <c r="BC329" s="137"/>
      <c r="BD329" s="137"/>
      <c r="BE329" s="137"/>
      <c r="BF329" s="137"/>
      <c r="BG329" s="108"/>
      <c r="BH329" s="108"/>
      <c r="BI329" s="108"/>
    </row>
    <row r="330" spans="1:104" x14ac:dyDescent="0.2">
      <c r="A330" s="138" t="s">
        <v>29</v>
      </c>
      <c r="B330" s="139" t="s">
        <v>52</v>
      </c>
      <c r="C330" s="140"/>
      <c r="D330" s="141"/>
      <c r="E330" s="142"/>
      <c r="F330" s="142"/>
      <c r="G330" s="143">
        <f>SUM(Z7:Z330)</f>
        <v>0</v>
      </c>
      <c r="H330" s="144"/>
      <c r="I330" s="143">
        <f>SUM(Y7:Y330)</f>
        <v>0</v>
      </c>
      <c r="J330" s="144"/>
      <c r="K330" s="143">
        <f>SUM(X7:X330)</f>
        <v>0</v>
      </c>
      <c r="O330" s="108"/>
      <c r="BA330" s="145"/>
      <c r="BB330" s="145"/>
      <c r="BC330" s="145"/>
      <c r="BD330" s="145"/>
      <c r="BE330" s="145"/>
      <c r="BF330" s="145"/>
    </row>
    <row r="331" spans="1:104" x14ac:dyDescent="0.2">
      <c r="E331" s="75"/>
    </row>
    <row r="332" spans="1:104" x14ac:dyDescent="0.2">
      <c r="A332" s="146" t="s">
        <v>31</v>
      </c>
      <c r="E332" s="75"/>
    </row>
    <row r="333" spans="1:104" ht="117.75" customHeight="1" x14ac:dyDescent="0.2">
      <c r="A333" s="182"/>
      <c r="B333" s="183"/>
      <c r="C333" s="183"/>
      <c r="D333" s="183"/>
      <c r="E333" s="183"/>
      <c r="F333" s="183"/>
      <c r="G333" s="184"/>
    </row>
    <row r="334" spans="1:104" x14ac:dyDescent="0.2">
      <c r="E334" s="75"/>
    </row>
    <row r="335" spans="1:104" x14ac:dyDescent="0.2">
      <c r="E335" s="75"/>
    </row>
    <row r="336" spans="1:104" x14ac:dyDescent="0.2">
      <c r="E336" s="75"/>
    </row>
    <row r="337" spans="5:5" x14ac:dyDescent="0.2">
      <c r="E337" s="75"/>
    </row>
    <row r="338" spans="5:5" x14ac:dyDescent="0.2">
      <c r="E338" s="75"/>
    </row>
    <row r="339" spans="5:5" x14ac:dyDescent="0.2">
      <c r="E339" s="75"/>
    </row>
    <row r="340" spans="5:5" x14ac:dyDescent="0.2">
      <c r="E340" s="75"/>
    </row>
    <row r="341" spans="5:5" x14ac:dyDescent="0.2">
      <c r="E341" s="75"/>
    </row>
    <row r="342" spans="5:5" x14ac:dyDescent="0.2">
      <c r="E342" s="75"/>
    </row>
    <row r="343" spans="5:5" x14ac:dyDescent="0.2">
      <c r="E343" s="75"/>
    </row>
    <row r="344" spans="5:5" x14ac:dyDescent="0.2">
      <c r="E344" s="75"/>
    </row>
    <row r="345" spans="5:5" x14ac:dyDescent="0.2">
      <c r="E345" s="75"/>
    </row>
    <row r="346" spans="5:5" x14ac:dyDescent="0.2">
      <c r="E346" s="75"/>
    </row>
    <row r="347" spans="5:5" x14ac:dyDescent="0.2">
      <c r="E347" s="75"/>
    </row>
    <row r="348" spans="5:5" x14ac:dyDescent="0.2">
      <c r="E348" s="75"/>
    </row>
    <row r="349" spans="5:5" x14ac:dyDescent="0.2">
      <c r="E349" s="75"/>
    </row>
    <row r="350" spans="5:5" x14ac:dyDescent="0.2">
      <c r="E350" s="75"/>
    </row>
    <row r="351" spans="5:5" x14ac:dyDescent="0.2">
      <c r="E351" s="75"/>
    </row>
    <row r="352" spans="5:5" x14ac:dyDescent="0.2">
      <c r="E352" s="75"/>
    </row>
    <row r="353" spans="5:5" x14ac:dyDescent="0.2">
      <c r="E353" s="75"/>
    </row>
    <row r="354" spans="5:5" x14ac:dyDescent="0.2">
      <c r="E354" s="75"/>
    </row>
    <row r="355" spans="5:5" x14ac:dyDescent="0.2">
      <c r="E355" s="75"/>
    </row>
    <row r="356" spans="5:5" x14ac:dyDescent="0.2">
      <c r="E356" s="75"/>
    </row>
    <row r="357" spans="5:5" x14ac:dyDescent="0.2">
      <c r="E357" s="75"/>
    </row>
    <row r="358" spans="5:5" x14ac:dyDescent="0.2">
      <c r="E358" s="75"/>
    </row>
    <row r="359" spans="5:5" x14ac:dyDescent="0.2">
      <c r="E359" s="75"/>
    </row>
    <row r="360" spans="5:5" x14ac:dyDescent="0.2">
      <c r="E360" s="75"/>
    </row>
    <row r="361" spans="5:5" x14ac:dyDescent="0.2">
      <c r="E361" s="75"/>
    </row>
    <row r="362" spans="5:5" x14ac:dyDescent="0.2">
      <c r="E362" s="75"/>
    </row>
    <row r="363" spans="5:5" x14ac:dyDescent="0.2">
      <c r="E363" s="75"/>
    </row>
    <row r="364" spans="5:5" x14ac:dyDescent="0.2">
      <c r="E364" s="75"/>
    </row>
    <row r="365" spans="5:5" x14ac:dyDescent="0.2">
      <c r="E365" s="75"/>
    </row>
    <row r="366" spans="5:5" x14ac:dyDescent="0.2">
      <c r="E366" s="75"/>
    </row>
    <row r="367" spans="5:5" x14ac:dyDescent="0.2">
      <c r="E367" s="75"/>
    </row>
    <row r="368" spans="5:5" x14ac:dyDescent="0.2">
      <c r="E368" s="75"/>
    </row>
    <row r="369" spans="5:5" x14ac:dyDescent="0.2">
      <c r="E369" s="75"/>
    </row>
    <row r="370" spans="5:5" x14ac:dyDescent="0.2">
      <c r="E370" s="75"/>
    </row>
    <row r="371" spans="5:5" x14ac:dyDescent="0.2">
      <c r="E371" s="75"/>
    </row>
    <row r="372" spans="5:5" x14ac:dyDescent="0.2">
      <c r="E372" s="75"/>
    </row>
    <row r="373" spans="5:5" x14ac:dyDescent="0.2">
      <c r="E373" s="75"/>
    </row>
    <row r="374" spans="5:5" x14ac:dyDescent="0.2">
      <c r="E374" s="75"/>
    </row>
    <row r="375" spans="5:5" x14ac:dyDescent="0.2">
      <c r="E375" s="75"/>
    </row>
    <row r="376" spans="5:5" x14ac:dyDescent="0.2">
      <c r="E376" s="75"/>
    </row>
    <row r="377" spans="5:5" x14ac:dyDescent="0.2">
      <c r="E377" s="75"/>
    </row>
    <row r="378" spans="5:5" x14ac:dyDescent="0.2">
      <c r="E378" s="75"/>
    </row>
    <row r="379" spans="5:5" x14ac:dyDescent="0.2">
      <c r="E379" s="75"/>
    </row>
    <row r="380" spans="5:5" x14ac:dyDescent="0.2">
      <c r="E380" s="75"/>
    </row>
    <row r="381" spans="5:5" x14ac:dyDescent="0.2">
      <c r="E381" s="75"/>
    </row>
    <row r="382" spans="5:5" x14ac:dyDescent="0.2">
      <c r="E382" s="75"/>
    </row>
    <row r="383" spans="5:5" x14ac:dyDescent="0.2">
      <c r="E383" s="75"/>
    </row>
    <row r="384" spans="5:5" x14ac:dyDescent="0.2">
      <c r="E384" s="75"/>
    </row>
    <row r="385" spans="1:7" x14ac:dyDescent="0.2">
      <c r="E385" s="75"/>
    </row>
    <row r="386" spans="1:7" x14ac:dyDescent="0.2">
      <c r="E386" s="75"/>
    </row>
    <row r="387" spans="1:7" x14ac:dyDescent="0.2">
      <c r="E387" s="75"/>
    </row>
    <row r="388" spans="1:7" x14ac:dyDescent="0.2">
      <c r="E388" s="75"/>
    </row>
    <row r="389" spans="1:7" x14ac:dyDescent="0.2">
      <c r="A389" s="147"/>
      <c r="B389" s="147"/>
    </row>
    <row r="390" spans="1:7" x14ac:dyDescent="0.2">
      <c r="C390" s="148"/>
      <c r="D390" s="148"/>
      <c r="E390" s="149"/>
      <c r="F390" s="148"/>
      <c r="G390" s="150"/>
    </row>
    <row r="391" spans="1:7" x14ac:dyDescent="0.2">
      <c r="A391" s="147"/>
      <c r="B391" s="147"/>
    </row>
  </sheetData>
  <sheetProtection password="C7B2" sheet="1"/>
  <mergeCells count="158">
    <mergeCell ref="A333:G333"/>
    <mergeCell ref="C9:G9"/>
    <mergeCell ref="C10:G10"/>
    <mergeCell ref="C11:G11"/>
    <mergeCell ref="C13:G13"/>
    <mergeCell ref="C15:G15"/>
    <mergeCell ref="C16:G16"/>
    <mergeCell ref="C18:G18"/>
    <mergeCell ref="C20:G20"/>
    <mergeCell ref="C22:G22"/>
    <mergeCell ref="C24:G24"/>
    <mergeCell ref="C28:G28"/>
    <mergeCell ref="C29:G29"/>
    <mergeCell ref="C32:G32"/>
    <mergeCell ref="C34:G34"/>
    <mergeCell ref="A1:G1"/>
    <mergeCell ref="C55:G55"/>
    <mergeCell ref="C56:G56"/>
    <mergeCell ref="C58:G58"/>
    <mergeCell ref="C59:G59"/>
    <mergeCell ref="C61:G61"/>
    <mergeCell ref="C62:G62"/>
    <mergeCell ref="C64:G64"/>
    <mergeCell ref="C66:G66"/>
    <mergeCell ref="C40:G40"/>
    <mergeCell ref="C43:G43"/>
    <mergeCell ref="C45:G45"/>
    <mergeCell ref="C47:G47"/>
    <mergeCell ref="C49:G49"/>
    <mergeCell ref="C51:G51"/>
    <mergeCell ref="C80:G80"/>
    <mergeCell ref="C83:G83"/>
    <mergeCell ref="C84:G84"/>
    <mergeCell ref="C86:G86"/>
    <mergeCell ref="C87:G87"/>
    <mergeCell ref="C92:G92"/>
    <mergeCell ref="C67:G67"/>
    <mergeCell ref="C68:G68"/>
    <mergeCell ref="C70:G70"/>
    <mergeCell ref="C72:G72"/>
    <mergeCell ref="C74:G74"/>
    <mergeCell ref="C77:G77"/>
    <mergeCell ref="C108:G108"/>
    <mergeCell ref="C110:G110"/>
    <mergeCell ref="C113:G113"/>
    <mergeCell ref="C115:G115"/>
    <mergeCell ref="C123:G123"/>
    <mergeCell ref="C124:G124"/>
    <mergeCell ref="C126:G126"/>
    <mergeCell ref="C127:G127"/>
    <mergeCell ref="C93:G93"/>
    <mergeCell ref="C97:G97"/>
    <mergeCell ref="C99:G99"/>
    <mergeCell ref="C101:G101"/>
    <mergeCell ref="C104:G104"/>
    <mergeCell ref="C106:G106"/>
    <mergeCell ref="C140:G140"/>
    <mergeCell ref="C142:G142"/>
    <mergeCell ref="C143:G143"/>
    <mergeCell ref="C144:G144"/>
    <mergeCell ref="C146:G146"/>
    <mergeCell ref="C147:G147"/>
    <mergeCell ref="C129:G129"/>
    <mergeCell ref="C131:G131"/>
    <mergeCell ref="C133:G133"/>
    <mergeCell ref="C135:G135"/>
    <mergeCell ref="C137:G137"/>
    <mergeCell ref="C138:G138"/>
    <mergeCell ref="C162:G162"/>
    <mergeCell ref="C163:G163"/>
    <mergeCell ref="C164:G164"/>
    <mergeCell ref="C166:G166"/>
    <mergeCell ref="C167:G167"/>
    <mergeCell ref="C169:G169"/>
    <mergeCell ref="C148:G148"/>
    <mergeCell ref="C150:G150"/>
    <mergeCell ref="C153:G153"/>
    <mergeCell ref="C156:G156"/>
    <mergeCell ref="C158:G158"/>
    <mergeCell ref="C159:G159"/>
    <mergeCell ref="C182:G182"/>
    <mergeCell ref="C183:G183"/>
    <mergeCell ref="C185:G185"/>
    <mergeCell ref="C186:G186"/>
    <mergeCell ref="C187:G187"/>
    <mergeCell ref="C189:G189"/>
    <mergeCell ref="C171:G171"/>
    <mergeCell ref="C172:G172"/>
    <mergeCell ref="C175:G175"/>
    <mergeCell ref="C177:G177"/>
    <mergeCell ref="C179:G179"/>
    <mergeCell ref="C181:G181"/>
    <mergeCell ref="C205:G205"/>
    <mergeCell ref="C209:G209"/>
    <mergeCell ref="C211:G211"/>
    <mergeCell ref="C213:G213"/>
    <mergeCell ref="C216:G216"/>
    <mergeCell ref="C218:G218"/>
    <mergeCell ref="C219:G219"/>
    <mergeCell ref="C220:G220"/>
    <mergeCell ref="C194:G194"/>
    <mergeCell ref="C196:G196"/>
    <mergeCell ref="C198:G198"/>
    <mergeCell ref="C199:G199"/>
    <mergeCell ref="C201:G201"/>
    <mergeCell ref="C202:G202"/>
    <mergeCell ref="C231:G231"/>
    <mergeCell ref="C234:G234"/>
    <mergeCell ref="C235:G235"/>
    <mergeCell ref="C237:G237"/>
    <mergeCell ref="C239:G239"/>
    <mergeCell ref="C240:G240"/>
    <mergeCell ref="C221:G221"/>
    <mergeCell ref="C223:G223"/>
    <mergeCell ref="C224:G224"/>
    <mergeCell ref="C227:G227"/>
    <mergeCell ref="C228:G228"/>
    <mergeCell ref="C230:G230"/>
    <mergeCell ref="C260:G260"/>
    <mergeCell ref="C262:G262"/>
    <mergeCell ref="C264:G264"/>
    <mergeCell ref="C265:G265"/>
    <mergeCell ref="C266:G266"/>
    <mergeCell ref="C267:G267"/>
    <mergeCell ref="C245:G245"/>
    <mergeCell ref="C246:G246"/>
    <mergeCell ref="C248:G248"/>
    <mergeCell ref="C249:G249"/>
    <mergeCell ref="C251:G251"/>
    <mergeCell ref="C253:G253"/>
    <mergeCell ref="C256:G256"/>
    <mergeCell ref="C258:G258"/>
    <mergeCell ref="C278:G278"/>
    <mergeCell ref="C280:G280"/>
    <mergeCell ref="C281:G281"/>
    <mergeCell ref="C287:G287"/>
    <mergeCell ref="C295:G295"/>
    <mergeCell ref="C296:G296"/>
    <mergeCell ref="C268:G268"/>
    <mergeCell ref="C270:G270"/>
    <mergeCell ref="C271:G271"/>
    <mergeCell ref="C274:G274"/>
    <mergeCell ref="C275:G275"/>
    <mergeCell ref="C277:G277"/>
    <mergeCell ref="C319:G319"/>
    <mergeCell ref="C322:G322"/>
    <mergeCell ref="C323:G323"/>
    <mergeCell ref="C325:G325"/>
    <mergeCell ref="C326:G326"/>
    <mergeCell ref="C328:G328"/>
    <mergeCell ref="C298:G298"/>
    <mergeCell ref="C299:G299"/>
    <mergeCell ref="C300:G300"/>
    <mergeCell ref="C308:G308"/>
    <mergeCell ref="C309:G309"/>
    <mergeCell ref="C311:G311"/>
    <mergeCell ref="C316:G316"/>
    <mergeCell ref="C317:G31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CZ131"/>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1866</v>
      </c>
      <c r="E3" s="83"/>
      <c r="F3" s="84"/>
      <c r="G3" s="85"/>
    </row>
    <row r="4" spans="1:104" ht="13.5" customHeight="1" thickBot="1" x14ac:dyDescent="0.25">
      <c r="A4" s="86" t="s">
        <v>34</v>
      </c>
      <c r="B4" s="87"/>
      <c r="C4" s="88"/>
      <c r="D4" s="89" t="s">
        <v>2217</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53</v>
      </c>
      <c r="C7" s="102" t="s">
        <v>48</v>
      </c>
      <c r="D7" s="103"/>
      <c r="E7" s="104"/>
      <c r="F7" s="104"/>
      <c r="G7" s="105"/>
      <c r="H7" s="106"/>
      <c r="I7" s="107"/>
      <c r="J7" s="106"/>
      <c r="K7" s="107"/>
      <c r="O7" s="108"/>
    </row>
    <row r="8" spans="1:104" ht="33.75" x14ac:dyDescent="0.2">
      <c r="A8" s="109">
        <v>1</v>
      </c>
      <c r="B8" s="110" t="s">
        <v>2135</v>
      </c>
      <c r="C8" s="111" t="s">
        <v>2136</v>
      </c>
      <c r="D8" s="112" t="s">
        <v>84</v>
      </c>
      <c r="E8" s="113">
        <v>1</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78" t="s">
        <v>2137</v>
      </c>
      <c r="D9" s="179"/>
      <c r="E9" s="179"/>
      <c r="F9" s="179"/>
      <c r="G9" s="180"/>
      <c r="I9" s="121"/>
      <c r="K9" s="121"/>
      <c r="L9" s="122" t="s">
        <v>2137</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ht="33.75" x14ac:dyDescent="0.2">
      <c r="A10" s="109">
        <v>2</v>
      </c>
      <c r="B10" s="110" t="s">
        <v>754</v>
      </c>
      <c r="C10" s="111" t="s">
        <v>2138</v>
      </c>
      <c r="D10" s="112" t="s">
        <v>49</v>
      </c>
      <c r="E10" s="113">
        <v>10</v>
      </c>
      <c r="F10" s="114">
        <v>0</v>
      </c>
      <c r="G10" s="115">
        <f>E10*F10</f>
        <v>0</v>
      </c>
      <c r="H10" s="116">
        <v>0</v>
      </c>
      <c r="I10" s="117">
        <f>E10*H10</f>
        <v>0</v>
      </c>
      <c r="J10" s="116">
        <v>0</v>
      </c>
      <c r="K10" s="117">
        <f>E10*J10</f>
        <v>0</v>
      </c>
      <c r="O10" s="108"/>
      <c r="Z10" s="108"/>
      <c r="AA10" s="108">
        <v>1</v>
      </c>
      <c r="AB10" s="108">
        <v>1</v>
      </c>
      <c r="AC10" s="108">
        <v>1</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G10</f>
        <v>0</v>
      </c>
      <c r="BA10" s="108"/>
      <c r="BB10" s="108"/>
      <c r="BC10" s="108"/>
      <c r="BD10" s="108"/>
      <c r="BE10" s="108"/>
      <c r="BF10" s="108"/>
      <c r="BG10" s="108"/>
      <c r="BH10" s="108"/>
      <c r="BI10" s="108"/>
      <c r="CA10" s="108">
        <v>1</v>
      </c>
      <c r="CB10" s="108">
        <v>1</v>
      </c>
      <c r="CZ10" s="75">
        <v>1</v>
      </c>
    </row>
    <row r="11" spans="1:104" ht="22.5" x14ac:dyDescent="0.2">
      <c r="A11" s="109">
        <v>3</v>
      </c>
      <c r="B11" s="110" t="s">
        <v>2139</v>
      </c>
      <c r="C11" s="111" t="s">
        <v>2140</v>
      </c>
      <c r="D11" s="112" t="s">
        <v>128</v>
      </c>
      <c r="E11" s="113">
        <v>2.5</v>
      </c>
      <c r="F11" s="114">
        <v>0</v>
      </c>
      <c r="G11" s="115">
        <f>E11*F11</f>
        <v>0</v>
      </c>
      <c r="H11" s="116">
        <v>0</v>
      </c>
      <c r="I11" s="117">
        <f>E11*H11</f>
        <v>0</v>
      </c>
      <c r="J11" s="116">
        <v>0</v>
      </c>
      <c r="K11" s="117">
        <f>E11*J11</f>
        <v>0</v>
      </c>
      <c r="O11" s="108"/>
      <c r="Z11" s="108"/>
      <c r="AA11" s="108">
        <v>1</v>
      </c>
      <c r="AB11" s="108">
        <v>1</v>
      </c>
      <c r="AC11" s="108">
        <v>1</v>
      </c>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18">
        <f>G11</f>
        <v>0</v>
      </c>
      <c r="BA11" s="108"/>
      <c r="BB11" s="108"/>
      <c r="BC11" s="108"/>
      <c r="BD11" s="108"/>
      <c r="BE11" s="108"/>
      <c r="BF11" s="108"/>
      <c r="BG11" s="108"/>
      <c r="BH11" s="108"/>
      <c r="BI11" s="108"/>
      <c r="CA11" s="108">
        <v>1</v>
      </c>
      <c r="CB11" s="108">
        <v>1</v>
      </c>
      <c r="CZ11" s="75">
        <v>1</v>
      </c>
    </row>
    <row r="12" spans="1:104" ht="22.5" x14ac:dyDescent="0.2">
      <c r="A12" s="109">
        <v>4</v>
      </c>
      <c r="B12" s="110" t="s">
        <v>2141</v>
      </c>
      <c r="C12" s="111" t="s">
        <v>2142</v>
      </c>
      <c r="D12" s="112" t="s">
        <v>49</v>
      </c>
      <c r="E12" s="113">
        <v>75</v>
      </c>
      <c r="F12" s="114">
        <v>0</v>
      </c>
      <c r="G12" s="115">
        <f>E12*F12</f>
        <v>0</v>
      </c>
      <c r="H12" s="116">
        <v>0</v>
      </c>
      <c r="I12" s="117">
        <f>E12*H12</f>
        <v>0</v>
      </c>
      <c r="J12" s="116"/>
      <c r="K12" s="117">
        <f>E12*J12</f>
        <v>0</v>
      </c>
      <c r="O12" s="108"/>
      <c r="Z12" s="108"/>
      <c r="AA12" s="108">
        <v>12</v>
      </c>
      <c r="AB12" s="108">
        <v>0</v>
      </c>
      <c r="AC12" s="108">
        <v>1</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12</v>
      </c>
      <c r="CB12" s="108">
        <v>0</v>
      </c>
      <c r="CZ12" s="75">
        <v>1</v>
      </c>
    </row>
    <row r="13" spans="1:104" ht="22.5" x14ac:dyDescent="0.2">
      <c r="A13" s="119"/>
      <c r="B13" s="120"/>
      <c r="C13" s="178" t="s">
        <v>2143</v>
      </c>
      <c r="D13" s="179"/>
      <c r="E13" s="179"/>
      <c r="F13" s="179"/>
      <c r="G13" s="180"/>
      <c r="I13" s="121"/>
      <c r="K13" s="121"/>
      <c r="L13" s="122" t="s">
        <v>2143</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ht="33.75" x14ac:dyDescent="0.2">
      <c r="A14" s="109">
        <v>5</v>
      </c>
      <c r="B14" s="110" t="s">
        <v>2144</v>
      </c>
      <c r="C14" s="111" t="s">
        <v>2145</v>
      </c>
      <c r="D14" s="112" t="s">
        <v>49</v>
      </c>
      <c r="E14" s="113">
        <v>75</v>
      </c>
      <c r="F14" s="114">
        <v>0</v>
      </c>
      <c r="G14" s="115">
        <f>E14*F14</f>
        <v>0</v>
      </c>
      <c r="H14" s="116">
        <v>0</v>
      </c>
      <c r="I14" s="117">
        <f>E14*H14</f>
        <v>0</v>
      </c>
      <c r="J14" s="116"/>
      <c r="K14" s="117">
        <f>E14*J14</f>
        <v>0</v>
      </c>
      <c r="O14" s="108"/>
      <c r="Z14" s="108"/>
      <c r="AA14" s="108">
        <v>12</v>
      </c>
      <c r="AB14" s="108">
        <v>0</v>
      </c>
      <c r="AC14" s="108">
        <v>2</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G14</f>
        <v>0</v>
      </c>
      <c r="BA14" s="108"/>
      <c r="BB14" s="108"/>
      <c r="BC14" s="108"/>
      <c r="BD14" s="108"/>
      <c r="BE14" s="108"/>
      <c r="BF14" s="108"/>
      <c r="BG14" s="108"/>
      <c r="BH14" s="108"/>
      <c r="BI14" s="108"/>
      <c r="CA14" s="108">
        <v>12</v>
      </c>
      <c r="CB14" s="108">
        <v>0</v>
      </c>
      <c r="CZ14" s="75">
        <v>1</v>
      </c>
    </row>
    <row r="15" spans="1:104" ht="22.5" x14ac:dyDescent="0.2">
      <c r="A15" s="119"/>
      <c r="B15" s="120"/>
      <c r="C15" s="178" t="s">
        <v>2146</v>
      </c>
      <c r="D15" s="179"/>
      <c r="E15" s="179"/>
      <c r="F15" s="179"/>
      <c r="G15" s="180"/>
      <c r="I15" s="121"/>
      <c r="K15" s="121"/>
      <c r="L15" s="122" t="s">
        <v>2146</v>
      </c>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row>
    <row r="16" spans="1:104" ht="33.75" x14ac:dyDescent="0.2">
      <c r="A16" s="109">
        <v>6</v>
      </c>
      <c r="B16" s="110" t="s">
        <v>2147</v>
      </c>
      <c r="C16" s="111" t="s">
        <v>2148</v>
      </c>
      <c r="D16" s="112" t="s">
        <v>84</v>
      </c>
      <c r="E16" s="113">
        <v>1</v>
      </c>
      <c r="F16" s="114">
        <v>0</v>
      </c>
      <c r="G16" s="115">
        <f>E16*F16</f>
        <v>0</v>
      </c>
      <c r="H16" s="116">
        <v>0</v>
      </c>
      <c r="I16" s="117">
        <f>E16*H16</f>
        <v>0</v>
      </c>
      <c r="J16" s="116"/>
      <c r="K16" s="117">
        <f>E16*J16</f>
        <v>0</v>
      </c>
      <c r="O16" s="108"/>
      <c r="Z16" s="108"/>
      <c r="AA16" s="108">
        <v>12</v>
      </c>
      <c r="AB16" s="108">
        <v>0</v>
      </c>
      <c r="AC16" s="108">
        <v>3</v>
      </c>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18">
        <f>G16</f>
        <v>0</v>
      </c>
      <c r="BA16" s="108"/>
      <c r="BB16" s="108"/>
      <c r="BC16" s="108"/>
      <c r="BD16" s="108"/>
      <c r="BE16" s="108"/>
      <c r="BF16" s="108"/>
      <c r="BG16" s="108"/>
      <c r="BH16" s="108"/>
      <c r="BI16" s="108"/>
      <c r="CA16" s="108">
        <v>12</v>
      </c>
      <c r="CB16" s="108">
        <v>0</v>
      </c>
      <c r="CZ16" s="75">
        <v>1</v>
      </c>
    </row>
    <row r="17" spans="1:104" ht="22.5" x14ac:dyDescent="0.2">
      <c r="A17" s="119"/>
      <c r="B17" s="120"/>
      <c r="C17" s="178" t="s">
        <v>2149</v>
      </c>
      <c r="D17" s="179"/>
      <c r="E17" s="179"/>
      <c r="F17" s="179"/>
      <c r="G17" s="180"/>
      <c r="I17" s="121"/>
      <c r="K17" s="121"/>
      <c r="L17" s="122" t="s">
        <v>2149</v>
      </c>
      <c r="O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row>
    <row r="18" spans="1:104" x14ac:dyDescent="0.2">
      <c r="A18" s="128" t="s">
        <v>51</v>
      </c>
      <c r="B18" s="129" t="s">
        <v>53</v>
      </c>
      <c r="C18" s="130" t="s">
        <v>48</v>
      </c>
      <c r="D18" s="131"/>
      <c r="E18" s="132"/>
      <c r="F18" s="132"/>
      <c r="G18" s="133">
        <f>SUM(G7:G17)</f>
        <v>0</v>
      </c>
      <c r="H18" s="134"/>
      <c r="I18" s="133">
        <f>SUM(I7:I17)</f>
        <v>0</v>
      </c>
      <c r="J18" s="135"/>
      <c r="K18" s="133">
        <f>SUM(K7:K17)</f>
        <v>0</v>
      </c>
      <c r="O18" s="108"/>
      <c r="X18" s="136">
        <f>K18</f>
        <v>0</v>
      </c>
      <c r="Y18" s="136">
        <f>I18</f>
        <v>0</v>
      </c>
      <c r="Z18" s="118">
        <f>G18</f>
        <v>0</v>
      </c>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37"/>
      <c r="BB18" s="137"/>
      <c r="BC18" s="137"/>
      <c r="BD18" s="137"/>
      <c r="BE18" s="137"/>
      <c r="BF18" s="137"/>
      <c r="BG18" s="108"/>
      <c r="BH18" s="108"/>
      <c r="BI18" s="108"/>
    </row>
    <row r="19" spans="1:104" ht="14.25" customHeight="1" x14ac:dyDescent="0.2">
      <c r="A19" s="100" t="s">
        <v>46</v>
      </c>
      <c r="B19" s="101" t="s">
        <v>58</v>
      </c>
      <c r="C19" s="102" t="s">
        <v>48</v>
      </c>
      <c r="D19" s="103"/>
      <c r="E19" s="104"/>
      <c r="F19" s="104"/>
      <c r="G19" s="105"/>
      <c r="H19" s="106"/>
      <c r="I19" s="107"/>
      <c r="J19" s="106"/>
      <c r="K19" s="107"/>
      <c r="O19" s="108"/>
    </row>
    <row r="20" spans="1:104" x14ac:dyDescent="0.2">
      <c r="A20" s="109">
        <v>7</v>
      </c>
      <c r="B20" s="110" t="s">
        <v>749</v>
      </c>
      <c r="C20" s="111" t="s">
        <v>2150</v>
      </c>
      <c r="D20" s="112" t="s">
        <v>2151</v>
      </c>
      <c r="E20" s="113">
        <v>1</v>
      </c>
      <c r="F20" s="114">
        <v>0</v>
      </c>
      <c r="G20" s="115">
        <f>E20*F20</f>
        <v>0</v>
      </c>
      <c r="H20" s="116">
        <v>0</v>
      </c>
      <c r="I20" s="117">
        <f>E20*H20</f>
        <v>0</v>
      </c>
      <c r="J20" s="116">
        <v>0</v>
      </c>
      <c r="K20" s="117">
        <f>E20*J20</f>
        <v>0</v>
      </c>
      <c r="O20" s="108"/>
      <c r="Z20" s="108"/>
      <c r="AA20" s="108">
        <v>1</v>
      </c>
      <c r="AB20" s="108">
        <v>1</v>
      </c>
      <c r="AC20" s="108">
        <v>1</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G20</f>
        <v>0</v>
      </c>
      <c r="BA20" s="108"/>
      <c r="BB20" s="108"/>
      <c r="BC20" s="108"/>
      <c r="BD20" s="108"/>
      <c r="BE20" s="108"/>
      <c r="BF20" s="108"/>
      <c r="BG20" s="108"/>
      <c r="BH20" s="108"/>
      <c r="BI20" s="108"/>
      <c r="CA20" s="108">
        <v>1</v>
      </c>
      <c r="CB20" s="108">
        <v>1</v>
      </c>
      <c r="CZ20" s="75">
        <v>1</v>
      </c>
    </row>
    <row r="21" spans="1:104" ht="22.5" x14ac:dyDescent="0.2">
      <c r="A21" s="109">
        <v>8</v>
      </c>
      <c r="B21" s="110" t="s">
        <v>2139</v>
      </c>
      <c r="C21" s="111" t="s">
        <v>2140</v>
      </c>
      <c r="D21" s="112" t="s">
        <v>128</v>
      </c>
      <c r="E21" s="113">
        <v>2.5</v>
      </c>
      <c r="F21" s="114">
        <v>0</v>
      </c>
      <c r="G21" s="115">
        <f>E21*F21</f>
        <v>0</v>
      </c>
      <c r="H21" s="116">
        <v>0</v>
      </c>
      <c r="I21" s="117">
        <f>E21*H21</f>
        <v>0</v>
      </c>
      <c r="J21" s="116">
        <v>0</v>
      </c>
      <c r="K21" s="117">
        <f>E21*J21</f>
        <v>0</v>
      </c>
      <c r="O21" s="108"/>
      <c r="Z21" s="108"/>
      <c r="AA21" s="108">
        <v>1</v>
      </c>
      <c r="AB21" s="108">
        <v>1</v>
      </c>
      <c r="AC21" s="108">
        <v>1</v>
      </c>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18">
        <f>G21</f>
        <v>0</v>
      </c>
      <c r="BA21" s="108"/>
      <c r="BB21" s="108"/>
      <c r="BC21" s="108"/>
      <c r="BD21" s="108"/>
      <c r="BE21" s="108"/>
      <c r="BF21" s="108"/>
      <c r="BG21" s="108"/>
      <c r="BH21" s="108"/>
      <c r="BI21" s="108"/>
      <c r="CA21" s="108">
        <v>1</v>
      </c>
      <c r="CB21" s="108">
        <v>1</v>
      </c>
      <c r="CZ21" s="75">
        <v>1</v>
      </c>
    </row>
    <row r="22" spans="1:104" ht="22.5" x14ac:dyDescent="0.2">
      <c r="A22" s="109">
        <v>9</v>
      </c>
      <c r="B22" s="110" t="s">
        <v>2141</v>
      </c>
      <c r="C22" s="111" t="s">
        <v>2142</v>
      </c>
      <c r="D22" s="112" t="s">
        <v>49</v>
      </c>
      <c r="E22" s="113">
        <v>80</v>
      </c>
      <c r="F22" s="114">
        <v>0</v>
      </c>
      <c r="G22" s="115">
        <f>E22*F22</f>
        <v>0</v>
      </c>
      <c r="H22" s="116">
        <v>0</v>
      </c>
      <c r="I22" s="117">
        <f>E22*H22</f>
        <v>0</v>
      </c>
      <c r="J22" s="116"/>
      <c r="K22" s="117">
        <f>E22*J22</f>
        <v>0</v>
      </c>
      <c r="O22" s="108"/>
      <c r="Z22" s="108"/>
      <c r="AA22" s="108">
        <v>12</v>
      </c>
      <c r="AB22" s="108">
        <v>0</v>
      </c>
      <c r="AC22" s="108">
        <v>4</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G22</f>
        <v>0</v>
      </c>
      <c r="BA22" s="108"/>
      <c r="BB22" s="108"/>
      <c r="BC22" s="108"/>
      <c r="BD22" s="108"/>
      <c r="BE22" s="108"/>
      <c r="BF22" s="108"/>
      <c r="BG22" s="108"/>
      <c r="BH22" s="108"/>
      <c r="BI22" s="108"/>
      <c r="CA22" s="108">
        <v>12</v>
      </c>
      <c r="CB22" s="108">
        <v>0</v>
      </c>
      <c r="CZ22" s="75">
        <v>1</v>
      </c>
    </row>
    <row r="23" spans="1:104" ht="22.5" x14ac:dyDescent="0.2">
      <c r="A23" s="119"/>
      <c r="B23" s="120"/>
      <c r="C23" s="178" t="s">
        <v>2143</v>
      </c>
      <c r="D23" s="179"/>
      <c r="E23" s="179"/>
      <c r="F23" s="179"/>
      <c r="G23" s="180"/>
      <c r="I23" s="121"/>
      <c r="K23" s="121"/>
      <c r="L23" s="122" t="s">
        <v>2143</v>
      </c>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row>
    <row r="24" spans="1:104" ht="33.75" x14ac:dyDescent="0.2">
      <c r="A24" s="109">
        <v>10</v>
      </c>
      <c r="B24" s="110" t="s">
        <v>2144</v>
      </c>
      <c r="C24" s="111" t="s">
        <v>2152</v>
      </c>
      <c r="D24" s="112" t="s">
        <v>49</v>
      </c>
      <c r="E24" s="113">
        <v>80</v>
      </c>
      <c r="F24" s="114">
        <v>0</v>
      </c>
      <c r="G24" s="115">
        <f>E24*F24</f>
        <v>0</v>
      </c>
      <c r="H24" s="116">
        <v>0</v>
      </c>
      <c r="I24" s="117">
        <f>E24*H24</f>
        <v>0</v>
      </c>
      <c r="J24" s="116"/>
      <c r="K24" s="117">
        <f>E24*J24</f>
        <v>0</v>
      </c>
      <c r="O24" s="108"/>
      <c r="Z24" s="108"/>
      <c r="AA24" s="108">
        <v>12</v>
      </c>
      <c r="AB24" s="108">
        <v>0</v>
      </c>
      <c r="AC24" s="108">
        <v>5</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12</v>
      </c>
      <c r="CB24" s="108">
        <v>0</v>
      </c>
      <c r="CZ24" s="75">
        <v>1</v>
      </c>
    </row>
    <row r="25" spans="1:104" ht="22.5" x14ac:dyDescent="0.2">
      <c r="A25" s="119"/>
      <c r="B25" s="120"/>
      <c r="C25" s="178" t="s">
        <v>2146</v>
      </c>
      <c r="D25" s="179"/>
      <c r="E25" s="179"/>
      <c r="F25" s="179"/>
      <c r="G25" s="180"/>
      <c r="I25" s="121"/>
      <c r="K25" s="121"/>
      <c r="L25" s="122" t="s">
        <v>2146</v>
      </c>
      <c r="O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104" ht="22.5" x14ac:dyDescent="0.2">
      <c r="A26" s="109">
        <v>11</v>
      </c>
      <c r="B26" s="110" t="s">
        <v>2153</v>
      </c>
      <c r="C26" s="111" t="s">
        <v>2154</v>
      </c>
      <c r="D26" s="112" t="s">
        <v>104</v>
      </c>
      <c r="E26" s="113">
        <v>0.25</v>
      </c>
      <c r="F26" s="114">
        <v>0</v>
      </c>
      <c r="G26" s="115">
        <f>E26*F26</f>
        <v>0</v>
      </c>
      <c r="H26" s="116">
        <v>0</v>
      </c>
      <c r="I26" s="117">
        <f>E26*H26</f>
        <v>0</v>
      </c>
      <c r="J26" s="116"/>
      <c r="K26" s="117">
        <f>E26*J26</f>
        <v>0</v>
      </c>
      <c r="O26" s="108"/>
      <c r="Z26" s="108"/>
      <c r="AA26" s="108">
        <v>12</v>
      </c>
      <c r="AB26" s="108">
        <v>0</v>
      </c>
      <c r="AC26" s="108">
        <v>6</v>
      </c>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18">
        <f>G26</f>
        <v>0</v>
      </c>
      <c r="BA26" s="108"/>
      <c r="BB26" s="108"/>
      <c r="BC26" s="108"/>
      <c r="BD26" s="108"/>
      <c r="BE26" s="108"/>
      <c r="BF26" s="108"/>
      <c r="BG26" s="108"/>
      <c r="BH26" s="108"/>
      <c r="BI26" s="108"/>
      <c r="CA26" s="108">
        <v>12</v>
      </c>
      <c r="CB26" s="108">
        <v>0</v>
      </c>
      <c r="CZ26" s="75">
        <v>1</v>
      </c>
    </row>
    <row r="27" spans="1:104" ht="22.5" x14ac:dyDescent="0.2">
      <c r="A27" s="119"/>
      <c r="B27" s="120"/>
      <c r="C27" s="178" t="s">
        <v>2155</v>
      </c>
      <c r="D27" s="179"/>
      <c r="E27" s="179"/>
      <c r="F27" s="179"/>
      <c r="G27" s="180"/>
      <c r="I27" s="121"/>
      <c r="K27" s="121"/>
      <c r="L27" s="122" t="s">
        <v>2155</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104" x14ac:dyDescent="0.2">
      <c r="A28" s="128" t="s">
        <v>51</v>
      </c>
      <c r="B28" s="129" t="s">
        <v>58</v>
      </c>
      <c r="C28" s="130" t="s">
        <v>48</v>
      </c>
      <c r="D28" s="131"/>
      <c r="E28" s="132"/>
      <c r="F28" s="132"/>
      <c r="G28" s="133">
        <f>SUM(G19:G27)</f>
        <v>0</v>
      </c>
      <c r="H28" s="134"/>
      <c r="I28" s="133">
        <f>SUM(I19:I27)</f>
        <v>0</v>
      </c>
      <c r="J28" s="135"/>
      <c r="K28" s="133">
        <f>SUM(K19:K27)</f>
        <v>0</v>
      </c>
      <c r="O28" s="108"/>
      <c r="X28" s="136">
        <f>K28</f>
        <v>0</v>
      </c>
      <c r="Y28" s="136">
        <f>I28</f>
        <v>0</v>
      </c>
      <c r="Z28" s="118">
        <f>G28</f>
        <v>0</v>
      </c>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37"/>
      <c r="BB28" s="137"/>
      <c r="BC28" s="137"/>
      <c r="BD28" s="137"/>
      <c r="BE28" s="137"/>
      <c r="BF28" s="137"/>
      <c r="BG28" s="108"/>
      <c r="BH28" s="108"/>
      <c r="BI28" s="108"/>
    </row>
    <row r="29" spans="1:104" ht="14.25" customHeight="1" x14ac:dyDescent="0.2">
      <c r="A29" s="100" t="s">
        <v>46</v>
      </c>
      <c r="B29" s="101" t="s">
        <v>60</v>
      </c>
      <c r="C29" s="102" t="s">
        <v>48</v>
      </c>
      <c r="D29" s="103"/>
      <c r="E29" s="104"/>
      <c r="F29" s="104"/>
      <c r="G29" s="105"/>
      <c r="H29" s="106"/>
      <c r="I29" s="107"/>
      <c r="J29" s="106"/>
      <c r="K29" s="107"/>
      <c r="O29" s="108"/>
    </row>
    <row r="30" spans="1:104" ht="33.75" x14ac:dyDescent="0.2">
      <c r="A30" s="109">
        <v>12</v>
      </c>
      <c r="B30" s="110" t="s">
        <v>2156</v>
      </c>
      <c r="C30" s="111" t="s">
        <v>2157</v>
      </c>
      <c r="D30" s="112" t="s">
        <v>49</v>
      </c>
      <c r="E30" s="113">
        <v>10</v>
      </c>
      <c r="F30" s="114">
        <v>0</v>
      </c>
      <c r="G30" s="115">
        <f>E30*F30</f>
        <v>0</v>
      </c>
      <c r="H30" s="116">
        <v>0</v>
      </c>
      <c r="I30" s="117">
        <f>E30*H30</f>
        <v>0</v>
      </c>
      <c r="J30" s="116">
        <v>0</v>
      </c>
      <c r="K30" s="117">
        <f>E30*J30</f>
        <v>0</v>
      </c>
      <c r="O30" s="108"/>
      <c r="Z30" s="108"/>
      <c r="AA30" s="108">
        <v>1</v>
      </c>
      <c r="AB30" s="108">
        <v>1</v>
      </c>
      <c r="AC30" s="108">
        <v>1</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G30</f>
        <v>0</v>
      </c>
      <c r="BA30" s="108"/>
      <c r="BB30" s="108"/>
      <c r="BC30" s="108"/>
      <c r="BD30" s="108"/>
      <c r="BE30" s="108"/>
      <c r="BF30" s="108"/>
      <c r="BG30" s="108"/>
      <c r="BH30" s="108"/>
      <c r="BI30" s="108"/>
      <c r="CA30" s="108">
        <v>1</v>
      </c>
      <c r="CB30" s="108">
        <v>1</v>
      </c>
      <c r="CZ30" s="75">
        <v>1</v>
      </c>
    </row>
    <row r="31" spans="1:104" x14ac:dyDescent="0.2">
      <c r="A31" s="119"/>
      <c r="B31" s="120"/>
      <c r="C31" s="178" t="s">
        <v>2158</v>
      </c>
      <c r="D31" s="179"/>
      <c r="E31" s="179"/>
      <c r="F31" s="179"/>
      <c r="G31" s="180"/>
      <c r="I31" s="121"/>
      <c r="K31" s="121"/>
      <c r="L31" s="122" t="s">
        <v>2158</v>
      </c>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ht="22.5" x14ac:dyDescent="0.2">
      <c r="A32" s="109">
        <v>13</v>
      </c>
      <c r="B32" s="110" t="s">
        <v>2159</v>
      </c>
      <c r="C32" s="111" t="s">
        <v>1900</v>
      </c>
      <c r="D32" s="112" t="s">
        <v>128</v>
      </c>
      <c r="E32" s="113">
        <v>0.03</v>
      </c>
      <c r="F32" s="114">
        <v>0</v>
      </c>
      <c r="G32" s="115">
        <f>E32*F32</f>
        <v>0</v>
      </c>
      <c r="H32" s="116">
        <v>0</v>
      </c>
      <c r="I32" s="117">
        <f>E32*H32</f>
        <v>0</v>
      </c>
      <c r="J32" s="116">
        <v>0</v>
      </c>
      <c r="K32" s="117">
        <f>E32*J32</f>
        <v>0</v>
      </c>
      <c r="O32" s="108"/>
      <c r="Z32" s="108"/>
      <c r="AA32" s="108">
        <v>1</v>
      </c>
      <c r="AB32" s="108">
        <v>1</v>
      </c>
      <c r="AC32" s="108">
        <v>1</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G32</f>
        <v>0</v>
      </c>
      <c r="BA32" s="108"/>
      <c r="BB32" s="108"/>
      <c r="BC32" s="108"/>
      <c r="BD32" s="108"/>
      <c r="BE32" s="108"/>
      <c r="BF32" s="108"/>
      <c r="BG32" s="108"/>
      <c r="BH32" s="108"/>
      <c r="BI32" s="108"/>
      <c r="CA32" s="108">
        <v>1</v>
      </c>
      <c r="CB32" s="108">
        <v>1</v>
      </c>
      <c r="CZ32" s="75">
        <v>1</v>
      </c>
    </row>
    <row r="33" spans="1:104" ht="22.5" x14ac:dyDescent="0.2">
      <c r="A33" s="109">
        <v>14</v>
      </c>
      <c r="B33" s="110" t="s">
        <v>2160</v>
      </c>
      <c r="C33" s="111" t="s">
        <v>2161</v>
      </c>
      <c r="D33" s="112" t="s">
        <v>128</v>
      </c>
      <c r="E33" s="113">
        <v>7.0000000000000007E-2</v>
      </c>
      <c r="F33" s="114">
        <v>0</v>
      </c>
      <c r="G33" s="115">
        <f>E33*F33</f>
        <v>0</v>
      </c>
      <c r="H33" s="116">
        <v>0</v>
      </c>
      <c r="I33" s="117">
        <f>E33*H33</f>
        <v>0</v>
      </c>
      <c r="J33" s="116">
        <v>0</v>
      </c>
      <c r="K33" s="117">
        <f>E33*J33</f>
        <v>0</v>
      </c>
      <c r="O33" s="108"/>
      <c r="Z33" s="108"/>
      <c r="AA33" s="108">
        <v>1</v>
      </c>
      <c r="AB33" s="108">
        <v>1</v>
      </c>
      <c r="AC33" s="108">
        <v>1</v>
      </c>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18">
        <f>G33</f>
        <v>0</v>
      </c>
      <c r="BA33" s="108"/>
      <c r="BB33" s="108"/>
      <c r="BC33" s="108"/>
      <c r="BD33" s="108"/>
      <c r="BE33" s="108"/>
      <c r="BF33" s="108"/>
      <c r="BG33" s="108"/>
      <c r="BH33" s="108"/>
      <c r="BI33" s="108"/>
      <c r="CA33" s="108">
        <v>1</v>
      </c>
      <c r="CB33" s="108">
        <v>1</v>
      </c>
      <c r="CZ33" s="75">
        <v>1</v>
      </c>
    </row>
    <row r="34" spans="1:104" ht="22.5" x14ac:dyDescent="0.2">
      <c r="A34" s="119"/>
      <c r="B34" s="120"/>
      <c r="C34" s="185" t="s">
        <v>2162</v>
      </c>
      <c r="D34" s="186"/>
      <c r="E34" s="123">
        <v>0</v>
      </c>
      <c r="F34" s="124"/>
      <c r="G34" s="125"/>
      <c r="H34" s="126"/>
      <c r="I34" s="121"/>
      <c r="K34" s="121"/>
      <c r="M34" s="122" t="s">
        <v>2162</v>
      </c>
      <c r="O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27" t="str">
        <f>C33</f>
        <v>Hnojení umělým hnojivem k jednotlivým rostlinám v rovině</v>
      </c>
      <c r="BE34" s="108"/>
      <c r="BF34" s="108"/>
      <c r="BG34" s="108"/>
      <c r="BH34" s="108"/>
      <c r="BI34" s="108"/>
    </row>
    <row r="35" spans="1:104" x14ac:dyDescent="0.2">
      <c r="A35" s="109">
        <v>15</v>
      </c>
      <c r="B35" s="110" t="s">
        <v>2163</v>
      </c>
      <c r="C35" s="111" t="s">
        <v>2164</v>
      </c>
      <c r="D35" s="112" t="s">
        <v>84</v>
      </c>
      <c r="E35" s="113">
        <v>7</v>
      </c>
      <c r="F35" s="114">
        <v>0</v>
      </c>
      <c r="G35" s="115">
        <f t="shared" ref="G35:G51" si="0">E35*F35</f>
        <v>0</v>
      </c>
      <c r="H35" s="116">
        <v>0</v>
      </c>
      <c r="I35" s="117">
        <f t="shared" ref="I35:I51" si="1">E35*H35</f>
        <v>0</v>
      </c>
      <c r="J35" s="116">
        <v>0</v>
      </c>
      <c r="K35" s="117">
        <f t="shared" ref="K35:K51" si="2">E35*J35</f>
        <v>0</v>
      </c>
      <c r="O35" s="108"/>
      <c r="Z35" s="108"/>
      <c r="AA35" s="108">
        <v>1</v>
      </c>
      <c r="AB35" s="108">
        <v>1</v>
      </c>
      <c r="AC35" s="108">
        <v>1</v>
      </c>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18">
        <f t="shared" ref="AZ35:AZ51" si="3">G35</f>
        <v>0</v>
      </c>
      <c r="BA35" s="108"/>
      <c r="BB35" s="108"/>
      <c r="BC35" s="108"/>
      <c r="BD35" s="108"/>
      <c r="BE35" s="108"/>
      <c r="BF35" s="108"/>
      <c r="BG35" s="108"/>
      <c r="BH35" s="108"/>
      <c r="BI35" s="108"/>
      <c r="CA35" s="108">
        <v>1</v>
      </c>
      <c r="CB35" s="108">
        <v>1</v>
      </c>
      <c r="CZ35" s="75">
        <v>1</v>
      </c>
    </row>
    <row r="36" spans="1:104" ht="22.5" x14ac:dyDescent="0.2">
      <c r="A36" s="109">
        <v>16</v>
      </c>
      <c r="B36" s="110" t="s">
        <v>2165</v>
      </c>
      <c r="C36" s="111" t="s">
        <v>2166</v>
      </c>
      <c r="D36" s="112" t="s">
        <v>49</v>
      </c>
      <c r="E36" s="113">
        <v>10</v>
      </c>
      <c r="F36" s="114">
        <v>0</v>
      </c>
      <c r="G36" s="115">
        <f t="shared" si="0"/>
        <v>0</v>
      </c>
      <c r="H36" s="116">
        <v>0</v>
      </c>
      <c r="I36" s="117">
        <f t="shared" si="1"/>
        <v>0</v>
      </c>
      <c r="J36" s="116">
        <v>0</v>
      </c>
      <c r="K36" s="117">
        <f t="shared" si="2"/>
        <v>0</v>
      </c>
      <c r="O36" s="108"/>
      <c r="Z36" s="108"/>
      <c r="AA36" s="108">
        <v>1</v>
      </c>
      <c r="AB36" s="108">
        <v>1</v>
      </c>
      <c r="AC36" s="108">
        <v>1</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 t="shared" si="3"/>
        <v>0</v>
      </c>
      <c r="BA36" s="108"/>
      <c r="BB36" s="108"/>
      <c r="BC36" s="108"/>
      <c r="BD36" s="108"/>
      <c r="BE36" s="108"/>
      <c r="BF36" s="108"/>
      <c r="BG36" s="108"/>
      <c r="BH36" s="108"/>
      <c r="BI36" s="108"/>
      <c r="CA36" s="108">
        <v>1</v>
      </c>
      <c r="CB36" s="108">
        <v>1</v>
      </c>
      <c r="CZ36" s="75">
        <v>1</v>
      </c>
    </row>
    <row r="37" spans="1:104" x14ac:dyDescent="0.2">
      <c r="A37" s="109">
        <v>17</v>
      </c>
      <c r="B37" s="110" t="s">
        <v>2167</v>
      </c>
      <c r="C37" s="111" t="s">
        <v>2168</v>
      </c>
      <c r="D37" s="112" t="s">
        <v>104</v>
      </c>
      <c r="E37" s="113">
        <v>2</v>
      </c>
      <c r="F37" s="114">
        <v>0</v>
      </c>
      <c r="G37" s="115">
        <f t="shared" si="0"/>
        <v>0</v>
      </c>
      <c r="H37" s="116">
        <v>0</v>
      </c>
      <c r="I37" s="117">
        <f t="shared" si="1"/>
        <v>0</v>
      </c>
      <c r="J37" s="116">
        <v>0</v>
      </c>
      <c r="K37" s="117">
        <f t="shared" si="2"/>
        <v>0</v>
      </c>
      <c r="O37" s="108"/>
      <c r="Z37" s="108"/>
      <c r="AA37" s="108">
        <v>1</v>
      </c>
      <c r="AB37" s="108">
        <v>1</v>
      </c>
      <c r="AC37" s="108">
        <v>1</v>
      </c>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18">
        <f t="shared" si="3"/>
        <v>0</v>
      </c>
      <c r="BA37" s="108"/>
      <c r="BB37" s="108"/>
      <c r="BC37" s="108"/>
      <c r="BD37" s="108"/>
      <c r="BE37" s="108"/>
      <c r="BF37" s="108"/>
      <c r="BG37" s="108"/>
      <c r="BH37" s="108"/>
      <c r="BI37" s="108"/>
      <c r="CA37" s="108">
        <v>1</v>
      </c>
      <c r="CB37" s="108">
        <v>1</v>
      </c>
      <c r="CZ37" s="75">
        <v>1</v>
      </c>
    </row>
    <row r="38" spans="1:104" ht="22.5" x14ac:dyDescent="0.2">
      <c r="A38" s="109">
        <v>18</v>
      </c>
      <c r="B38" s="110" t="s">
        <v>2169</v>
      </c>
      <c r="C38" s="111" t="s">
        <v>2170</v>
      </c>
      <c r="D38" s="112" t="s">
        <v>104</v>
      </c>
      <c r="E38" s="113">
        <v>2</v>
      </c>
      <c r="F38" s="114">
        <v>0</v>
      </c>
      <c r="G38" s="115">
        <f t="shared" si="0"/>
        <v>0</v>
      </c>
      <c r="H38" s="116">
        <v>0</v>
      </c>
      <c r="I38" s="117">
        <f t="shared" si="1"/>
        <v>0</v>
      </c>
      <c r="J38" s="116">
        <v>0</v>
      </c>
      <c r="K38" s="117">
        <f t="shared" si="2"/>
        <v>0</v>
      </c>
      <c r="O38" s="108"/>
      <c r="Z38" s="108"/>
      <c r="AA38" s="108">
        <v>1</v>
      </c>
      <c r="AB38" s="108">
        <v>1</v>
      </c>
      <c r="AC38" s="108">
        <v>1</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 t="shared" si="3"/>
        <v>0</v>
      </c>
      <c r="BA38" s="108"/>
      <c r="BB38" s="108"/>
      <c r="BC38" s="108"/>
      <c r="BD38" s="108"/>
      <c r="BE38" s="108"/>
      <c r="BF38" s="108"/>
      <c r="BG38" s="108"/>
      <c r="BH38" s="108"/>
      <c r="BI38" s="108"/>
      <c r="CA38" s="108">
        <v>1</v>
      </c>
      <c r="CB38" s="108">
        <v>1</v>
      </c>
      <c r="CZ38" s="75">
        <v>1</v>
      </c>
    </row>
    <row r="39" spans="1:104" ht="22.5" x14ac:dyDescent="0.2">
      <c r="A39" s="109">
        <v>19</v>
      </c>
      <c r="B39" s="110" t="s">
        <v>2171</v>
      </c>
      <c r="C39" s="111" t="s">
        <v>2172</v>
      </c>
      <c r="D39" s="112" t="s">
        <v>104</v>
      </c>
      <c r="E39" s="113">
        <v>1.43</v>
      </c>
      <c r="F39" s="114">
        <v>0</v>
      </c>
      <c r="G39" s="115">
        <f t="shared" si="0"/>
        <v>0</v>
      </c>
      <c r="H39" s="116">
        <v>0</v>
      </c>
      <c r="I39" s="117">
        <f t="shared" si="1"/>
        <v>0</v>
      </c>
      <c r="J39" s="116">
        <v>0</v>
      </c>
      <c r="K39" s="117">
        <f t="shared" si="2"/>
        <v>0</v>
      </c>
      <c r="O39" s="108"/>
      <c r="Z39" s="108"/>
      <c r="AA39" s="108">
        <v>1</v>
      </c>
      <c r="AB39" s="108">
        <v>1</v>
      </c>
      <c r="AC39" s="108">
        <v>1</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18">
        <f t="shared" si="3"/>
        <v>0</v>
      </c>
      <c r="BA39" s="108"/>
      <c r="BB39" s="108"/>
      <c r="BC39" s="108"/>
      <c r="BD39" s="108"/>
      <c r="BE39" s="108"/>
      <c r="BF39" s="108"/>
      <c r="BG39" s="108"/>
      <c r="BH39" s="108"/>
      <c r="BI39" s="108"/>
      <c r="CA39" s="108">
        <v>1</v>
      </c>
      <c r="CB39" s="108">
        <v>1</v>
      </c>
      <c r="CZ39" s="75">
        <v>1</v>
      </c>
    </row>
    <row r="40" spans="1:104" x14ac:dyDescent="0.2">
      <c r="A40" s="109">
        <v>20</v>
      </c>
      <c r="B40" s="110" t="s">
        <v>2173</v>
      </c>
      <c r="C40" s="111" t="s">
        <v>2174</v>
      </c>
      <c r="D40" s="112" t="s">
        <v>84</v>
      </c>
      <c r="E40" s="113">
        <v>9</v>
      </c>
      <c r="F40" s="114">
        <v>0</v>
      </c>
      <c r="G40" s="115">
        <f t="shared" si="0"/>
        <v>0</v>
      </c>
      <c r="H40" s="116">
        <v>0</v>
      </c>
      <c r="I40" s="117">
        <f t="shared" si="1"/>
        <v>0</v>
      </c>
      <c r="J40" s="116">
        <v>0</v>
      </c>
      <c r="K40" s="117">
        <f t="shared" si="2"/>
        <v>0</v>
      </c>
      <c r="O40" s="108"/>
      <c r="Z40" s="108"/>
      <c r="AA40" s="108">
        <v>1</v>
      </c>
      <c r="AB40" s="108">
        <v>1</v>
      </c>
      <c r="AC40" s="108">
        <v>1</v>
      </c>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18">
        <f t="shared" si="3"/>
        <v>0</v>
      </c>
      <c r="BA40" s="108"/>
      <c r="BB40" s="108"/>
      <c r="BC40" s="108"/>
      <c r="BD40" s="108"/>
      <c r="BE40" s="108"/>
      <c r="BF40" s="108"/>
      <c r="BG40" s="108"/>
      <c r="BH40" s="108"/>
      <c r="BI40" s="108"/>
      <c r="CA40" s="108">
        <v>1</v>
      </c>
      <c r="CB40" s="108">
        <v>1</v>
      </c>
      <c r="CZ40" s="75">
        <v>1</v>
      </c>
    </row>
    <row r="41" spans="1:104" x14ac:dyDescent="0.2">
      <c r="A41" s="109">
        <v>21</v>
      </c>
      <c r="B41" s="110" t="s">
        <v>2175</v>
      </c>
      <c r="C41" s="111" t="s">
        <v>2176</v>
      </c>
      <c r="D41" s="112" t="s">
        <v>84</v>
      </c>
      <c r="E41" s="113">
        <v>15</v>
      </c>
      <c r="F41" s="114">
        <v>0</v>
      </c>
      <c r="G41" s="115">
        <f t="shared" si="0"/>
        <v>0</v>
      </c>
      <c r="H41" s="116">
        <v>0</v>
      </c>
      <c r="I41" s="117">
        <f t="shared" si="1"/>
        <v>0</v>
      </c>
      <c r="J41" s="116">
        <v>0</v>
      </c>
      <c r="K41" s="117">
        <f t="shared" si="2"/>
        <v>0</v>
      </c>
      <c r="O41" s="108"/>
      <c r="Z41" s="108"/>
      <c r="AA41" s="108">
        <v>1</v>
      </c>
      <c r="AB41" s="108">
        <v>1</v>
      </c>
      <c r="AC41" s="108">
        <v>1</v>
      </c>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18">
        <f t="shared" si="3"/>
        <v>0</v>
      </c>
      <c r="BA41" s="108"/>
      <c r="BB41" s="108"/>
      <c r="BC41" s="108"/>
      <c r="BD41" s="108"/>
      <c r="BE41" s="108"/>
      <c r="BF41" s="108"/>
      <c r="BG41" s="108"/>
      <c r="BH41" s="108"/>
      <c r="BI41" s="108"/>
      <c r="CA41" s="108">
        <v>1</v>
      </c>
      <c r="CB41" s="108">
        <v>1</v>
      </c>
      <c r="CZ41" s="75">
        <v>1</v>
      </c>
    </row>
    <row r="42" spans="1:104" x14ac:dyDescent="0.2">
      <c r="A42" s="109">
        <v>22</v>
      </c>
      <c r="B42" s="110" t="s">
        <v>2177</v>
      </c>
      <c r="C42" s="111" t="s">
        <v>2178</v>
      </c>
      <c r="D42" s="112" t="s">
        <v>84</v>
      </c>
      <c r="E42" s="113">
        <v>8</v>
      </c>
      <c r="F42" s="114">
        <v>0</v>
      </c>
      <c r="G42" s="115">
        <f t="shared" si="0"/>
        <v>0</v>
      </c>
      <c r="H42" s="116">
        <v>0</v>
      </c>
      <c r="I42" s="117">
        <f t="shared" si="1"/>
        <v>0</v>
      </c>
      <c r="J42" s="116">
        <v>0</v>
      </c>
      <c r="K42" s="117">
        <f t="shared" si="2"/>
        <v>0</v>
      </c>
      <c r="O42" s="108"/>
      <c r="Z42" s="108"/>
      <c r="AA42" s="108">
        <v>1</v>
      </c>
      <c r="AB42" s="108">
        <v>1</v>
      </c>
      <c r="AC42" s="108">
        <v>1</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 t="shared" si="3"/>
        <v>0</v>
      </c>
      <c r="BA42" s="108"/>
      <c r="BB42" s="108"/>
      <c r="BC42" s="108"/>
      <c r="BD42" s="108"/>
      <c r="BE42" s="108"/>
      <c r="BF42" s="108"/>
      <c r="BG42" s="108"/>
      <c r="BH42" s="108"/>
      <c r="BI42" s="108"/>
      <c r="CA42" s="108">
        <v>1</v>
      </c>
      <c r="CB42" s="108">
        <v>1</v>
      </c>
      <c r="CZ42" s="75">
        <v>1</v>
      </c>
    </row>
    <row r="43" spans="1:104" x14ac:dyDescent="0.2">
      <c r="A43" s="109">
        <v>23</v>
      </c>
      <c r="B43" s="110" t="s">
        <v>2179</v>
      </c>
      <c r="C43" s="111" t="s">
        <v>2180</v>
      </c>
      <c r="D43" s="112" t="s">
        <v>84</v>
      </c>
      <c r="E43" s="113">
        <v>10</v>
      </c>
      <c r="F43" s="114">
        <v>0</v>
      </c>
      <c r="G43" s="115">
        <f t="shared" si="0"/>
        <v>0</v>
      </c>
      <c r="H43" s="116">
        <v>0</v>
      </c>
      <c r="I43" s="117">
        <f t="shared" si="1"/>
        <v>0</v>
      </c>
      <c r="J43" s="116">
        <v>0</v>
      </c>
      <c r="K43" s="117">
        <f t="shared" si="2"/>
        <v>0</v>
      </c>
      <c r="O43" s="108"/>
      <c r="Z43" s="108"/>
      <c r="AA43" s="108">
        <v>1</v>
      </c>
      <c r="AB43" s="108">
        <v>1</v>
      </c>
      <c r="AC43" s="108">
        <v>1</v>
      </c>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18">
        <f t="shared" si="3"/>
        <v>0</v>
      </c>
      <c r="BA43" s="108"/>
      <c r="BB43" s="108"/>
      <c r="BC43" s="108"/>
      <c r="BD43" s="108"/>
      <c r="BE43" s="108"/>
      <c r="BF43" s="108"/>
      <c r="BG43" s="108"/>
      <c r="BH43" s="108"/>
      <c r="BI43" s="108"/>
      <c r="CA43" s="108">
        <v>1</v>
      </c>
      <c r="CB43" s="108">
        <v>1</v>
      </c>
      <c r="CZ43" s="75">
        <v>1</v>
      </c>
    </row>
    <row r="44" spans="1:104" x14ac:dyDescent="0.2">
      <c r="A44" s="109">
        <v>24</v>
      </c>
      <c r="B44" s="110" t="s">
        <v>2181</v>
      </c>
      <c r="C44" s="111" t="s">
        <v>2182</v>
      </c>
      <c r="D44" s="112" t="s">
        <v>84</v>
      </c>
      <c r="E44" s="113">
        <v>5</v>
      </c>
      <c r="F44" s="114">
        <v>0</v>
      </c>
      <c r="G44" s="115">
        <f t="shared" si="0"/>
        <v>0</v>
      </c>
      <c r="H44" s="116">
        <v>0</v>
      </c>
      <c r="I44" s="117">
        <f t="shared" si="1"/>
        <v>0</v>
      </c>
      <c r="J44" s="116">
        <v>0</v>
      </c>
      <c r="K44" s="117">
        <f t="shared" si="2"/>
        <v>0</v>
      </c>
      <c r="O44" s="108"/>
      <c r="Z44" s="108"/>
      <c r="AA44" s="108">
        <v>1</v>
      </c>
      <c r="AB44" s="108">
        <v>1</v>
      </c>
      <c r="AC44" s="108">
        <v>1</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 t="shared" si="3"/>
        <v>0</v>
      </c>
      <c r="BA44" s="108"/>
      <c r="BB44" s="108"/>
      <c r="BC44" s="108"/>
      <c r="BD44" s="108"/>
      <c r="BE44" s="108"/>
      <c r="BF44" s="108"/>
      <c r="BG44" s="108"/>
      <c r="BH44" s="108"/>
      <c r="BI44" s="108"/>
      <c r="CA44" s="108">
        <v>1</v>
      </c>
      <c r="CB44" s="108">
        <v>1</v>
      </c>
      <c r="CZ44" s="75">
        <v>1</v>
      </c>
    </row>
    <row r="45" spans="1:104" ht="22.5" x14ac:dyDescent="0.2">
      <c r="A45" s="109">
        <v>25</v>
      </c>
      <c r="B45" s="110" t="s">
        <v>2183</v>
      </c>
      <c r="C45" s="111" t="s">
        <v>2184</v>
      </c>
      <c r="D45" s="112" t="s">
        <v>84</v>
      </c>
      <c r="E45" s="113">
        <v>4</v>
      </c>
      <c r="F45" s="114">
        <v>0</v>
      </c>
      <c r="G45" s="115">
        <f t="shared" si="0"/>
        <v>0</v>
      </c>
      <c r="H45" s="116">
        <v>0</v>
      </c>
      <c r="I45" s="117">
        <f t="shared" si="1"/>
        <v>0</v>
      </c>
      <c r="J45" s="116">
        <v>0</v>
      </c>
      <c r="K45" s="117">
        <f t="shared" si="2"/>
        <v>0</v>
      </c>
      <c r="O45" s="108"/>
      <c r="Z45" s="108"/>
      <c r="AA45" s="108">
        <v>1</v>
      </c>
      <c r="AB45" s="108">
        <v>1</v>
      </c>
      <c r="AC45" s="108">
        <v>1</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 t="shared" si="3"/>
        <v>0</v>
      </c>
      <c r="BA45" s="108"/>
      <c r="BB45" s="108"/>
      <c r="BC45" s="108"/>
      <c r="BD45" s="108"/>
      <c r="BE45" s="108"/>
      <c r="BF45" s="108"/>
      <c r="BG45" s="108"/>
      <c r="BH45" s="108"/>
      <c r="BI45" s="108"/>
      <c r="CA45" s="108">
        <v>1</v>
      </c>
      <c r="CB45" s="108">
        <v>1</v>
      </c>
      <c r="CZ45" s="75">
        <v>1</v>
      </c>
    </row>
    <row r="46" spans="1:104" x14ac:dyDescent="0.2">
      <c r="A46" s="109">
        <v>26</v>
      </c>
      <c r="B46" s="110" t="s">
        <v>2185</v>
      </c>
      <c r="C46" s="111" t="s">
        <v>2186</v>
      </c>
      <c r="D46" s="112" t="s">
        <v>84</v>
      </c>
      <c r="E46" s="113">
        <v>2</v>
      </c>
      <c r="F46" s="114">
        <v>0</v>
      </c>
      <c r="G46" s="115">
        <f t="shared" si="0"/>
        <v>0</v>
      </c>
      <c r="H46" s="116">
        <v>0</v>
      </c>
      <c r="I46" s="117">
        <f t="shared" si="1"/>
        <v>0</v>
      </c>
      <c r="J46" s="116">
        <v>0</v>
      </c>
      <c r="K46" s="117">
        <f t="shared" si="2"/>
        <v>0</v>
      </c>
      <c r="O46" s="108"/>
      <c r="Z46" s="108"/>
      <c r="AA46" s="108">
        <v>1</v>
      </c>
      <c r="AB46" s="108">
        <v>1</v>
      </c>
      <c r="AC46" s="108">
        <v>1</v>
      </c>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18">
        <f t="shared" si="3"/>
        <v>0</v>
      </c>
      <c r="BA46" s="108"/>
      <c r="BB46" s="108"/>
      <c r="BC46" s="108"/>
      <c r="BD46" s="108"/>
      <c r="BE46" s="108"/>
      <c r="BF46" s="108"/>
      <c r="BG46" s="108"/>
      <c r="BH46" s="108"/>
      <c r="BI46" s="108"/>
      <c r="CA46" s="108">
        <v>1</v>
      </c>
      <c r="CB46" s="108">
        <v>1</v>
      </c>
      <c r="CZ46" s="75">
        <v>1</v>
      </c>
    </row>
    <row r="47" spans="1:104" x14ac:dyDescent="0.2">
      <c r="A47" s="109">
        <v>27</v>
      </c>
      <c r="B47" s="110" t="s">
        <v>2187</v>
      </c>
      <c r="C47" s="111" t="s">
        <v>2188</v>
      </c>
      <c r="D47" s="112" t="s">
        <v>84</v>
      </c>
      <c r="E47" s="113">
        <v>2</v>
      </c>
      <c r="F47" s="114">
        <v>0</v>
      </c>
      <c r="G47" s="115">
        <f t="shared" si="0"/>
        <v>0</v>
      </c>
      <c r="H47" s="116">
        <v>0</v>
      </c>
      <c r="I47" s="117">
        <f t="shared" si="1"/>
        <v>0</v>
      </c>
      <c r="J47" s="116">
        <v>0</v>
      </c>
      <c r="K47" s="117">
        <f t="shared" si="2"/>
        <v>0</v>
      </c>
      <c r="O47" s="108"/>
      <c r="Z47" s="108"/>
      <c r="AA47" s="108">
        <v>1</v>
      </c>
      <c r="AB47" s="108">
        <v>1</v>
      </c>
      <c r="AC47" s="108">
        <v>1</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 t="shared" si="3"/>
        <v>0</v>
      </c>
      <c r="BA47" s="108"/>
      <c r="BB47" s="108"/>
      <c r="BC47" s="108"/>
      <c r="BD47" s="108"/>
      <c r="BE47" s="108"/>
      <c r="BF47" s="108"/>
      <c r="BG47" s="108"/>
      <c r="BH47" s="108"/>
      <c r="BI47" s="108"/>
      <c r="CA47" s="108">
        <v>1</v>
      </c>
      <c r="CB47" s="108">
        <v>1</v>
      </c>
      <c r="CZ47" s="75">
        <v>1</v>
      </c>
    </row>
    <row r="48" spans="1:104" x14ac:dyDescent="0.2">
      <c r="A48" s="109">
        <v>28</v>
      </c>
      <c r="B48" s="110" t="s">
        <v>2189</v>
      </c>
      <c r="C48" s="111" t="s">
        <v>2190</v>
      </c>
      <c r="D48" s="112" t="s">
        <v>84</v>
      </c>
      <c r="E48" s="113">
        <v>8</v>
      </c>
      <c r="F48" s="114">
        <v>0</v>
      </c>
      <c r="G48" s="115">
        <f t="shared" si="0"/>
        <v>0</v>
      </c>
      <c r="H48" s="116">
        <v>0</v>
      </c>
      <c r="I48" s="117">
        <f t="shared" si="1"/>
        <v>0</v>
      </c>
      <c r="J48" s="116">
        <v>0</v>
      </c>
      <c r="K48" s="117">
        <f t="shared" si="2"/>
        <v>0</v>
      </c>
      <c r="O48" s="108"/>
      <c r="Z48" s="108"/>
      <c r="AA48" s="108">
        <v>1</v>
      </c>
      <c r="AB48" s="108">
        <v>1</v>
      </c>
      <c r="AC48" s="108">
        <v>1</v>
      </c>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18">
        <f t="shared" si="3"/>
        <v>0</v>
      </c>
      <c r="BA48" s="108"/>
      <c r="BB48" s="108"/>
      <c r="BC48" s="108"/>
      <c r="BD48" s="108"/>
      <c r="BE48" s="108"/>
      <c r="BF48" s="108"/>
      <c r="BG48" s="108"/>
      <c r="BH48" s="108"/>
      <c r="BI48" s="108"/>
      <c r="CA48" s="108">
        <v>1</v>
      </c>
      <c r="CB48" s="108">
        <v>1</v>
      </c>
      <c r="CZ48" s="75">
        <v>1</v>
      </c>
    </row>
    <row r="49" spans="1:104" x14ac:dyDescent="0.2">
      <c r="A49" s="109">
        <v>29</v>
      </c>
      <c r="B49" s="110" t="s">
        <v>2191</v>
      </c>
      <c r="C49" s="111" t="s">
        <v>2192</v>
      </c>
      <c r="D49" s="112" t="s">
        <v>84</v>
      </c>
      <c r="E49" s="113">
        <v>7</v>
      </c>
      <c r="F49" s="114">
        <v>0</v>
      </c>
      <c r="G49" s="115">
        <f t="shared" si="0"/>
        <v>0</v>
      </c>
      <c r="H49" s="116">
        <v>0</v>
      </c>
      <c r="I49" s="117">
        <f t="shared" si="1"/>
        <v>0</v>
      </c>
      <c r="J49" s="116">
        <v>0</v>
      </c>
      <c r="K49" s="117">
        <f t="shared" si="2"/>
        <v>0</v>
      </c>
      <c r="O49" s="108"/>
      <c r="Z49" s="108"/>
      <c r="AA49" s="108">
        <v>1</v>
      </c>
      <c r="AB49" s="108">
        <v>1</v>
      </c>
      <c r="AC49" s="108">
        <v>1</v>
      </c>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18">
        <f t="shared" si="3"/>
        <v>0</v>
      </c>
      <c r="BA49" s="108"/>
      <c r="BB49" s="108"/>
      <c r="BC49" s="108"/>
      <c r="BD49" s="108"/>
      <c r="BE49" s="108"/>
      <c r="BF49" s="108"/>
      <c r="BG49" s="108"/>
      <c r="BH49" s="108"/>
      <c r="BI49" s="108"/>
      <c r="CA49" s="108">
        <v>1</v>
      </c>
      <c r="CB49" s="108">
        <v>1</v>
      </c>
      <c r="CZ49" s="75">
        <v>1</v>
      </c>
    </row>
    <row r="50" spans="1:104" x14ac:dyDescent="0.2">
      <c r="A50" s="109">
        <v>30</v>
      </c>
      <c r="B50" s="110" t="s">
        <v>2193</v>
      </c>
      <c r="C50" s="111" t="s">
        <v>2096</v>
      </c>
      <c r="D50" s="112" t="s">
        <v>84</v>
      </c>
      <c r="E50" s="113">
        <v>6</v>
      </c>
      <c r="F50" s="114">
        <v>0</v>
      </c>
      <c r="G50" s="115">
        <f t="shared" si="0"/>
        <v>0</v>
      </c>
      <c r="H50" s="116">
        <v>0</v>
      </c>
      <c r="I50" s="117">
        <f t="shared" si="1"/>
        <v>0</v>
      </c>
      <c r="J50" s="116">
        <v>0</v>
      </c>
      <c r="K50" s="117">
        <f t="shared" si="2"/>
        <v>0</v>
      </c>
      <c r="O50" s="108"/>
      <c r="Z50" s="108"/>
      <c r="AA50" s="108">
        <v>1</v>
      </c>
      <c r="AB50" s="108">
        <v>1</v>
      </c>
      <c r="AC50" s="108">
        <v>1</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 t="shared" si="3"/>
        <v>0</v>
      </c>
      <c r="BA50" s="108"/>
      <c r="BB50" s="108"/>
      <c r="BC50" s="108"/>
      <c r="BD50" s="108"/>
      <c r="BE50" s="108"/>
      <c r="BF50" s="108"/>
      <c r="BG50" s="108"/>
      <c r="BH50" s="108"/>
      <c r="BI50" s="108"/>
      <c r="CA50" s="108">
        <v>1</v>
      </c>
      <c r="CB50" s="108">
        <v>1</v>
      </c>
      <c r="CZ50" s="75">
        <v>1</v>
      </c>
    </row>
    <row r="51" spans="1:104" ht="33.75" x14ac:dyDescent="0.2">
      <c r="A51" s="109">
        <v>31</v>
      </c>
      <c r="B51" s="110" t="s">
        <v>2153</v>
      </c>
      <c r="C51" s="111" t="s">
        <v>2194</v>
      </c>
      <c r="D51" s="112" t="s">
        <v>104</v>
      </c>
      <c r="E51" s="113">
        <v>0.25</v>
      </c>
      <c r="F51" s="114">
        <v>0</v>
      </c>
      <c r="G51" s="115">
        <f t="shared" si="0"/>
        <v>0</v>
      </c>
      <c r="H51" s="116">
        <v>0</v>
      </c>
      <c r="I51" s="117">
        <f t="shared" si="1"/>
        <v>0</v>
      </c>
      <c r="J51" s="116"/>
      <c r="K51" s="117">
        <f t="shared" si="2"/>
        <v>0</v>
      </c>
      <c r="O51" s="108"/>
      <c r="Z51" s="108"/>
      <c r="AA51" s="108">
        <v>12</v>
      </c>
      <c r="AB51" s="108">
        <v>0</v>
      </c>
      <c r="AC51" s="108">
        <v>7</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 t="shared" si="3"/>
        <v>0</v>
      </c>
      <c r="BA51" s="108"/>
      <c r="BB51" s="108"/>
      <c r="BC51" s="108"/>
      <c r="BD51" s="108"/>
      <c r="BE51" s="108"/>
      <c r="BF51" s="108"/>
      <c r="BG51" s="108"/>
      <c r="BH51" s="108"/>
      <c r="BI51" s="108"/>
      <c r="CA51" s="108">
        <v>12</v>
      </c>
      <c r="CB51" s="108">
        <v>0</v>
      </c>
      <c r="CZ51" s="75">
        <v>1</v>
      </c>
    </row>
    <row r="52" spans="1:104" ht="22.5" x14ac:dyDescent="0.2">
      <c r="A52" s="119"/>
      <c r="B52" s="120"/>
      <c r="C52" s="178" t="s">
        <v>2155</v>
      </c>
      <c r="D52" s="179"/>
      <c r="E52" s="179"/>
      <c r="F52" s="179"/>
      <c r="G52" s="180"/>
      <c r="I52" s="121"/>
      <c r="K52" s="121"/>
      <c r="L52" s="122" t="s">
        <v>2155</v>
      </c>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104" ht="22.5" x14ac:dyDescent="0.2">
      <c r="A53" s="109">
        <v>32</v>
      </c>
      <c r="B53" s="110" t="s">
        <v>2195</v>
      </c>
      <c r="C53" s="111" t="s">
        <v>2196</v>
      </c>
      <c r="D53" s="112" t="s">
        <v>84</v>
      </c>
      <c r="E53" s="113">
        <v>143</v>
      </c>
      <c r="F53" s="114">
        <v>0</v>
      </c>
      <c r="G53" s="115">
        <f>E53*F53</f>
        <v>0</v>
      </c>
      <c r="H53" s="116">
        <v>0</v>
      </c>
      <c r="I53" s="117">
        <f>E53*H53</f>
        <v>0</v>
      </c>
      <c r="J53" s="116"/>
      <c r="K53" s="117">
        <f>E53*J53</f>
        <v>0</v>
      </c>
      <c r="O53" s="108"/>
      <c r="Z53" s="108"/>
      <c r="AA53" s="108">
        <v>12</v>
      </c>
      <c r="AB53" s="108">
        <v>0</v>
      </c>
      <c r="AC53" s="108">
        <v>8</v>
      </c>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18">
        <f>G53</f>
        <v>0</v>
      </c>
      <c r="BA53" s="108"/>
      <c r="BB53" s="108"/>
      <c r="BC53" s="108"/>
      <c r="BD53" s="108"/>
      <c r="BE53" s="108"/>
      <c r="BF53" s="108"/>
      <c r="BG53" s="108"/>
      <c r="BH53" s="108"/>
      <c r="BI53" s="108"/>
      <c r="CA53" s="108">
        <v>12</v>
      </c>
      <c r="CB53" s="108">
        <v>0</v>
      </c>
      <c r="CZ53" s="75">
        <v>1</v>
      </c>
    </row>
    <row r="54" spans="1:104" ht="22.5" x14ac:dyDescent="0.2">
      <c r="A54" s="109">
        <v>33</v>
      </c>
      <c r="B54" s="110" t="s">
        <v>2197</v>
      </c>
      <c r="C54" s="111" t="s">
        <v>2198</v>
      </c>
      <c r="D54" s="112" t="s">
        <v>84</v>
      </c>
      <c r="E54" s="113">
        <v>93</v>
      </c>
      <c r="F54" s="114">
        <v>0</v>
      </c>
      <c r="G54" s="115">
        <f>E54*F54</f>
        <v>0</v>
      </c>
      <c r="H54" s="116">
        <v>0</v>
      </c>
      <c r="I54" s="117">
        <f>E54*H54</f>
        <v>0</v>
      </c>
      <c r="J54" s="116"/>
      <c r="K54" s="117">
        <f>E54*J54</f>
        <v>0</v>
      </c>
      <c r="O54" s="108"/>
      <c r="Z54" s="108"/>
      <c r="AA54" s="108">
        <v>12</v>
      </c>
      <c r="AB54" s="108">
        <v>0</v>
      </c>
      <c r="AC54" s="108">
        <v>9</v>
      </c>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18">
        <f>G54</f>
        <v>0</v>
      </c>
      <c r="BA54" s="108"/>
      <c r="BB54" s="108"/>
      <c r="BC54" s="108"/>
      <c r="BD54" s="108"/>
      <c r="BE54" s="108"/>
      <c r="BF54" s="108"/>
      <c r="BG54" s="108"/>
      <c r="BH54" s="108"/>
      <c r="BI54" s="108"/>
      <c r="CA54" s="108">
        <v>12</v>
      </c>
      <c r="CB54" s="108">
        <v>0</v>
      </c>
      <c r="CZ54" s="75">
        <v>1</v>
      </c>
    </row>
    <row r="55" spans="1:104" ht="22.5" x14ac:dyDescent="0.2">
      <c r="A55" s="109">
        <v>34</v>
      </c>
      <c r="B55" s="110" t="s">
        <v>2199</v>
      </c>
      <c r="C55" s="111" t="s">
        <v>2200</v>
      </c>
      <c r="D55" s="112" t="s">
        <v>84</v>
      </c>
      <c r="E55" s="113">
        <v>50</v>
      </c>
      <c r="F55" s="114">
        <v>0</v>
      </c>
      <c r="G55" s="115">
        <f>E55*F55</f>
        <v>0</v>
      </c>
      <c r="H55" s="116">
        <v>0</v>
      </c>
      <c r="I55" s="117">
        <f>E55*H55</f>
        <v>0</v>
      </c>
      <c r="J55" s="116"/>
      <c r="K55" s="117">
        <f>E55*J55</f>
        <v>0</v>
      </c>
      <c r="O55" s="108"/>
      <c r="Z55" s="108"/>
      <c r="AA55" s="108">
        <v>12</v>
      </c>
      <c r="AB55" s="108">
        <v>0</v>
      </c>
      <c r="AC55" s="108">
        <v>10</v>
      </c>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18">
        <f>G55</f>
        <v>0</v>
      </c>
      <c r="BA55" s="108"/>
      <c r="BB55" s="108"/>
      <c r="BC55" s="108"/>
      <c r="BD55" s="108"/>
      <c r="BE55" s="108"/>
      <c r="BF55" s="108"/>
      <c r="BG55" s="108"/>
      <c r="BH55" s="108"/>
      <c r="BI55" s="108"/>
      <c r="CA55" s="108">
        <v>12</v>
      </c>
      <c r="CB55" s="108">
        <v>0</v>
      </c>
      <c r="CZ55" s="75">
        <v>1</v>
      </c>
    </row>
    <row r="56" spans="1:104" ht="22.5" x14ac:dyDescent="0.2">
      <c r="A56" s="109">
        <v>35</v>
      </c>
      <c r="B56" s="110" t="s">
        <v>2201</v>
      </c>
      <c r="C56" s="111" t="s">
        <v>2202</v>
      </c>
      <c r="D56" s="112" t="s">
        <v>49</v>
      </c>
      <c r="E56" s="113">
        <v>10</v>
      </c>
      <c r="F56" s="114">
        <v>0</v>
      </c>
      <c r="G56" s="115">
        <f>E56*F56</f>
        <v>0</v>
      </c>
      <c r="H56" s="116">
        <v>0</v>
      </c>
      <c r="I56" s="117">
        <f>E56*H56</f>
        <v>0</v>
      </c>
      <c r="J56" s="116"/>
      <c r="K56" s="117">
        <f>E56*J56</f>
        <v>0</v>
      </c>
      <c r="O56" s="108"/>
      <c r="Z56" s="108"/>
      <c r="AA56" s="108">
        <v>12</v>
      </c>
      <c r="AB56" s="108">
        <v>0</v>
      </c>
      <c r="AC56" s="108">
        <v>11</v>
      </c>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18">
        <f>G56</f>
        <v>0</v>
      </c>
      <c r="BA56" s="108"/>
      <c r="BB56" s="108"/>
      <c r="BC56" s="108"/>
      <c r="BD56" s="108"/>
      <c r="BE56" s="108"/>
      <c r="BF56" s="108"/>
      <c r="BG56" s="108"/>
      <c r="BH56" s="108"/>
      <c r="BI56" s="108"/>
      <c r="CA56" s="108">
        <v>12</v>
      </c>
      <c r="CB56" s="108">
        <v>0</v>
      </c>
      <c r="CZ56" s="75">
        <v>1</v>
      </c>
    </row>
    <row r="57" spans="1:104" x14ac:dyDescent="0.2">
      <c r="A57" s="109">
        <v>36</v>
      </c>
      <c r="B57" s="110" t="s">
        <v>2203</v>
      </c>
      <c r="C57" s="111" t="s">
        <v>2204</v>
      </c>
      <c r="D57" s="112" t="s">
        <v>104</v>
      </c>
      <c r="E57" s="113">
        <v>1.4</v>
      </c>
      <c r="F57" s="114">
        <v>0</v>
      </c>
      <c r="G57" s="115">
        <f>E57*F57</f>
        <v>0</v>
      </c>
      <c r="H57" s="116">
        <v>0</v>
      </c>
      <c r="I57" s="117">
        <f>E57*H57</f>
        <v>0</v>
      </c>
      <c r="J57" s="116"/>
      <c r="K57" s="117">
        <f>E57*J57</f>
        <v>0</v>
      </c>
      <c r="O57" s="108"/>
      <c r="Z57" s="108"/>
      <c r="AA57" s="108">
        <v>12</v>
      </c>
      <c r="AB57" s="108">
        <v>0</v>
      </c>
      <c r="AC57" s="108">
        <v>12</v>
      </c>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18">
        <f>G57</f>
        <v>0</v>
      </c>
      <c r="BA57" s="108"/>
      <c r="BB57" s="108"/>
      <c r="BC57" s="108"/>
      <c r="BD57" s="108"/>
      <c r="BE57" s="108"/>
      <c r="BF57" s="108"/>
      <c r="BG57" s="108"/>
      <c r="BH57" s="108"/>
      <c r="BI57" s="108"/>
      <c r="CA57" s="108">
        <v>12</v>
      </c>
      <c r="CB57" s="108">
        <v>0</v>
      </c>
      <c r="CZ57" s="75">
        <v>1</v>
      </c>
    </row>
    <row r="58" spans="1:104" ht="22.5" x14ac:dyDescent="0.2">
      <c r="A58" s="119"/>
      <c r="B58" s="120"/>
      <c r="C58" s="185" t="s">
        <v>2205</v>
      </c>
      <c r="D58" s="186"/>
      <c r="E58" s="123">
        <v>1.4</v>
      </c>
      <c r="F58" s="124"/>
      <c r="G58" s="125"/>
      <c r="H58" s="126"/>
      <c r="I58" s="121"/>
      <c r="K58" s="121"/>
      <c r="M58" s="122" t="s">
        <v>2205</v>
      </c>
      <c r="O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27" t="str">
        <f>C57</f>
        <v xml:space="preserve">Zalití rostlin vodou jednotlivě do 20 m2 </v>
      </c>
      <c r="BE58" s="108"/>
      <c r="BF58" s="108"/>
      <c r="BG58" s="108"/>
      <c r="BH58" s="108"/>
      <c r="BI58" s="108"/>
    </row>
    <row r="59" spans="1:104" x14ac:dyDescent="0.2">
      <c r="A59" s="109">
        <v>37</v>
      </c>
      <c r="B59" s="110" t="s">
        <v>2206</v>
      </c>
      <c r="C59" s="111" t="s">
        <v>2207</v>
      </c>
      <c r="D59" s="112" t="s">
        <v>84</v>
      </c>
      <c r="E59" s="113">
        <v>50</v>
      </c>
      <c r="F59" s="114">
        <v>0</v>
      </c>
      <c r="G59" s="115">
        <f>E59*F59</f>
        <v>0</v>
      </c>
      <c r="H59" s="116">
        <v>0</v>
      </c>
      <c r="I59" s="117">
        <f>E59*H59</f>
        <v>0</v>
      </c>
      <c r="J59" s="116"/>
      <c r="K59" s="117">
        <f>E59*J59</f>
        <v>0</v>
      </c>
      <c r="O59" s="108"/>
      <c r="Z59" s="108"/>
      <c r="AA59" s="108">
        <v>12</v>
      </c>
      <c r="AB59" s="108">
        <v>0</v>
      </c>
      <c r="AC59" s="108">
        <v>13</v>
      </c>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18">
        <f>G59</f>
        <v>0</v>
      </c>
      <c r="BA59" s="108"/>
      <c r="BB59" s="108"/>
      <c r="BC59" s="108"/>
      <c r="BD59" s="108"/>
      <c r="BE59" s="108"/>
      <c r="BF59" s="108"/>
      <c r="BG59" s="108"/>
      <c r="BH59" s="108"/>
      <c r="BI59" s="108"/>
      <c r="CA59" s="108">
        <v>12</v>
      </c>
      <c r="CB59" s="108">
        <v>0</v>
      </c>
      <c r="CZ59" s="75">
        <v>1</v>
      </c>
    </row>
    <row r="60" spans="1:104" x14ac:dyDescent="0.2">
      <c r="A60" s="109">
        <v>38</v>
      </c>
      <c r="B60" s="110" t="s">
        <v>1734</v>
      </c>
      <c r="C60" s="111" t="s">
        <v>2208</v>
      </c>
      <c r="D60" s="112" t="s">
        <v>104</v>
      </c>
      <c r="E60" s="113">
        <v>1.43</v>
      </c>
      <c r="F60" s="114">
        <v>0</v>
      </c>
      <c r="G60" s="115">
        <f>E60*F60</f>
        <v>0</v>
      </c>
      <c r="H60" s="116">
        <v>0</v>
      </c>
      <c r="I60" s="117">
        <f>E60*H60</f>
        <v>0</v>
      </c>
      <c r="J60" s="116"/>
      <c r="K60" s="117">
        <f>E60*J60</f>
        <v>0</v>
      </c>
      <c r="O60" s="108"/>
      <c r="Z60" s="108"/>
      <c r="AA60" s="108">
        <v>12</v>
      </c>
      <c r="AB60" s="108">
        <v>0</v>
      </c>
      <c r="AC60" s="108">
        <v>16</v>
      </c>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18">
        <f>G60</f>
        <v>0</v>
      </c>
      <c r="BA60" s="108"/>
      <c r="BB60" s="108"/>
      <c r="BC60" s="108"/>
      <c r="BD60" s="108"/>
      <c r="BE60" s="108"/>
      <c r="BF60" s="108"/>
      <c r="BG60" s="108"/>
      <c r="BH60" s="108"/>
      <c r="BI60" s="108"/>
      <c r="CA60" s="108">
        <v>12</v>
      </c>
      <c r="CB60" s="108">
        <v>0</v>
      </c>
      <c r="CZ60" s="75">
        <v>1</v>
      </c>
    </row>
    <row r="61" spans="1:104" x14ac:dyDescent="0.2">
      <c r="A61" s="109">
        <v>39</v>
      </c>
      <c r="B61" s="110" t="s">
        <v>1734</v>
      </c>
      <c r="C61" s="111" t="s">
        <v>2058</v>
      </c>
      <c r="D61" s="112" t="s">
        <v>1836</v>
      </c>
      <c r="E61" s="113">
        <v>7</v>
      </c>
      <c r="F61" s="114">
        <v>0</v>
      </c>
      <c r="G61" s="115">
        <f>E61*F61</f>
        <v>0</v>
      </c>
      <c r="H61" s="116">
        <v>0</v>
      </c>
      <c r="I61" s="117">
        <f>E61*H61</f>
        <v>0</v>
      </c>
      <c r="J61" s="116"/>
      <c r="K61" s="117">
        <f>E61*J61</f>
        <v>0</v>
      </c>
      <c r="O61" s="108"/>
      <c r="Z61" s="108"/>
      <c r="AA61" s="108">
        <v>12</v>
      </c>
      <c r="AB61" s="108">
        <v>0</v>
      </c>
      <c r="AC61" s="108">
        <v>15</v>
      </c>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18">
        <f>G61</f>
        <v>0</v>
      </c>
      <c r="BA61" s="108"/>
      <c r="BB61" s="108"/>
      <c r="BC61" s="108"/>
      <c r="BD61" s="108"/>
      <c r="BE61" s="108"/>
      <c r="BF61" s="108"/>
      <c r="BG61" s="108"/>
      <c r="BH61" s="108"/>
      <c r="BI61" s="108"/>
      <c r="CA61" s="108">
        <v>12</v>
      </c>
      <c r="CB61" s="108">
        <v>0</v>
      </c>
      <c r="CZ61" s="75">
        <v>1</v>
      </c>
    </row>
    <row r="62" spans="1:104" ht="22.5" x14ac:dyDescent="0.2">
      <c r="A62" s="119"/>
      <c r="B62" s="120"/>
      <c r="C62" s="185" t="s">
        <v>2209</v>
      </c>
      <c r="D62" s="186"/>
      <c r="E62" s="123">
        <v>7</v>
      </c>
      <c r="F62" s="124"/>
      <c r="G62" s="125"/>
      <c r="H62" s="126"/>
      <c r="I62" s="121"/>
      <c r="K62" s="121"/>
      <c r="M62" s="122" t="s">
        <v>2209</v>
      </c>
      <c r="O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27" t="str">
        <f>C61</f>
        <v xml:space="preserve">Tabletové hnojivo dlouhodobé </v>
      </c>
      <c r="BE62" s="108"/>
      <c r="BF62" s="108"/>
      <c r="BG62" s="108"/>
      <c r="BH62" s="108"/>
      <c r="BI62" s="108"/>
    </row>
    <row r="63" spans="1:104" ht="22.5" x14ac:dyDescent="0.2">
      <c r="A63" s="109">
        <v>40</v>
      </c>
      <c r="B63" s="110" t="s">
        <v>1734</v>
      </c>
      <c r="C63" s="111" t="s">
        <v>1847</v>
      </c>
      <c r="D63" s="112" t="s">
        <v>104</v>
      </c>
      <c r="E63" s="113">
        <v>3</v>
      </c>
      <c r="F63" s="114">
        <v>0</v>
      </c>
      <c r="G63" s="115">
        <f>E63*F63</f>
        <v>0</v>
      </c>
      <c r="H63" s="116">
        <v>0</v>
      </c>
      <c r="I63" s="117">
        <f>E63*H63</f>
        <v>0</v>
      </c>
      <c r="J63" s="116"/>
      <c r="K63" s="117">
        <f>E63*J63</f>
        <v>0</v>
      </c>
      <c r="O63" s="108"/>
      <c r="Z63" s="108"/>
      <c r="AA63" s="108">
        <v>12</v>
      </c>
      <c r="AB63" s="108">
        <v>0</v>
      </c>
      <c r="AC63" s="108">
        <v>17</v>
      </c>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18">
        <f>G63</f>
        <v>0</v>
      </c>
      <c r="BA63" s="108"/>
      <c r="BB63" s="108"/>
      <c r="BC63" s="108"/>
      <c r="BD63" s="108"/>
      <c r="BE63" s="108"/>
      <c r="BF63" s="108"/>
      <c r="BG63" s="108"/>
      <c r="BH63" s="108"/>
      <c r="BI63" s="108"/>
      <c r="CA63" s="108">
        <v>12</v>
      </c>
      <c r="CB63" s="108">
        <v>0</v>
      </c>
      <c r="CZ63" s="75">
        <v>1</v>
      </c>
    </row>
    <row r="64" spans="1:104" x14ac:dyDescent="0.2">
      <c r="A64" s="119"/>
      <c r="B64" s="120"/>
      <c r="C64" s="185" t="s">
        <v>2210</v>
      </c>
      <c r="D64" s="186"/>
      <c r="E64" s="123">
        <v>3</v>
      </c>
      <c r="F64" s="124"/>
      <c r="G64" s="125"/>
      <c r="H64" s="126"/>
      <c r="I64" s="121"/>
      <c r="K64" s="121"/>
      <c r="M64" s="122" t="s">
        <v>2210</v>
      </c>
      <c r="O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27" t="str">
        <f>C63</f>
        <v>Substrát zahradnický pro výměnu zeminy při výsadbě:</v>
      </c>
      <c r="BE64" s="108"/>
      <c r="BF64" s="108"/>
      <c r="BG64" s="108"/>
      <c r="BH64" s="108"/>
      <c r="BI64" s="108"/>
    </row>
    <row r="65" spans="1:104" ht="22.5" x14ac:dyDescent="0.2">
      <c r="A65" s="109">
        <v>41</v>
      </c>
      <c r="B65" s="110" t="s">
        <v>1734</v>
      </c>
      <c r="C65" s="111" t="s">
        <v>2211</v>
      </c>
      <c r="D65" s="112" t="s">
        <v>104</v>
      </c>
      <c r="E65" s="113">
        <v>0.5</v>
      </c>
      <c r="F65" s="114">
        <v>0</v>
      </c>
      <c r="G65" s="115">
        <f>E65*F65</f>
        <v>0</v>
      </c>
      <c r="H65" s="116">
        <v>0</v>
      </c>
      <c r="I65" s="117">
        <f>E65*H65</f>
        <v>0</v>
      </c>
      <c r="J65" s="116"/>
      <c r="K65" s="117">
        <f>E65*J65</f>
        <v>0</v>
      </c>
      <c r="O65" s="108"/>
      <c r="Z65" s="108"/>
      <c r="AA65" s="108">
        <v>12</v>
      </c>
      <c r="AB65" s="108">
        <v>0</v>
      </c>
      <c r="AC65" s="108">
        <v>14</v>
      </c>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18">
        <f>G65</f>
        <v>0</v>
      </c>
      <c r="BA65" s="108"/>
      <c r="BB65" s="108"/>
      <c r="BC65" s="108"/>
      <c r="BD65" s="108"/>
      <c r="BE65" s="108"/>
      <c r="BF65" s="108"/>
      <c r="BG65" s="108"/>
      <c r="BH65" s="108"/>
      <c r="BI65" s="108"/>
      <c r="CA65" s="108">
        <v>12</v>
      </c>
      <c r="CB65" s="108">
        <v>0</v>
      </c>
      <c r="CZ65" s="75">
        <v>1</v>
      </c>
    </row>
    <row r="66" spans="1:104" x14ac:dyDescent="0.2">
      <c r="A66" s="109">
        <v>42</v>
      </c>
      <c r="B66" s="110" t="s">
        <v>1700</v>
      </c>
      <c r="C66" s="111" t="s">
        <v>2212</v>
      </c>
      <c r="D66" s="112" t="s">
        <v>988</v>
      </c>
      <c r="E66" s="113">
        <v>2</v>
      </c>
      <c r="F66" s="114">
        <v>0</v>
      </c>
      <c r="G66" s="115">
        <f>E66*F66</f>
        <v>0</v>
      </c>
      <c r="H66" s="116">
        <v>0</v>
      </c>
      <c r="I66" s="117">
        <f>E66*H66</f>
        <v>0</v>
      </c>
      <c r="J66" s="116"/>
      <c r="K66" s="117">
        <f>E66*J66</f>
        <v>0</v>
      </c>
      <c r="O66" s="108"/>
      <c r="Z66" s="108"/>
      <c r="AA66" s="108">
        <v>12</v>
      </c>
      <c r="AB66" s="108">
        <v>0</v>
      </c>
      <c r="AC66" s="108">
        <v>18</v>
      </c>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18">
        <f>G66</f>
        <v>0</v>
      </c>
      <c r="BA66" s="108"/>
      <c r="BB66" s="108"/>
      <c r="BC66" s="108"/>
      <c r="BD66" s="108"/>
      <c r="BE66" s="108"/>
      <c r="BF66" s="108"/>
      <c r="BG66" s="108"/>
      <c r="BH66" s="108"/>
      <c r="BI66" s="108"/>
      <c r="CA66" s="108">
        <v>12</v>
      </c>
      <c r="CB66" s="108">
        <v>0</v>
      </c>
      <c r="CZ66" s="75">
        <v>1</v>
      </c>
    </row>
    <row r="67" spans="1:104" x14ac:dyDescent="0.2">
      <c r="A67" s="109">
        <v>43</v>
      </c>
      <c r="B67" s="110" t="s">
        <v>2213</v>
      </c>
      <c r="C67" s="111" t="s">
        <v>2214</v>
      </c>
      <c r="D67" s="112" t="s">
        <v>84</v>
      </c>
      <c r="E67" s="113">
        <v>10</v>
      </c>
      <c r="F67" s="114">
        <v>0</v>
      </c>
      <c r="G67" s="115">
        <f>E67*F67</f>
        <v>0</v>
      </c>
      <c r="H67" s="116">
        <v>0</v>
      </c>
      <c r="I67" s="117">
        <f>E67*H67</f>
        <v>0</v>
      </c>
      <c r="J67" s="116"/>
      <c r="K67" s="117">
        <f>E67*J67</f>
        <v>0</v>
      </c>
      <c r="O67" s="108"/>
      <c r="Z67" s="108"/>
      <c r="AA67" s="108">
        <v>12</v>
      </c>
      <c r="AB67" s="108">
        <v>0</v>
      </c>
      <c r="AC67" s="108">
        <v>19</v>
      </c>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18">
        <f>G67</f>
        <v>0</v>
      </c>
      <c r="BA67" s="108"/>
      <c r="BB67" s="108"/>
      <c r="BC67" s="108"/>
      <c r="BD67" s="108"/>
      <c r="BE67" s="108"/>
      <c r="BF67" s="108"/>
      <c r="BG67" s="108"/>
      <c r="BH67" s="108"/>
      <c r="BI67" s="108"/>
      <c r="CA67" s="108">
        <v>12</v>
      </c>
      <c r="CB67" s="108">
        <v>0</v>
      </c>
      <c r="CZ67" s="75">
        <v>1</v>
      </c>
    </row>
    <row r="68" spans="1:104" ht="22.5" x14ac:dyDescent="0.2">
      <c r="A68" s="109">
        <v>44</v>
      </c>
      <c r="B68" s="110" t="s">
        <v>2215</v>
      </c>
      <c r="C68" s="111" t="s">
        <v>2216</v>
      </c>
      <c r="D68" s="112" t="s">
        <v>128</v>
      </c>
      <c r="E68" s="113">
        <v>8.3000000000000007</v>
      </c>
      <c r="F68" s="114">
        <v>0</v>
      </c>
      <c r="G68" s="115">
        <f>E68*F68</f>
        <v>0</v>
      </c>
      <c r="H68" s="116">
        <v>0</v>
      </c>
      <c r="I68" s="117">
        <f>E68*H68</f>
        <v>0</v>
      </c>
      <c r="J68" s="116"/>
      <c r="K68" s="117">
        <f>E68*J68</f>
        <v>0</v>
      </c>
      <c r="O68" s="108"/>
      <c r="Z68" s="108"/>
      <c r="AA68" s="108">
        <v>3</v>
      </c>
      <c r="AB68" s="108">
        <v>1</v>
      </c>
      <c r="AC68" s="108" t="s">
        <v>2215</v>
      </c>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18">
        <f>G68</f>
        <v>0</v>
      </c>
      <c r="BA68" s="108"/>
      <c r="BB68" s="108"/>
      <c r="BC68" s="108"/>
      <c r="BD68" s="108"/>
      <c r="BE68" s="108"/>
      <c r="BF68" s="108"/>
      <c r="BG68" s="108"/>
      <c r="BH68" s="108"/>
      <c r="BI68" s="108"/>
      <c r="CA68" s="108">
        <v>3</v>
      </c>
      <c r="CB68" s="108">
        <v>1</v>
      </c>
      <c r="CZ68" s="75">
        <v>1</v>
      </c>
    </row>
    <row r="69" spans="1:104" x14ac:dyDescent="0.2">
      <c r="A69" s="128" t="s">
        <v>51</v>
      </c>
      <c r="B69" s="129" t="s">
        <v>60</v>
      </c>
      <c r="C69" s="130" t="s">
        <v>48</v>
      </c>
      <c r="D69" s="131"/>
      <c r="E69" s="132"/>
      <c r="F69" s="132"/>
      <c r="G69" s="133">
        <f>SUM(G29:G68)</f>
        <v>0</v>
      </c>
      <c r="H69" s="134"/>
      <c r="I69" s="133">
        <f>SUM(I29:I68)</f>
        <v>0</v>
      </c>
      <c r="J69" s="135"/>
      <c r="K69" s="133">
        <f>SUM(K29:K68)</f>
        <v>0</v>
      </c>
      <c r="O69" s="108"/>
      <c r="X69" s="136">
        <f>K69</f>
        <v>0</v>
      </c>
      <c r="Y69" s="136">
        <f>I69</f>
        <v>0</v>
      </c>
      <c r="Z69" s="118">
        <f>G69</f>
        <v>0</v>
      </c>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37"/>
      <c r="BB69" s="137"/>
      <c r="BC69" s="137"/>
      <c r="BD69" s="137"/>
      <c r="BE69" s="137"/>
      <c r="BF69" s="137"/>
      <c r="BG69" s="108"/>
      <c r="BH69" s="108"/>
      <c r="BI69" s="108"/>
    </row>
    <row r="70" spans="1:104" x14ac:dyDescent="0.2">
      <c r="A70" s="138" t="s">
        <v>29</v>
      </c>
      <c r="B70" s="139" t="s">
        <v>52</v>
      </c>
      <c r="C70" s="140"/>
      <c r="D70" s="141"/>
      <c r="E70" s="142"/>
      <c r="F70" s="142"/>
      <c r="G70" s="143">
        <f>SUM(Z7:Z70)</f>
        <v>0</v>
      </c>
      <c r="H70" s="144"/>
      <c r="I70" s="143">
        <f>SUM(Y7:Y70)</f>
        <v>0</v>
      </c>
      <c r="J70" s="144"/>
      <c r="K70" s="143">
        <f>SUM(X7:X70)</f>
        <v>0</v>
      </c>
      <c r="O70" s="108"/>
      <c r="BA70" s="145"/>
      <c r="BB70" s="145"/>
      <c r="BC70" s="145"/>
      <c r="BD70" s="145"/>
      <c r="BE70" s="145"/>
      <c r="BF70" s="145"/>
    </row>
    <row r="71" spans="1:104" x14ac:dyDescent="0.2">
      <c r="E71" s="75"/>
    </row>
    <row r="72" spans="1:104" x14ac:dyDescent="0.2">
      <c r="A72" s="146" t="s">
        <v>31</v>
      </c>
      <c r="E72" s="75"/>
    </row>
    <row r="73" spans="1:104" ht="117.75" customHeight="1" x14ac:dyDescent="0.2">
      <c r="A73" s="182"/>
      <c r="B73" s="183"/>
      <c r="C73" s="183"/>
      <c r="D73" s="183"/>
      <c r="E73" s="183"/>
      <c r="F73" s="183"/>
      <c r="G73" s="184"/>
    </row>
    <row r="74" spans="1:104" x14ac:dyDescent="0.2">
      <c r="E74" s="75"/>
    </row>
    <row r="75" spans="1:104" x14ac:dyDescent="0.2">
      <c r="E75" s="75"/>
    </row>
    <row r="76" spans="1:104" x14ac:dyDescent="0.2">
      <c r="E76" s="75"/>
    </row>
    <row r="77" spans="1:104" x14ac:dyDescent="0.2">
      <c r="E77" s="75"/>
    </row>
    <row r="78" spans="1:104" x14ac:dyDescent="0.2">
      <c r="E78" s="75"/>
    </row>
    <row r="79" spans="1:104" x14ac:dyDescent="0.2">
      <c r="E79" s="75"/>
    </row>
    <row r="80" spans="1:104" x14ac:dyDescent="0.2">
      <c r="E80" s="75"/>
    </row>
    <row r="81" spans="5:5" x14ac:dyDescent="0.2">
      <c r="E81" s="75"/>
    </row>
    <row r="82" spans="5:5" x14ac:dyDescent="0.2">
      <c r="E82" s="75"/>
    </row>
    <row r="83" spans="5:5" x14ac:dyDescent="0.2">
      <c r="E83" s="75"/>
    </row>
    <row r="84" spans="5:5" x14ac:dyDescent="0.2">
      <c r="E84" s="75"/>
    </row>
    <row r="85" spans="5:5" x14ac:dyDescent="0.2">
      <c r="E85" s="75"/>
    </row>
    <row r="86" spans="5:5" x14ac:dyDescent="0.2">
      <c r="E86" s="75"/>
    </row>
    <row r="87" spans="5:5" x14ac:dyDescent="0.2">
      <c r="E87" s="75"/>
    </row>
    <row r="88" spans="5:5" x14ac:dyDescent="0.2">
      <c r="E88" s="75"/>
    </row>
    <row r="89" spans="5:5" x14ac:dyDescent="0.2">
      <c r="E89" s="75"/>
    </row>
    <row r="90" spans="5:5" x14ac:dyDescent="0.2">
      <c r="E90" s="75"/>
    </row>
    <row r="91" spans="5:5" x14ac:dyDescent="0.2">
      <c r="E91" s="75"/>
    </row>
    <row r="92" spans="5:5" x14ac:dyDescent="0.2">
      <c r="E92" s="75"/>
    </row>
    <row r="93" spans="5:5" x14ac:dyDescent="0.2">
      <c r="E93" s="75"/>
    </row>
    <row r="94" spans="5:5" x14ac:dyDescent="0.2">
      <c r="E94" s="75"/>
    </row>
    <row r="95" spans="5:5" x14ac:dyDescent="0.2">
      <c r="E95" s="75"/>
    </row>
    <row r="96" spans="5:5"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5:5" x14ac:dyDescent="0.2">
      <c r="E113" s="75"/>
    </row>
    <row r="114" spans="5:5" x14ac:dyDescent="0.2">
      <c r="E114" s="75"/>
    </row>
    <row r="115" spans="5:5" x14ac:dyDescent="0.2">
      <c r="E115" s="75"/>
    </row>
    <row r="116" spans="5:5" x14ac:dyDescent="0.2">
      <c r="E116" s="75"/>
    </row>
    <row r="117" spans="5:5" x14ac:dyDescent="0.2">
      <c r="E117" s="75"/>
    </row>
    <row r="118" spans="5:5" x14ac:dyDescent="0.2">
      <c r="E118" s="75"/>
    </row>
    <row r="119" spans="5:5" x14ac:dyDescent="0.2">
      <c r="E119" s="75"/>
    </row>
    <row r="120" spans="5:5" x14ac:dyDescent="0.2">
      <c r="E120" s="75"/>
    </row>
    <row r="121" spans="5:5" x14ac:dyDescent="0.2">
      <c r="E121" s="75"/>
    </row>
    <row r="122" spans="5:5" x14ac:dyDescent="0.2">
      <c r="E122" s="75"/>
    </row>
    <row r="123" spans="5:5" x14ac:dyDescent="0.2">
      <c r="E123" s="75"/>
    </row>
    <row r="124" spans="5:5" x14ac:dyDescent="0.2">
      <c r="E124" s="75"/>
    </row>
    <row r="125" spans="5:5" x14ac:dyDescent="0.2">
      <c r="E125" s="75"/>
    </row>
    <row r="126" spans="5:5" x14ac:dyDescent="0.2">
      <c r="E126" s="75"/>
    </row>
    <row r="127" spans="5:5" x14ac:dyDescent="0.2">
      <c r="E127" s="75"/>
    </row>
    <row r="128" spans="5:5" x14ac:dyDescent="0.2">
      <c r="E128" s="75"/>
    </row>
    <row r="129" spans="1:7" x14ac:dyDescent="0.2">
      <c r="A129" s="147"/>
      <c r="B129" s="147"/>
    </row>
    <row r="130" spans="1:7" x14ac:dyDescent="0.2">
      <c r="C130" s="148"/>
      <c r="D130" s="148"/>
      <c r="E130" s="149"/>
      <c r="F130" s="148"/>
      <c r="G130" s="150"/>
    </row>
    <row r="131" spans="1:7" x14ac:dyDescent="0.2">
      <c r="A131" s="147"/>
      <c r="B131" s="147"/>
    </row>
  </sheetData>
  <sheetProtection password="C7B2" sheet="1"/>
  <mergeCells count="15">
    <mergeCell ref="A1:G1"/>
    <mergeCell ref="A73:G73"/>
    <mergeCell ref="C9:G9"/>
    <mergeCell ref="C13:G13"/>
    <mergeCell ref="C15:G15"/>
    <mergeCell ref="C17:G17"/>
    <mergeCell ref="C64:D64"/>
    <mergeCell ref="C23:G23"/>
    <mergeCell ref="C25:G25"/>
    <mergeCell ref="C27:G27"/>
    <mergeCell ref="C31:G31"/>
    <mergeCell ref="C34:D34"/>
    <mergeCell ref="C52:G52"/>
    <mergeCell ref="C58:D58"/>
    <mergeCell ref="C62:D6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dimension ref="A1:CZ116"/>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2249</v>
      </c>
      <c r="E3" s="83"/>
      <c r="F3" s="84"/>
      <c r="G3" s="85"/>
    </row>
    <row r="4" spans="1:104" ht="13.5" customHeight="1" thickBot="1" x14ac:dyDescent="0.25">
      <c r="A4" s="86" t="s">
        <v>34</v>
      </c>
      <c r="B4" s="87"/>
      <c r="C4" s="88"/>
      <c r="D4" s="89" t="s">
        <v>2250</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2218</v>
      </c>
      <c r="C7" s="102" t="s">
        <v>2219</v>
      </c>
      <c r="D7" s="103"/>
      <c r="E7" s="104"/>
      <c r="F7" s="104"/>
      <c r="G7" s="105"/>
      <c r="H7" s="106"/>
      <c r="I7" s="107"/>
      <c r="J7" s="106"/>
      <c r="K7" s="107"/>
      <c r="O7" s="108"/>
    </row>
    <row r="8" spans="1:104" ht="33.75" x14ac:dyDescent="0.2">
      <c r="A8" s="109">
        <v>1</v>
      </c>
      <c r="B8" s="110" t="s">
        <v>1912</v>
      </c>
      <c r="C8" s="111" t="s">
        <v>2220</v>
      </c>
      <c r="D8" s="112" t="s">
        <v>49</v>
      </c>
      <c r="E8" s="113">
        <v>3200</v>
      </c>
      <c r="F8" s="114">
        <v>0</v>
      </c>
      <c r="G8" s="115">
        <f>E8*F8</f>
        <v>0</v>
      </c>
      <c r="H8" s="116">
        <v>0</v>
      </c>
      <c r="I8" s="117">
        <f>E8*H8</f>
        <v>0</v>
      </c>
      <c r="J8" s="116"/>
      <c r="K8" s="117">
        <f>E8*J8</f>
        <v>0</v>
      </c>
      <c r="O8" s="108"/>
      <c r="Z8" s="108"/>
      <c r="AA8" s="108">
        <v>12</v>
      </c>
      <c r="AB8" s="108">
        <v>0</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12</v>
      </c>
      <c r="CB8" s="108">
        <v>0</v>
      </c>
      <c r="CZ8" s="75">
        <v>1</v>
      </c>
    </row>
    <row r="9" spans="1:104" ht="22.5" x14ac:dyDescent="0.2">
      <c r="A9" s="109">
        <v>2</v>
      </c>
      <c r="B9" s="110" t="s">
        <v>1810</v>
      </c>
      <c r="C9" s="111" t="s">
        <v>2221</v>
      </c>
      <c r="D9" s="112" t="s">
        <v>104</v>
      </c>
      <c r="E9" s="113">
        <v>6.4</v>
      </c>
      <c r="F9" s="114">
        <v>0</v>
      </c>
      <c r="G9" s="115">
        <f>E9*F9</f>
        <v>0</v>
      </c>
      <c r="H9" s="116">
        <v>0</v>
      </c>
      <c r="I9" s="117">
        <f>E9*H9</f>
        <v>0</v>
      </c>
      <c r="J9" s="116"/>
      <c r="K9" s="117">
        <f>E9*J9</f>
        <v>0</v>
      </c>
      <c r="O9" s="108"/>
      <c r="Z9" s="108"/>
      <c r="AA9" s="108">
        <v>12</v>
      </c>
      <c r="AB9" s="108">
        <v>0</v>
      </c>
      <c r="AC9" s="108">
        <v>2</v>
      </c>
      <c r="AD9" s="108"/>
      <c r="AE9" s="108"/>
      <c r="AF9" s="108"/>
      <c r="AG9" s="108"/>
      <c r="AH9" s="108"/>
      <c r="AI9" s="108"/>
      <c r="AJ9" s="108"/>
      <c r="AK9" s="108"/>
      <c r="AL9" s="108"/>
      <c r="AM9" s="108"/>
      <c r="AN9" s="108"/>
      <c r="AO9" s="108"/>
      <c r="AP9" s="108"/>
      <c r="AQ9" s="108"/>
      <c r="AR9" s="108"/>
      <c r="AS9" s="108"/>
      <c r="AT9" s="108"/>
      <c r="AU9" s="108"/>
      <c r="AV9" s="108"/>
      <c r="AW9" s="108"/>
      <c r="AX9" s="108"/>
      <c r="AY9" s="108"/>
      <c r="AZ9" s="118">
        <f>G9</f>
        <v>0</v>
      </c>
      <c r="BA9" s="108"/>
      <c r="BB9" s="108"/>
      <c r="BC9" s="108"/>
      <c r="BD9" s="108"/>
      <c r="BE9" s="108"/>
      <c r="BF9" s="108"/>
      <c r="BG9" s="108"/>
      <c r="BH9" s="108"/>
      <c r="BI9" s="108"/>
      <c r="CA9" s="108">
        <v>12</v>
      </c>
      <c r="CB9" s="108">
        <v>0</v>
      </c>
      <c r="CZ9" s="75">
        <v>1</v>
      </c>
    </row>
    <row r="10" spans="1:104" x14ac:dyDescent="0.2">
      <c r="A10" s="119"/>
      <c r="B10" s="120"/>
      <c r="C10" s="178" t="s">
        <v>2222</v>
      </c>
      <c r="D10" s="179"/>
      <c r="E10" s="179"/>
      <c r="F10" s="179"/>
      <c r="G10" s="180"/>
      <c r="I10" s="121"/>
      <c r="K10" s="121"/>
      <c r="L10" s="122" t="s">
        <v>2222</v>
      </c>
      <c r="O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row>
    <row r="11" spans="1:104" ht="22.5" x14ac:dyDescent="0.2">
      <c r="A11" s="109">
        <v>3</v>
      </c>
      <c r="B11" s="110" t="s">
        <v>1814</v>
      </c>
      <c r="C11" s="111" t="s">
        <v>1815</v>
      </c>
      <c r="D11" s="112" t="s">
        <v>104</v>
      </c>
      <c r="E11" s="113">
        <v>6.4</v>
      </c>
      <c r="F11" s="114">
        <v>0</v>
      </c>
      <c r="G11" s="115">
        <f>E11*F11</f>
        <v>0</v>
      </c>
      <c r="H11" s="116">
        <v>0</v>
      </c>
      <c r="I11" s="117">
        <f>E11*H11</f>
        <v>0</v>
      </c>
      <c r="J11" s="116"/>
      <c r="K11" s="117">
        <f>E11*J11</f>
        <v>0</v>
      </c>
      <c r="O11" s="108"/>
      <c r="Z11" s="108"/>
      <c r="AA11" s="108">
        <v>12</v>
      </c>
      <c r="AB11" s="108">
        <v>0</v>
      </c>
      <c r="AC11" s="108">
        <v>3</v>
      </c>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18">
        <f>G11</f>
        <v>0</v>
      </c>
      <c r="BA11" s="108"/>
      <c r="BB11" s="108"/>
      <c r="BC11" s="108"/>
      <c r="BD11" s="108"/>
      <c r="BE11" s="108"/>
      <c r="BF11" s="108"/>
      <c r="BG11" s="108"/>
      <c r="BH11" s="108"/>
      <c r="BI11" s="108"/>
      <c r="CA11" s="108">
        <v>12</v>
      </c>
      <c r="CB11" s="108">
        <v>0</v>
      </c>
      <c r="CZ11" s="75">
        <v>1</v>
      </c>
    </row>
    <row r="12" spans="1:104" x14ac:dyDescent="0.2">
      <c r="A12" s="119"/>
      <c r="B12" s="120"/>
      <c r="C12" s="178" t="s">
        <v>1996</v>
      </c>
      <c r="D12" s="179"/>
      <c r="E12" s="179"/>
      <c r="F12" s="179"/>
      <c r="G12" s="180"/>
      <c r="I12" s="121"/>
      <c r="K12" s="121"/>
      <c r="L12" s="122" t="s">
        <v>1996</v>
      </c>
      <c r="O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row>
    <row r="13" spans="1:104" ht="22.5" x14ac:dyDescent="0.2">
      <c r="A13" s="109">
        <v>4</v>
      </c>
      <c r="B13" s="110" t="s">
        <v>1662</v>
      </c>
      <c r="C13" s="111" t="s">
        <v>1663</v>
      </c>
      <c r="D13" s="112" t="s">
        <v>128</v>
      </c>
      <c r="E13" s="113">
        <v>6.4000000000000003E-3</v>
      </c>
      <c r="F13" s="114">
        <v>0</v>
      </c>
      <c r="G13" s="115">
        <f>E13*F13</f>
        <v>0</v>
      </c>
      <c r="H13" s="116">
        <v>0</v>
      </c>
      <c r="I13" s="117">
        <f>E13*H13</f>
        <v>0</v>
      </c>
      <c r="J13" s="116"/>
      <c r="K13" s="117">
        <f>E13*J13</f>
        <v>0</v>
      </c>
      <c r="O13" s="108"/>
      <c r="Z13" s="108"/>
      <c r="AA13" s="108">
        <v>12</v>
      </c>
      <c r="AB13" s="108">
        <v>0</v>
      </c>
      <c r="AC13" s="108">
        <v>4</v>
      </c>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18">
        <f>G13</f>
        <v>0</v>
      </c>
      <c r="BA13" s="108"/>
      <c r="BB13" s="108"/>
      <c r="BC13" s="108"/>
      <c r="BD13" s="108"/>
      <c r="BE13" s="108"/>
      <c r="BF13" s="108"/>
      <c r="BG13" s="108"/>
      <c r="BH13" s="108"/>
      <c r="BI13" s="108"/>
      <c r="CA13" s="108">
        <v>12</v>
      </c>
      <c r="CB13" s="108">
        <v>0</v>
      </c>
      <c r="CZ13" s="75">
        <v>1</v>
      </c>
    </row>
    <row r="14" spans="1:104" x14ac:dyDescent="0.2">
      <c r="A14" s="109">
        <v>5</v>
      </c>
      <c r="B14" s="110" t="s">
        <v>1734</v>
      </c>
      <c r="C14" s="111" t="s">
        <v>1841</v>
      </c>
      <c r="D14" s="112" t="s">
        <v>104</v>
      </c>
      <c r="E14" s="113">
        <v>6.4</v>
      </c>
      <c r="F14" s="114">
        <v>0</v>
      </c>
      <c r="G14" s="115">
        <f>E14*F14</f>
        <v>0</v>
      </c>
      <c r="H14" s="116">
        <v>0</v>
      </c>
      <c r="I14" s="117">
        <f>E14*H14</f>
        <v>0</v>
      </c>
      <c r="J14" s="116"/>
      <c r="K14" s="117">
        <f>E14*J14</f>
        <v>0</v>
      </c>
      <c r="O14" s="108"/>
      <c r="Z14" s="108"/>
      <c r="AA14" s="108">
        <v>12</v>
      </c>
      <c r="AB14" s="108">
        <v>0</v>
      </c>
      <c r="AC14" s="108">
        <v>5</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G14</f>
        <v>0</v>
      </c>
      <c r="BA14" s="108"/>
      <c r="BB14" s="108"/>
      <c r="BC14" s="108"/>
      <c r="BD14" s="108"/>
      <c r="BE14" s="108"/>
      <c r="BF14" s="108"/>
      <c r="BG14" s="108"/>
      <c r="BH14" s="108"/>
      <c r="BI14" s="108"/>
      <c r="CA14" s="108">
        <v>12</v>
      </c>
      <c r="CB14" s="108">
        <v>0</v>
      </c>
      <c r="CZ14" s="75">
        <v>1</v>
      </c>
    </row>
    <row r="15" spans="1:104" x14ac:dyDescent="0.2">
      <c r="A15" s="128" t="s">
        <v>51</v>
      </c>
      <c r="B15" s="129" t="s">
        <v>2218</v>
      </c>
      <c r="C15" s="130" t="s">
        <v>2219</v>
      </c>
      <c r="D15" s="131"/>
      <c r="E15" s="132"/>
      <c r="F15" s="132"/>
      <c r="G15" s="133">
        <f>SUM(G7:G14)</f>
        <v>0</v>
      </c>
      <c r="H15" s="134"/>
      <c r="I15" s="133">
        <f>SUM(I7:I14)</f>
        <v>0</v>
      </c>
      <c r="J15" s="135"/>
      <c r="K15" s="133">
        <f>SUM(K7:K14)</f>
        <v>0</v>
      </c>
      <c r="O15" s="108"/>
      <c r="X15" s="136">
        <f>K15</f>
        <v>0</v>
      </c>
      <c r="Y15" s="136">
        <f>I15</f>
        <v>0</v>
      </c>
      <c r="Z15" s="118">
        <f>G15</f>
        <v>0</v>
      </c>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37"/>
      <c r="BB15" s="137"/>
      <c r="BC15" s="137"/>
      <c r="BD15" s="137"/>
      <c r="BE15" s="137"/>
      <c r="BF15" s="137"/>
      <c r="BG15" s="108"/>
      <c r="BH15" s="108"/>
      <c r="BI15" s="108"/>
    </row>
    <row r="16" spans="1:104" ht="14.25" customHeight="1" x14ac:dyDescent="0.2">
      <c r="A16" s="100" t="s">
        <v>46</v>
      </c>
      <c r="B16" s="101" t="s">
        <v>2223</v>
      </c>
      <c r="C16" s="102" t="s">
        <v>2224</v>
      </c>
      <c r="D16" s="103"/>
      <c r="E16" s="104"/>
      <c r="F16" s="104"/>
      <c r="G16" s="105"/>
      <c r="H16" s="106"/>
      <c r="I16" s="107"/>
      <c r="J16" s="106"/>
      <c r="K16" s="107"/>
      <c r="O16" s="108"/>
    </row>
    <row r="17" spans="1:104" ht="22.5" x14ac:dyDescent="0.2">
      <c r="A17" s="109">
        <v>6</v>
      </c>
      <c r="B17" s="110" t="s">
        <v>1912</v>
      </c>
      <c r="C17" s="111" t="s">
        <v>2225</v>
      </c>
      <c r="D17" s="112" t="s">
        <v>49</v>
      </c>
      <c r="E17" s="113">
        <v>3200</v>
      </c>
      <c r="F17" s="114">
        <v>0</v>
      </c>
      <c r="G17" s="115">
        <f>E17*F17</f>
        <v>0</v>
      </c>
      <c r="H17" s="116">
        <v>0</v>
      </c>
      <c r="I17" s="117">
        <f>E17*H17</f>
        <v>0</v>
      </c>
      <c r="J17" s="116"/>
      <c r="K17" s="117">
        <f>E17*J17</f>
        <v>0</v>
      </c>
      <c r="O17" s="108"/>
      <c r="Z17" s="108"/>
      <c r="AA17" s="108">
        <v>12</v>
      </c>
      <c r="AB17" s="108">
        <v>0</v>
      </c>
      <c r="AC17" s="108">
        <v>6</v>
      </c>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18">
        <f>G17</f>
        <v>0</v>
      </c>
      <c r="BA17" s="108"/>
      <c r="BB17" s="108"/>
      <c r="BC17" s="108"/>
      <c r="BD17" s="108"/>
      <c r="BE17" s="108"/>
      <c r="BF17" s="108"/>
      <c r="BG17" s="108"/>
      <c r="BH17" s="108"/>
      <c r="BI17" s="108"/>
      <c r="CA17" s="108">
        <v>12</v>
      </c>
      <c r="CB17" s="108">
        <v>0</v>
      </c>
      <c r="CZ17" s="75">
        <v>1</v>
      </c>
    </row>
    <row r="18" spans="1:104" x14ac:dyDescent="0.2">
      <c r="A18" s="119"/>
      <c r="B18" s="120"/>
      <c r="C18" s="178" t="s">
        <v>2226</v>
      </c>
      <c r="D18" s="179"/>
      <c r="E18" s="179"/>
      <c r="F18" s="179"/>
      <c r="G18" s="180"/>
      <c r="I18" s="121"/>
      <c r="K18" s="121"/>
      <c r="L18" s="122" t="s">
        <v>2226</v>
      </c>
      <c r="O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row>
    <row r="19" spans="1:104" x14ac:dyDescent="0.2">
      <c r="A19" s="119"/>
      <c r="B19" s="120"/>
      <c r="C19" s="178" t="s">
        <v>2227</v>
      </c>
      <c r="D19" s="179"/>
      <c r="E19" s="179"/>
      <c r="F19" s="179"/>
      <c r="G19" s="180"/>
      <c r="I19" s="121"/>
      <c r="K19" s="121"/>
      <c r="L19" s="122" t="s">
        <v>2227</v>
      </c>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row>
    <row r="20" spans="1:104" x14ac:dyDescent="0.2">
      <c r="A20" s="119"/>
      <c r="B20" s="120"/>
      <c r="C20" s="178" t="s">
        <v>2228</v>
      </c>
      <c r="D20" s="179"/>
      <c r="E20" s="179"/>
      <c r="F20" s="179"/>
      <c r="G20" s="180"/>
      <c r="I20" s="121"/>
      <c r="K20" s="121"/>
      <c r="L20" s="122" t="s">
        <v>2228</v>
      </c>
      <c r="O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row>
    <row r="21" spans="1:104" x14ac:dyDescent="0.2">
      <c r="A21" s="119"/>
      <c r="B21" s="120"/>
      <c r="C21" s="178">
        <f>150*5+490*5</f>
        <v>3200</v>
      </c>
      <c r="D21" s="179"/>
      <c r="E21" s="179"/>
      <c r="F21" s="179"/>
      <c r="G21" s="180"/>
      <c r="I21" s="121"/>
      <c r="K21" s="121"/>
      <c r="L21" s="122">
        <f>150*5+490*5</f>
        <v>3200</v>
      </c>
      <c r="O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row>
    <row r="22" spans="1:104" ht="22.5" x14ac:dyDescent="0.2">
      <c r="A22" s="109">
        <v>7</v>
      </c>
      <c r="B22" s="110" t="s">
        <v>2229</v>
      </c>
      <c r="C22" s="111" t="s">
        <v>2230</v>
      </c>
      <c r="D22" s="112" t="s">
        <v>84</v>
      </c>
      <c r="E22" s="113">
        <v>8</v>
      </c>
      <c r="F22" s="114">
        <v>0</v>
      </c>
      <c r="G22" s="115">
        <f>E22*F22</f>
        <v>0</v>
      </c>
      <c r="H22" s="116">
        <v>0</v>
      </c>
      <c r="I22" s="117">
        <f>E22*H22</f>
        <v>0</v>
      </c>
      <c r="J22" s="116"/>
      <c r="K22" s="117">
        <f>E22*J22</f>
        <v>0</v>
      </c>
      <c r="O22" s="108"/>
      <c r="Z22" s="108"/>
      <c r="AA22" s="108">
        <v>12</v>
      </c>
      <c r="AB22" s="108">
        <v>0</v>
      </c>
      <c r="AC22" s="108">
        <v>7</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G22</f>
        <v>0</v>
      </c>
      <c r="BA22" s="108"/>
      <c r="BB22" s="108"/>
      <c r="BC22" s="108"/>
      <c r="BD22" s="108"/>
      <c r="BE22" s="108"/>
      <c r="BF22" s="108"/>
      <c r="BG22" s="108"/>
      <c r="BH22" s="108"/>
      <c r="BI22" s="108"/>
      <c r="CA22" s="108">
        <v>12</v>
      </c>
      <c r="CB22" s="108">
        <v>0</v>
      </c>
      <c r="CZ22" s="75">
        <v>1</v>
      </c>
    </row>
    <row r="23" spans="1:104" ht="22.5" x14ac:dyDescent="0.2">
      <c r="A23" s="119"/>
      <c r="B23" s="120"/>
      <c r="C23" s="178" t="s">
        <v>2231</v>
      </c>
      <c r="D23" s="179"/>
      <c r="E23" s="179"/>
      <c r="F23" s="179"/>
      <c r="G23" s="180"/>
      <c r="I23" s="121"/>
      <c r="K23" s="121"/>
      <c r="L23" s="122" t="s">
        <v>2231</v>
      </c>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row>
    <row r="24" spans="1:104" ht="22.5" x14ac:dyDescent="0.2">
      <c r="A24" s="109">
        <v>8</v>
      </c>
      <c r="B24" s="110" t="s">
        <v>1802</v>
      </c>
      <c r="C24" s="111" t="s">
        <v>1803</v>
      </c>
      <c r="D24" s="112" t="s">
        <v>49</v>
      </c>
      <c r="E24" s="113">
        <v>8</v>
      </c>
      <c r="F24" s="114">
        <v>0</v>
      </c>
      <c r="G24" s="115">
        <f>E24*F24</f>
        <v>0</v>
      </c>
      <c r="H24" s="116">
        <v>0</v>
      </c>
      <c r="I24" s="117">
        <f>E24*H24</f>
        <v>0</v>
      </c>
      <c r="J24" s="116"/>
      <c r="K24" s="117">
        <f>E24*J24</f>
        <v>0</v>
      </c>
      <c r="O24" s="108"/>
      <c r="Z24" s="108"/>
      <c r="AA24" s="108">
        <v>12</v>
      </c>
      <c r="AB24" s="108">
        <v>0</v>
      </c>
      <c r="AC24" s="108">
        <v>8</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12</v>
      </c>
      <c r="CB24" s="108">
        <v>0</v>
      </c>
      <c r="CZ24" s="75">
        <v>1</v>
      </c>
    </row>
    <row r="25" spans="1:104" ht="22.5" x14ac:dyDescent="0.2">
      <c r="A25" s="119"/>
      <c r="B25" s="120"/>
      <c r="C25" s="178" t="s">
        <v>1988</v>
      </c>
      <c r="D25" s="179"/>
      <c r="E25" s="179"/>
      <c r="F25" s="179"/>
      <c r="G25" s="180"/>
      <c r="I25" s="121"/>
      <c r="K25" s="121"/>
      <c r="L25" s="122" t="s">
        <v>1988</v>
      </c>
      <c r="O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104" x14ac:dyDescent="0.2">
      <c r="A26" s="119"/>
      <c r="B26" s="120"/>
      <c r="C26" s="178" t="s">
        <v>2232</v>
      </c>
      <c r="D26" s="179"/>
      <c r="E26" s="179"/>
      <c r="F26" s="179"/>
      <c r="G26" s="180"/>
      <c r="I26" s="121"/>
      <c r="K26" s="121"/>
      <c r="L26" s="122" t="s">
        <v>2232</v>
      </c>
      <c r="O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row>
    <row r="27" spans="1:104" x14ac:dyDescent="0.2">
      <c r="A27" s="119"/>
      <c r="B27" s="120"/>
      <c r="C27" s="178" t="s">
        <v>2233</v>
      </c>
      <c r="D27" s="179"/>
      <c r="E27" s="179"/>
      <c r="F27" s="179"/>
      <c r="G27" s="180"/>
      <c r="I27" s="121"/>
      <c r="K27" s="121"/>
      <c r="L27" s="122" t="s">
        <v>2233</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104" ht="22.5" x14ac:dyDescent="0.2">
      <c r="A28" s="109">
        <v>9</v>
      </c>
      <c r="B28" s="110" t="s">
        <v>1810</v>
      </c>
      <c r="C28" s="111" t="s">
        <v>2221</v>
      </c>
      <c r="D28" s="112" t="s">
        <v>104</v>
      </c>
      <c r="E28" s="113">
        <v>4.8</v>
      </c>
      <c r="F28" s="114">
        <v>0</v>
      </c>
      <c r="G28" s="115">
        <f>E28*F28</f>
        <v>0</v>
      </c>
      <c r="H28" s="116">
        <v>0</v>
      </c>
      <c r="I28" s="117">
        <f>E28*H28</f>
        <v>0</v>
      </c>
      <c r="J28" s="116"/>
      <c r="K28" s="117">
        <f>E28*J28</f>
        <v>0</v>
      </c>
      <c r="O28" s="108"/>
      <c r="Z28" s="108"/>
      <c r="AA28" s="108">
        <v>12</v>
      </c>
      <c r="AB28" s="108">
        <v>0</v>
      </c>
      <c r="AC28" s="108">
        <v>9</v>
      </c>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18">
        <f>G28</f>
        <v>0</v>
      </c>
      <c r="BA28" s="108"/>
      <c r="BB28" s="108"/>
      <c r="BC28" s="108"/>
      <c r="BD28" s="108"/>
      <c r="BE28" s="108"/>
      <c r="BF28" s="108"/>
      <c r="BG28" s="108"/>
      <c r="BH28" s="108"/>
      <c r="BI28" s="108"/>
      <c r="CA28" s="108">
        <v>12</v>
      </c>
      <c r="CB28" s="108">
        <v>0</v>
      </c>
      <c r="CZ28" s="75">
        <v>1</v>
      </c>
    </row>
    <row r="29" spans="1:104" x14ac:dyDescent="0.2">
      <c r="A29" s="119"/>
      <c r="B29" s="120"/>
      <c r="C29" s="178" t="s">
        <v>2234</v>
      </c>
      <c r="D29" s="179"/>
      <c r="E29" s="179"/>
      <c r="F29" s="179"/>
      <c r="G29" s="180"/>
      <c r="I29" s="121"/>
      <c r="K29" s="121"/>
      <c r="L29" s="122" t="s">
        <v>2234</v>
      </c>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x14ac:dyDescent="0.2">
      <c r="A30" s="119"/>
      <c r="B30" s="120"/>
      <c r="C30" s="178" t="s">
        <v>2235</v>
      </c>
      <c r="D30" s="179"/>
      <c r="E30" s="179"/>
      <c r="F30" s="179"/>
      <c r="G30" s="180"/>
      <c r="I30" s="121"/>
      <c r="K30" s="121"/>
      <c r="L30" s="122" t="s">
        <v>2235</v>
      </c>
      <c r="O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row>
    <row r="31" spans="1:104" x14ac:dyDescent="0.2">
      <c r="A31" s="119"/>
      <c r="B31" s="120"/>
      <c r="C31" s="178" t="s">
        <v>50</v>
      </c>
      <c r="D31" s="179"/>
      <c r="E31" s="179"/>
      <c r="F31" s="179"/>
      <c r="G31" s="180"/>
      <c r="I31" s="121"/>
      <c r="K31" s="121"/>
      <c r="L31" s="122"/>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ht="22.5" x14ac:dyDescent="0.2">
      <c r="A32" s="109">
        <v>10</v>
      </c>
      <c r="B32" s="110" t="s">
        <v>1814</v>
      </c>
      <c r="C32" s="111" t="s">
        <v>1815</v>
      </c>
      <c r="D32" s="112" t="s">
        <v>104</v>
      </c>
      <c r="E32" s="113">
        <v>4.8</v>
      </c>
      <c r="F32" s="114">
        <v>0</v>
      </c>
      <c r="G32" s="115">
        <f>E32*F32</f>
        <v>0</v>
      </c>
      <c r="H32" s="116">
        <v>0</v>
      </c>
      <c r="I32" s="117">
        <f>E32*H32</f>
        <v>0</v>
      </c>
      <c r="J32" s="116"/>
      <c r="K32" s="117">
        <f>E32*J32</f>
        <v>0</v>
      </c>
      <c r="O32" s="108"/>
      <c r="Z32" s="108"/>
      <c r="AA32" s="108">
        <v>12</v>
      </c>
      <c r="AB32" s="108">
        <v>0</v>
      </c>
      <c r="AC32" s="108">
        <v>10</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G32</f>
        <v>0</v>
      </c>
      <c r="BA32" s="108"/>
      <c r="BB32" s="108"/>
      <c r="BC32" s="108"/>
      <c r="BD32" s="108"/>
      <c r="BE32" s="108"/>
      <c r="BF32" s="108"/>
      <c r="BG32" s="108"/>
      <c r="BH32" s="108"/>
      <c r="BI32" s="108"/>
      <c r="CA32" s="108">
        <v>12</v>
      </c>
      <c r="CB32" s="108">
        <v>0</v>
      </c>
      <c r="CZ32" s="75">
        <v>1</v>
      </c>
    </row>
    <row r="33" spans="1:104" x14ac:dyDescent="0.2">
      <c r="A33" s="119"/>
      <c r="B33" s="120"/>
      <c r="C33" s="178" t="s">
        <v>1996</v>
      </c>
      <c r="D33" s="179"/>
      <c r="E33" s="179"/>
      <c r="F33" s="179"/>
      <c r="G33" s="180"/>
      <c r="I33" s="121"/>
      <c r="K33" s="121"/>
      <c r="L33" s="122" t="s">
        <v>1996</v>
      </c>
      <c r="O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row>
    <row r="34" spans="1:104" ht="22.5" x14ac:dyDescent="0.2">
      <c r="A34" s="109">
        <v>11</v>
      </c>
      <c r="B34" s="110" t="s">
        <v>1662</v>
      </c>
      <c r="C34" s="111" t="s">
        <v>1773</v>
      </c>
      <c r="D34" s="112" t="s">
        <v>128</v>
      </c>
      <c r="E34" s="113">
        <v>2.5600000000000001E-2</v>
      </c>
      <c r="F34" s="114">
        <v>0</v>
      </c>
      <c r="G34" s="115">
        <f>E34*F34</f>
        <v>0</v>
      </c>
      <c r="H34" s="116">
        <v>0</v>
      </c>
      <c r="I34" s="117">
        <f>E34*H34</f>
        <v>0</v>
      </c>
      <c r="J34" s="116"/>
      <c r="K34" s="117">
        <f>E34*J34</f>
        <v>0</v>
      </c>
      <c r="O34" s="108"/>
      <c r="Z34" s="108"/>
      <c r="AA34" s="108">
        <v>12</v>
      </c>
      <c r="AB34" s="108">
        <v>0</v>
      </c>
      <c r="AC34" s="108">
        <v>11</v>
      </c>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18">
        <f>G34</f>
        <v>0</v>
      </c>
      <c r="BA34" s="108"/>
      <c r="BB34" s="108"/>
      <c r="BC34" s="108"/>
      <c r="BD34" s="108"/>
      <c r="BE34" s="108"/>
      <c r="BF34" s="108"/>
      <c r="BG34" s="108"/>
      <c r="BH34" s="108"/>
      <c r="BI34" s="108"/>
      <c r="CA34" s="108">
        <v>12</v>
      </c>
      <c r="CB34" s="108">
        <v>0</v>
      </c>
      <c r="CZ34" s="75">
        <v>1</v>
      </c>
    </row>
    <row r="35" spans="1:104" x14ac:dyDescent="0.2">
      <c r="A35" s="119"/>
      <c r="B35" s="120"/>
      <c r="C35" s="178" t="s">
        <v>2236</v>
      </c>
      <c r="D35" s="179"/>
      <c r="E35" s="179"/>
      <c r="F35" s="179"/>
      <c r="G35" s="180"/>
      <c r="I35" s="121"/>
      <c r="K35" s="121"/>
      <c r="L35" s="122" t="s">
        <v>2236</v>
      </c>
      <c r="O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row>
    <row r="36" spans="1:104" x14ac:dyDescent="0.2">
      <c r="A36" s="109">
        <v>12</v>
      </c>
      <c r="B36" s="110" t="s">
        <v>1734</v>
      </c>
      <c r="C36" s="111" t="s">
        <v>2237</v>
      </c>
      <c r="D36" s="112" t="s">
        <v>104</v>
      </c>
      <c r="E36" s="113">
        <v>0.8</v>
      </c>
      <c r="F36" s="114">
        <v>0</v>
      </c>
      <c r="G36" s="115">
        <f>E36*F36</f>
        <v>0</v>
      </c>
      <c r="H36" s="116">
        <v>0</v>
      </c>
      <c r="I36" s="117">
        <f>E36*H36</f>
        <v>0</v>
      </c>
      <c r="J36" s="116"/>
      <c r="K36" s="117">
        <f>E36*J36</f>
        <v>0</v>
      </c>
      <c r="O36" s="108"/>
      <c r="Z36" s="108"/>
      <c r="AA36" s="108">
        <v>12</v>
      </c>
      <c r="AB36" s="108">
        <v>0</v>
      </c>
      <c r="AC36" s="108">
        <v>13</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G36</f>
        <v>0</v>
      </c>
      <c r="BA36" s="108"/>
      <c r="BB36" s="108"/>
      <c r="BC36" s="108"/>
      <c r="BD36" s="108"/>
      <c r="BE36" s="108"/>
      <c r="BF36" s="108"/>
      <c r="BG36" s="108"/>
      <c r="BH36" s="108"/>
      <c r="BI36" s="108"/>
      <c r="CA36" s="108">
        <v>12</v>
      </c>
      <c r="CB36" s="108">
        <v>0</v>
      </c>
      <c r="CZ36" s="75">
        <v>1</v>
      </c>
    </row>
    <row r="37" spans="1:104" x14ac:dyDescent="0.2">
      <c r="A37" s="119"/>
      <c r="B37" s="120"/>
      <c r="C37" s="178" t="s">
        <v>2238</v>
      </c>
      <c r="D37" s="179"/>
      <c r="E37" s="179"/>
      <c r="F37" s="179"/>
      <c r="G37" s="180"/>
      <c r="I37" s="121"/>
      <c r="K37" s="121"/>
      <c r="L37" s="122" t="s">
        <v>2238</v>
      </c>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x14ac:dyDescent="0.2">
      <c r="A38" s="109">
        <v>13</v>
      </c>
      <c r="B38" s="110" t="s">
        <v>1734</v>
      </c>
      <c r="C38" s="111" t="s">
        <v>1841</v>
      </c>
      <c r="D38" s="112" t="s">
        <v>104</v>
      </c>
      <c r="E38" s="113">
        <v>4.8</v>
      </c>
      <c r="F38" s="114">
        <v>0</v>
      </c>
      <c r="G38" s="115">
        <f>E38*F38</f>
        <v>0</v>
      </c>
      <c r="H38" s="116">
        <v>0</v>
      </c>
      <c r="I38" s="117">
        <f>E38*H38</f>
        <v>0</v>
      </c>
      <c r="J38" s="116"/>
      <c r="K38" s="117">
        <f>E38*J38</f>
        <v>0</v>
      </c>
      <c r="O38" s="108"/>
      <c r="Z38" s="108"/>
      <c r="AA38" s="108">
        <v>12</v>
      </c>
      <c r="AB38" s="108">
        <v>0</v>
      </c>
      <c r="AC38" s="108">
        <v>12</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G38</f>
        <v>0</v>
      </c>
      <c r="BA38" s="108"/>
      <c r="BB38" s="108"/>
      <c r="BC38" s="108"/>
      <c r="BD38" s="108"/>
      <c r="BE38" s="108"/>
      <c r="BF38" s="108"/>
      <c r="BG38" s="108"/>
      <c r="BH38" s="108"/>
      <c r="BI38" s="108"/>
      <c r="CA38" s="108">
        <v>12</v>
      </c>
      <c r="CB38" s="108">
        <v>0</v>
      </c>
      <c r="CZ38" s="75">
        <v>1</v>
      </c>
    </row>
    <row r="39" spans="1:104" x14ac:dyDescent="0.2">
      <c r="A39" s="128" t="s">
        <v>51</v>
      </c>
      <c r="B39" s="129" t="s">
        <v>2223</v>
      </c>
      <c r="C39" s="130" t="s">
        <v>2224</v>
      </c>
      <c r="D39" s="131"/>
      <c r="E39" s="132"/>
      <c r="F39" s="132"/>
      <c r="G39" s="133">
        <f>SUM(G16:G38)</f>
        <v>0</v>
      </c>
      <c r="H39" s="134"/>
      <c r="I39" s="133">
        <f>SUM(I16:I38)</f>
        <v>0</v>
      </c>
      <c r="J39" s="135"/>
      <c r="K39" s="133">
        <f>SUM(K16:K38)</f>
        <v>0</v>
      </c>
      <c r="O39" s="108"/>
      <c r="X39" s="136">
        <f>K39</f>
        <v>0</v>
      </c>
      <c r="Y39" s="136">
        <f>I39</f>
        <v>0</v>
      </c>
      <c r="Z39" s="118">
        <f>G39</f>
        <v>0</v>
      </c>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37"/>
      <c r="BB39" s="137"/>
      <c r="BC39" s="137"/>
      <c r="BD39" s="137"/>
      <c r="BE39" s="137"/>
      <c r="BF39" s="137"/>
      <c r="BG39" s="108"/>
      <c r="BH39" s="108"/>
      <c r="BI39" s="108"/>
    </row>
    <row r="40" spans="1:104" ht="14.25" customHeight="1" x14ac:dyDescent="0.2">
      <c r="A40" s="100" t="s">
        <v>46</v>
      </c>
      <c r="B40" s="101" t="s">
        <v>2239</v>
      </c>
      <c r="C40" s="102" t="s">
        <v>2240</v>
      </c>
      <c r="D40" s="103"/>
      <c r="E40" s="104"/>
      <c r="F40" s="104"/>
      <c r="G40" s="105"/>
      <c r="H40" s="106"/>
      <c r="I40" s="107"/>
      <c r="J40" s="106"/>
      <c r="K40" s="107"/>
      <c r="O40" s="108"/>
    </row>
    <row r="41" spans="1:104" ht="22.5" x14ac:dyDescent="0.2">
      <c r="A41" s="109">
        <v>14</v>
      </c>
      <c r="B41" s="110" t="s">
        <v>1912</v>
      </c>
      <c r="C41" s="111" t="s">
        <v>2225</v>
      </c>
      <c r="D41" s="112" t="s">
        <v>49</v>
      </c>
      <c r="E41" s="113">
        <v>3200</v>
      </c>
      <c r="F41" s="114">
        <v>0</v>
      </c>
      <c r="G41" s="115">
        <f>E41*F41</f>
        <v>0</v>
      </c>
      <c r="H41" s="116">
        <v>0</v>
      </c>
      <c r="I41" s="117">
        <f>E41*H41</f>
        <v>0</v>
      </c>
      <c r="J41" s="116"/>
      <c r="K41" s="117">
        <f>E41*J41</f>
        <v>0</v>
      </c>
      <c r="O41" s="108"/>
      <c r="Z41" s="108"/>
      <c r="AA41" s="108">
        <v>12</v>
      </c>
      <c r="AB41" s="108">
        <v>0</v>
      </c>
      <c r="AC41" s="108">
        <v>14</v>
      </c>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18">
        <f>G41</f>
        <v>0</v>
      </c>
      <c r="BA41" s="108"/>
      <c r="BB41" s="108"/>
      <c r="BC41" s="108"/>
      <c r="BD41" s="108"/>
      <c r="BE41" s="108"/>
      <c r="BF41" s="108"/>
      <c r="BG41" s="108"/>
      <c r="BH41" s="108"/>
      <c r="BI41" s="108"/>
      <c r="CA41" s="108">
        <v>12</v>
      </c>
      <c r="CB41" s="108">
        <v>0</v>
      </c>
      <c r="CZ41" s="75">
        <v>1</v>
      </c>
    </row>
    <row r="42" spans="1:104" x14ac:dyDescent="0.2">
      <c r="A42" s="119"/>
      <c r="B42" s="120"/>
      <c r="C42" s="178" t="s">
        <v>2227</v>
      </c>
      <c r="D42" s="179"/>
      <c r="E42" s="179"/>
      <c r="F42" s="179"/>
      <c r="G42" s="180"/>
      <c r="I42" s="121"/>
      <c r="K42" s="121"/>
      <c r="L42" s="122" t="s">
        <v>2227</v>
      </c>
      <c r="O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row>
    <row r="43" spans="1:104" x14ac:dyDescent="0.2">
      <c r="A43" s="119"/>
      <c r="B43" s="120"/>
      <c r="C43" s="178" t="s">
        <v>2228</v>
      </c>
      <c r="D43" s="179"/>
      <c r="E43" s="179"/>
      <c r="F43" s="179"/>
      <c r="G43" s="180"/>
      <c r="I43" s="121"/>
      <c r="K43" s="121"/>
      <c r="L43" s="122" t="s">
        <v>2228</v>
      </c>
      <c r="O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row>
    <row r="44" spans="1:104" x14ac:dyDescent="0.2">
      <c r="A44" s="119"/>
      <c r="B44" s="120"/>
      <c r="C44" s="178">
        <f>150*5+490*5</f>
        <v>3200</v>
      </c>
      <c r="D44" s="179"/>
      <c r="E44" s="179"/>
      <c r="F44" s="179"/>
      <c r="G44" s="180"/>
      <c r="I44" s="121"/>
      <c r="K44" s="121"/>
      <c r="L44" s="122">
        <f>150*5+490*5</f>
        <v>3200</v>
      </c>
      <c r="O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row>
    <row r="45" spans="1:104" ht="33.75" x14ac:dyDescent="0.2">
      <c r="A45" s="109">
        <v>15</v>
      </c>
      <c r="B45" s="110" t="s">
        <v>1692</v>
      </c>
      <c r="C45" s="111" t="s">
        <v>2241</v>
      </c>
      <c r="D45" s="112" t="s">
        <v>84</v>
      </c>
      <c r="E45" s="113">
        <v>8</v>
      </c>
      <c r="F45" s="114">
        <v>0</v>
      </c>
      <c r="G45" s="115">
        <f>E45*F45</f>
        <v>0</v>
      </c>
      <c r="H45" s="116">
        <v>0</v>
      </c>
      <c r="I45" s="117">
        <f>E45*H45</f>
        <v>0</v>
      </c>
      <c r="J45" s="116"/>
      <c r="K45" s="117">
        <f>E45*J45</f>
        <v>0</v>
      </c>
      <c r="O45" s="108"/>
      <c r="Z45" s="108"/>
      <c r="AA45" s="108">
        <v>12</v>
      </c>
      <c r="AB45" s="108">
        <v>0</v>
      </c>
      <c r="AC45" s="108">
        <v>15</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G45</f>
        <v>0</v>
      </c>
      <c r="BA45" s="108"/>
      <c r="BB45" s="108"/>
      <c r="BC45" s="108"/>
      <c r="BD45" s="108"/>
      <c r="BE45" s="108"/>
      <c r="BF45" s="108"/>
      <c r="BG45" s="108"/>
      <c r="BH45" s="108"/>
      <c r="BI45" s="108"/>
      <c r="CA45" s="108">
        <v>12</v>
      </c>
      <c r="CB45" s="108">
        <v>0</v>
      </c>
      <c r="CZ45" s="75">
        <v>1</v>
      </c>
    </row>
    <row r="46" spans="1:104" ht="22.5" x14ac:dyDescent="0.2">
      <c r="A46" s="119"/>
      <c r="B46" s="120"/>
      <c r="C46" s="178" t="s">
        <v>2242</v>
      </c>
      <c r="D46" s="179"/>
      <c r="E46" s="179"/>
      <c r="F46" s="179"/>
      <c r="G46" s="180"/>
      <c r="I46" s="121"/>
      <c r="K46" s="121"/>
      <c r="L46" s="122" t="s">
        <v>2242</v>
      </c>
      <c r="O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row>
    <row r="47" spans="1:104" ht="22.5" x14ac:dyDescent="0.2">
      <c r="A47" s="109">
        <v>16</v>
      </c>
      <c r="B47" s="110" t="s">
        <v>1810</v>
      </c>
      <c r="C47" s="111" t="s">
        <v>2221</v>
      </c>
      <c r="D47" s="112" t="s">
        <v>104</v>
      </c>
      <c r="E47" s="113">
        <v>4.8</v>
      </c>
      <c r="F47" s="114">
        <v>0</v>
      </c>
      <c r="G47" s="115">
        <f>E47*F47</f>
        <v>0</v>
      </c>
      <c r="H47" s="116">
        <v>0</v>
      </c>
      <c r="I47" s="117">
        <f>E47*H47</f>
        <v>0</v>
      </c>
      <c r="J47" s="116"/>
      <c r="K47" s="117">
        <f>E47*J47</f>
        <v>0</v>
      </c>
      <c r="O47" s="108"/>
      <c r="Z47" s="108"/>
      <c r="AA47" s="108">
        <v>12</v>
      </c>
      <c r="AB47" s="108">
        <v>0</v>
      </c>
      <c r="AC47" s="108">
        <v>16</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G47</f>
        <v>0</v>
      </c>
      <c r="BA47" s="108"/>
      <c r="BB47" s="108"/>
      <c r="BC47" s="108"/>
      <c r="BD47" s="108"/>
      <c r="BE47" s="108"/>
      <c r="BF47" s="108"/>
      <c r="BG47" s="108"/>
      <c r="BH47" s="108"/>
      <c r="BI47" s="108"/>
      <c r="CA47" s="108">
        <v>12</v>
      </c>
      <c r="CB47" s="108">
        <v>0</v>
      </c>
      <c r="CZ47" s="75">
        <v>1</v>
      </c>
    </row>
    <row r="48" spans="1:104" x14ac:dyDescent="0.2">
      <c r="A48" s="119"/>
      <c r="B48" s="120"/>
      <c r="C48" s="178" t="s">
        <v>2243</v>
      </c>
      <c r="D48" s="179"/>
      <c r="E48" s="179"/>
      <c r="F48" s="179"/>
      <c r="G48" s="180"/>
      <c r="I48" s="121"/>
      <c r="K48" s="121"/>
      <c r="L48" s="122" t="s">
        <v>2243</v>
      </c>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row>
    <row r="49" spans="1:104" ht="22.5" x14ac:dyDescent="0.2">
      <c r="A49" s="109">
        <v>17</v>
      </c>
      <c r="B49" s="110" t="s">
        <v>1814</v>
      </c>
      <c r="C49" s="111" t="s">
        <v>1815</v>
      </c>
      <c r="D49" s="112" t="s">
        <v>104</v>
      </c>
      <c r="E49" s="113">
        <v>4.8</v>
      </c>
      <c r="F49" s="114">
        <v>0</v>
      </c>
      <c r="G49" s="115">
        <f>E49*F49</f>
        <v>0</v>
      </c>
      <c r="H49" s="116">
        <v>0</v>
      </c>
      <c r="I49" s="117">
        <f>E49*H49</f>
        <v>0</v>
      </c>
      <c r="J49" s="116"/>
      <c r="K49" s="117">
        <f>E49*J49</f>
        <v>0</v>
      </c>
      <c r="O49" s="108"/>
      <c r="Z49" s="108"/>
      <c r="AA49" s="108">
        <v>12</v>
      </c>
      <c r="AB49" s="108">
        <v>0</v>
      </c>
      <c r="AC49" s="108">
        <v>17</v>
      </c>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18">
        <f>G49</f>
        <v>0</v>
      </c>
      <c r="BA49" s="108"/>
      <c r="BB49" s="108"/>
      <c r="BC49" s="108"/>
      <c r="BD49" s="108"/>
      <c r="BE49" s="108"/>
      <c r="BF49" s="108"/>
      <c r="BG49" s="108"/>
      <c r="BH49" s="108"/>
      <c r="BI49" s="108"/>
      <c r="CA49" s="108">
        <v>12</v>
      </c>
      <c r="CB49" s="108">
        <v>0</v>
      </c>
      <c r="CZ49" s="75">
        <v>1</v>
      </c>
    </row>
    <row r="50" spans="1:104" x14ac:dyDescent="0.2">
      <c r="A50" s="119"/>
      <c r="B50" s="120"/>
      <c r="C50" s="178" t="s">
        <v>1996</v>
      </c>
      <c r="D50" s="179"/>
      <c r="E50" s="179"/>
      <c r="F50" s="179"/>
      <c r="G50" s="180"/>
      <c r="I50" s="121"/>
      <c r="K50" s="121"/>
      <c r="L50" s="122" t="s">
        <v>1996</v>
      </c>
      <c r="O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row>
    <row r="51" spans="1:104" ht="33.75" x14ac:dyDescent="0.2">
      <c r="A51" s="109">
        <v>18</v>
      </c>
      <c r="B51" s="110" t="s">
        <v>2244</v>
      </c>
      <c r="C51" s="111" t="s">
        <v>2245</v>
      </c>
      <c r="D51" s="112" t="s">
        <v>128</v>
      </c>
      <c r="E51" s="113">
        <v>0.08</v>
      </c>
      <c r="F51" s="114">
        <v>0</v>
      </c>
      <c r="G51" s="115">
        <f>E51*F51</f>
        <v>0</v>
      </c>
      <c r="H51" s="116">
        <v>0</v>
      </c>
      <c r="I51" s="117">
        <f>E51*H51</f>
        <v>0</v>
      </c>
      <c r="J51" s="116"/>
      <c r="K51" s="117">
        <f>E51*J51</f>
        <v>0</v>
      </c>
      <c r="O51" s="108"/>
      <c r="Z51" s="108"/>
      <c r="AA51" s="108">
        <v>12</v>
      </c>
      <c r="AB51" s="108">
        <v>0</v>
      </c>
      <c r="AC51" s="108">
        <v>18</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G51</f>
        <v>0</v>
      </c>
      <c r="BA51" s="108"/>
      <c r="BB51" s="108"/>
      <c r="BC51" s="108"/>
      <c r="BD51" s="108"/>
      <c r="BE51" s="108"/>
      <c r="BF51" s="108"/>
      <c r="BG51" s="108"/>
      <c r="BH51" s="108"/>
      <c r="BI51" s="108"/>
      <c r="CA51" s="108">
        <v>12</v>
      </c>
      <c r="CB51" s="108">
        <v>0</v>
      </c>
      <c r="CZ51" s="75">
        <v>1</v>
      </c>
    </row>
    <row r="52" spans="1:104" ht="33.75" x14ac:dyDescent="0.2">
      <c r="A52" s="109">
        <v>19</v>
      </c>
      <c r="B52" s="110" t="s">
        <v>1662</v>
      </c>
      <c r="C52" s="111" t="s">
        <v>2246</v>
      </c>
      <c r="D52" s="112" t="s">
        <v>128</v>
      </c>
      <c r="E52" s="113">
        <v>8.48E-2</v>
      </c>
      <c r="F52" s="114">
        <v>0</v>
      </c>
      <c r="G52" s="115">
        <f>E52*F52</f>
        <v>0</v>
      </c>
      <c r="H52" s="116">
        <v>0</v>
      </c>
      <c r="I52" s="117">
        <f>E52*H52</f>
        <v>0</v>
      </c>
      <c r="J52" s="116"/>
      <c r="K52" s="117">
        <f>E52*J52</f>
        <v>0</v>
      </c>
      <c r="O52" s="108"/>
      <c r="Z52" s="108"/>
      <c r="AA52" s="108">
        <v>12</v>
      </c>
      <c r="AB52" s="108">
        <v>0</v>
      </c>
      <c r="AC52" s="108">
        <v>19</v>
      </c>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18">
        <f>G52</f>
        <v>0</v>
      </c>
      <c r="BA52" s="108"/>
      <c r="BB52" s="108"/>
      <c r="BC52" s="108"/>
      <c r="BD52" s="108"/>
      <c r="BE52" s="108"/>
      <c r="BF52" s="108"/>
      <c r="BG52" s="108"/>
      <c r="BH52" s="108"/>
      <c r="BI52" s="108"/>
      <c r="CA52" s="108">
        <v>12</v>
      </c>
      <c r="CB52" s="108">
        <v>0</v>
      </c>
      <c r="CZ52" s="75">
        <v>1</v>
      </c>
    </row>
    <row r="53" spans="1:104" x14ac:dyDescent="0.2">
      <c r="A53" s="109">
        <v>20</v>
      </c>
      <c r="B53" s="110" t="s">
        <v>1734</v>
      </c>
      <c r="C53" s="111" t="s">
        <v>1841</v>
      </c>
      <c r="D53" s="112" t="s">
        <v>104</v>
      </c>
      <c r="E53" s="113">
        <v>4.8</v>
      </c>
      <c r="F53" s="114">
        <v>0</v>
      </c>
      <c r="G53" s="115">
        <f>E53*F53</f>
        <v>0</v>
      </c>
      <c r="H53" s="116">
        <v>0</v>
      </c>
      <c r="I53" s="117">
        <f>E53*H53</f>
        <v>0</v>
      </c>
      <c r="J53" s="116"/>
      <c r="K53" s="117">
        <f>E53*J53</f>
        <v>0</v>
      </c>
      <c r="O53" s="108"/>
      <c r="Z53" s="108"/>
      <c r="AA53" s="108">
        <v>12</v>
      </c>
      <c r="AB53" s="108">
        <v>0</v>
      </c>
      <c r="AC53" s="108">
        <v>20</v>
      </c>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18">
        <f>G53</f>
        <v>0</v>
      </c>
      <c r="BA53" s="108"/>
      <c r="BB53" s="108"/>
      <c r="BC53" s="108"/>
      <c r="BD53" s="108"/>
      <c r="BE53" s="108"/>
      <c r="BF53" s="108"/>
      <c r="BG53" s="108"/>
      <c r="BH53" s="108"/>
      <c r="BI53" s="108"/>
      <c r="CA53" s="108">
        <v>12</v>
      </c>
      <c r="CB53" s="108">
        <v>0</v>
      </c>
      <c r="CZ53" s="75">
        <v>1</v>
      </c>
    </row>
    <row r="54" spans="1:104" x14ac:dyDescent="0.2">
      <c r="A54" s="128" t="s">
        <v>51</v>
      </c>
      <c r="B54" s="129" t="s">
        <v>2239</v>
      </c>
      <c r="C54" s="130" t="s">
        <v>2240</v>
      </c>
      <c r="D54" s="131"/>
      <c r="E54" s="132"/>
      <c r="F54" s="132"/>
      <c r="G54" s="133">
        <f>SUM(G40:G53)</f>
        <v>0</v>
      </c>
      <c r="H54" s="134"/>
      <c r="I54" s="133">
        <f>SUM(I40:I53)</f>
        <v>0</v>
      </c>
      <c r="J54" s="135"/>
      <c r="K54" s="133">
        <f>SUM(K40:K53)</f>
        <v>0</v>
      </c>
      <c r="O54" s="108"/>
      <c r="X54" s="136">
        <f>K54</f>
        <v>0</v>
      </c>
      <c r="Y54" s="136">
        <f>I54</f>
        <v>0</v>
      </c>
      <c r="Z54" s="118">
        <f>G54</f>
        <v>0</v>
      </c>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37"/>
      <c r="BB54" s="137"/>
      <c r="BC54" s="137"/>
      <c r="BD54" s="137"/>
      <c r="BE54" s="137"/>
      <c r="BF54" s="137"/>
      <c r="BG54" s="108"/>
      <c r="BH54" s="108"/>
      <c r="BI54" s="108"/>
    </row>
    <row r="55" spans="1:104" x14ac:dyDescent="0.2">
      <c r="A55" s="138" t="s">
        <v>29</v>
      </c>
      <c r="B55" s="139" t="s">
        <v>52</v>
      </c>
      <c r="C55" s="140"/>
      <c r="D55" s="141"/>
      <c r="E55" s="142"/>
      <c r="F55" s="142"/>
      <c r="G55" s="143">
        <f>SUM(Z7:Z55)</f>
        <v>0</v>
      </c>
      <c r="H55" s="144"/>
      <c r="I55" s="143">
        <f>SUM(Y7:Y55)</f>
        <v>0</v>
      </c>
      <c r="J55" s="144"/>
      <c r="K55" s="143">
        <f>SUM(X7:X55)</f>
        <v>0</v>
      </c>
      <c r="O55" s="108"/>
      <c r="BA55" s="145"/>
      <c r="BB55" s="145"/>
      <c r="BC55" s="145"/>
      <c r="BD55" s="145"/>
      <c r="BE55" s="145"/>
      <c r="BF55" s="145"/>
    </row>
    <row r="56" spans="1:104" x14ac:dyDescent="0.2">
      <c r="E56" s="75"/>
    </row>
    <row r="57" spans="1:104" x14ac:dyDescent="0.2">
      <c r="A57" s="146" t="s">
        <v>31</v>
      </c>
      <c r="E57" s="75"/>
    </row>
    <row r="58" spans="1:104" ht="117.75" customHeight="1" x14ac:dyDescent="0.2">
      <c r="A58" s="182"/>
      <c r="B58" s="183"/>
      <c r="C58" s="183"/>
      <c r="D58" s="183"/>
      <c r="E58" s="183"/>
      <c r="F58" s="183"/>
      <c r="G58" s="184"/>
    </row>
    <row r="59" spans="1:104" x14ac:dyDescent="0.2">
      <c r="E59" s="75"/>
    </row>
    <row r="60" spans="1:104" x14ac:dyDescent="0.2">
      <c r="E60" s="75"/>
    </row>
    <row r="61" spans="1:104" x14ac:dyDescent="0.2">
      <c r="E61" s="75"/>
    </row>
    <row r="62" spans="1:104" x14ac:dyDescent="0.2">
      <c r="E62" s="75"/>
    </row>
    <row r="63" spans="1:104" x14ac:dyDescent="0.2">
      <c r="E63" s="75"/>
    </row>
    <row r="64" spans="1:104" x14ac:dyDescent="0.2">
      <c r="E64" s="75"/>
    </row>
    <row r="65" spans="5:5" x14ac:dyDescent="0.2">
      <c r="E65" s="75"/>
    </row>
    <row r="66" spans="5:5" x14ac:dyDescent="0.2">
      <c r="E66" s="75"/>
    </row>
    <row r="67" spans="5:5" x14ac:dyDescent="0.2">
      <c r="E67" s="75"/>
    </row>
    <row r="68" spans="5:5" x14ac:dyDescent="0.2">
      <c r="E68" s="75"/>
    </row>
    <row r="69" spans="5:5" x14ac:dyDescent="0.2">
      <c r="E69" s="75"/>
    </row>
    <row r="70" spans="5:5" x14ac:dyDescent="0.2">
      <c r="E70" s="75"/>
    </row>
    <row r="71" spans="5:5" x14ac:dyDescent="0.2">
      <c r="E71" s="75"/>
    </row>
    <row r="72" spans="5:5" x14ac:dyDescent="0.2">
      <c r="E72" s="75"/>
    </row>
    <row r="73" spans="5:5" x14ac:dyDescent="0.2">
      <c r="E73" s="75"/>
    </row>
    <row r="74" spans="5:5" x14ac:dyDescent="0.2">
      <c r="E74" s="75"/>
    </row>
    <row r="75" spans="5:5" x14ac:dyDescent="0.2">
      <c r="E75" s="75"/>
    </row>
    <row r="76" spans="5:5" x14ac:dyDescent="0.2">
      <c r="E76" s="75"/>
    </row>
    <row r="77" spans="5:5" x14ac:dyDescent="0.2">
      <c r="E77" s="75"/>
    </row>
    <row r="78" spans="5:5" x14ac:dyDescent="0.2">
      <c r="E78" s="75"/>
    </row>
    <row r="79" spans="5:5" x14ac:dyDescent="0.2">
      <c r="E79" s="75"/>
    </row>
    <row r="80" spans="5:5" x14ac:dyDescent="0.2">
      <c r="E80" s="75"/>
    </row>
    <row r="81" spans="5:5" x14ac:dyDescent="0.2">
      <c r="E81" s="75"/>
    </row>
    <row r="82" spans="5:5" x14ac:dyDescent="0.2">
      <c r="E82" s="75"/>
    </row>
    <row r="83" spans="5:5" x14ac:dyDescent="0.2">
      <c r="E83" s="75"/>
    </row>
    <row r="84" spans="5:5" x14ac:dyDescent="0.2">
      <c r="E84" s="75"/>
    </row>
    <row r="85" spans="5:5" x14ac:dyDescent="0.2">
      <c r="E85" s="75"/>
    </row>
    <row r="86" spans="5:5" x14ac:dyDescent="0.2">
      <c r="E86" s="75"/>
    </row>
    <row r="87" spans="5:5" x14ac:dyDescent="0.2">
      <c r="E87" s="75"/>
    </row>
    <row r="88" spans="5:5" x14ac:dyDescent="0.2">
      <c r="E88" s="75"/>
    </row>
    <row r="89" spans="5:5" x14ac:dyDescent="0.2">
      <c r="E89" s="75"/>
    </row>
    <row r="90" spans="5:5" x14ac:dyDescent="0.2">
      <c r="E90" s="75"/>
    </row>
    <row r="91" spans="5:5" x14ac:dyDescent="0.2">
      <c r="E91" s="75"/>
    </row>
    <row r="92" spans="5:5" x14ac:dyDescent="0.2">
      <c r="E92" s="75"/>
    </row>
    <row r="93" spans="5:5" x14ac:dyDescent="0.2">
      <c r="E93" s="75"/>
    </row>
    <row r="94" spans="5:5" x14ac:dyDescent="0.2">
      <c r="E94" s="75"/>
    </row>
    <row r="95" spans="5:5" x14ac:dyDescent="0.2">
      <c r="E95" s="75"/>
    </row>
    <row r="96" spans="5:5"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1:7" x14ac:dyDescent="0.2">
      <c r="E113" s="75"/>
    </row>
    <row r="114" spans="1:7" x14ac:dyDescent="0.2">
      <c r="A114" s="147"/>
      <c r="B114" s="147"/>
    </row>
    <row r="115" spans="1:7" x14ac:dyDescent="0.2">
      <c r="C115" s="148"/>
      <c r="D115" s="148"/>
      <c r="E115" s="149"/>
      <c r="F115" s="148"/>
      <c r="G115" s="150"/>
    </row>
    <row r="116" spans="1:7" x14ac:dyDescent="0.2">
      <c r="A116" s="147"/>
      <c r="B116" s="147"/>
    </row>
  </sheetData>
  <sheetProtection password="C7B2" sheet="1"/>
  <mergeCells count="24">
    <mergeCell ref="C27:G27"/>
    <mergeCell ref="A1:G1"/>
    <mergeCell ref="A58:G58"/>
    <mergeCell ref="C10:G10"/>
    <mergeCell ref="C12:G12"/>
    <mergeCell ref="C18:G18"/>
    <mergeCell ref="C19:G19"/>
    <mergeCell ref="C20:G20"/>
    <mergeCell ref="C21:G21"/>
    <mergeCell ref="C23:G23"/>
    <mergeCell ref="C25:G25"/>
    <mergeCell ref="C26:G26"/>
    <mergeCell ref="C50:G50"/>
    <mergeCell ref="C29:G29"/>
    <mergeCell ref="C30:G30"/>
    <mergeCell ref="C31:G31"/>
    <mergeCell ref="C33:G33"/>
    <mergeCell ref="C35:G35"/>
    <mergeCell ref="C37:G37"/>
    <mergeCell ref="C42:G42"/>
    <mergeCell ref="C43:G43"/>
    <mergeCell ref="C44:G44"/>
    <mergeCell ref="C46:G46"/>
    <mergeCell ref="C48:G48"/>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dimension ref="A1:CZ150"/>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2249</v>
      </c>
      <c r="E3" s="83"/>
      <c r="F3" s="84"/>
      <c r="G3" s="85"/>
    </row>
    <row r="4" spans="1:104" ht="13.5" customHeight="1" thickBot="1" x14ac:dyDescent="0.25">
      <c r="A4" s="86" t="s">
        <v>34</v>
      </c>
      <c r="B4" s="87"/>
      <c r="C4" s="88"/>
      <c r="D4" s="89" t="s">
        <v>2301</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2218</v>
      </c>
      <c r="C7" s="102" t="s">
        <v>2219</v>
      </c>
      <c r="D7" s="103"/>
      <c r="E7" s="104"/>
      <c r="F7" s="104"/>
      <c r="G7" s="105"/>
      <c r="H7" s="106"/>
      <c r="I7" s="107"/>
      <c r="J7" s="106"/>
      <c r="K7" s="107"/>
      <c r="O7" s="108"/>
    </row>
    <row r="8" spans="1:104" ht="22.5" x14ac:dyDescent="0.2">
      <c r="A8" s="109">
        <v>1</v>
      </c>
      <c r="B8" s="110" t="s">
        <v>2251</v>
      </c>
      <c r="C8" s="111" t="s">
        <v>2252</v>
      </c>
      <c r="D8" s="112" t="s">
        <v>2253</v>
      </c>
      <c r="E8" s="113">
        <v>0.44</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78" t="s">
        <v>2254</v>
      </c>
      <c r="D9" s="179"/>
      <c r="E9" s="179"/>
      <c r="F9" s="179"/>
      <c r="G9" s="180"/>
      <c r="I9" s="121"/>
      <c r="K9" s="121"/>
      <c r="L9" s="122" t="s">
        <v>2254</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ht="22.5" x14ac:dyDescent="0.2">
      <c r="A10" s="109">
        <v>2</v>
      </c>
      <c r="B10" s="110" t="s">
        <v>2251</v>
      </c>
      <c r="C10" s="111" t="s">
        <v>2252</v>
      </c>
      <c r="D10" s="112" t="s">
        <v>2253</v>
      </c>
      <c r="E10" s="113">
        <v>0.44</v>
      </c>
      <c r="F10" s="114">
        <v>0</v>
      </c>
      <c r="G10" s="115">
        <f>E10*F10</f>
        <v>0</v>
      </c>
      <c r="H10" s="116">
        <v>0</v>
      </c>
      <c r="I10" s="117">
        <f>E10*H10</f>
        <v>0</v>
      </c>
      <c r="J10" s="116">
        <v>0</v>
      </c>
      <c r="K10" s="117">
        <f>E10*J10</f>
        <v>0</v>
      </c>
      <c r="O10" s="108"/>
      <c r="Z10" s="108"/>
      <c r="AA10" s="108">
        <v>1</v>
      </c>
      <c r="AB10" s="108">
        <v>1</v>
      </c>
      <c r="AC10" s="108">
        <v>1</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G10</f>
        <v>0</v>
      </c>
      <c r="BA10" s="108"/>
      <c r="BB10" s="108"/>
      <c r="BC10" s="108"/>
      <c r="BD10" s="108"/>
      <c r="BE10" s="108"/>
      <c r="BF10" s="108"/>
      <c r="BG10" s="108"/>
      <c r="BH10" s="108"/>
      <c r="BI10" s="108"/>
      <c r="CA10" s="108">
        <v>1</v>
      </c>
      <c r="CB10" s="108">
        <v>1</v>
      </c>
      <c r="CZ10" s="75">
        <v>1</v>
      </c>
    </row>
    <row r="11" spans="1:104" x14ac:dyDescent="0.2">
      <c r="A11" s="119"/>
      <c r="B11" s="120"/>
      <c r="C11" s="178" t="s">
        <v>2254</v>
      </c>
      <c r="D11" s="179"/>
      <c r="E11" s="179"/>
      <c r="F11" s="179"/>
      <c r="G11" s="180"/>
      <c r="I11" s="121"/>
      <c r="K11" s="121"/>
      <c r="L11" s="122" t="s">
        <v>2254</v>
      </c>
      <c r="O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row>
    <row r="12" spans="1:104" ht="22.5" x14ac:dyDescent="0.2">
      <c r="A12" s="109">
        <v>3</v>
      </c>
      <c r="B12" s="110" t="s">
        <v>1912</v>
      </c>
      <c r="C12" s="111" t="s">
        <v>2255</v>
      </c>
      <c r="D12" s="112" t="s">
        <v>49</v>
      </c>
      <c r="E12" s="113">
        <v>300</v>
      </c>
      <c r="F12" s="114">
        <v>0</v>
      </c>
      <c r="G12" s="115">
        <f>E12*F12</f>
        <v>0</v>
      </c>
      <c r="H12" s="116">
        <v>0</v>
      </c>
      <c r="I12" s="117">
        <f>E12*H12</f>
        <v>0</v>
      </c>
      <c r="J12" s="116">
        <v>0</v>
      </c>
      <c r="K12" s="117">
        <f>E12*J12</f>
        <v>0</v>
      </c>
      <c r="O12" s="108"/>
      <c r="Z12" s="108"/>
      <c r="AA12" s="108">
        <v>1</v>
      </c>
      <c r="AB12" s="108">
        <v>1</v>
      </c>
      <c r="AC12" s="108">
        <v>1</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v>
      </c>
      <c r="CB12" s="108">
        <v>1</v>
      </c>
      <c r="CZ12" s="75">
        <v>1</v>
      </c>
    </row>
    <row r="13" spans="1:104" x14ac:dyDescent="0.2">
      <c r="A13" s="119"/>
      <c r="B13" s="120"/>
      <c r="C13" s="178" t="s">
        <v>2256</v>
      </c>
      <c r="D13" s="179"/>
      <c r="E13" s="179"/>
      <c r="F13" s="179"/>
      <c r="G13" s="180"/>
      <c r="I13" s="121"/>
      <c r="K13" s="121"/>
      <c r="L13" s="122" t="s">
        <v>2256</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ht="22.5" x14ac:dyDescent="0.2">
      <c r="A14" s="109">
        <v>4</v>
      </c>
      <c r="B14" s="110" t="s">
        <v>2257</v>
      </c>
      <c r="C14" s="111" t="s">
        <v>2258</v>
      </c>
      <c r="D14" s="112" t="s">
        <v>49</v>
      </c>
      <c r="E14" s="113">
        <v>16427</v>
      </c>
      <c r="F14" s="114">
        <v>0</v>
      </c>
      <c r="G14" s="115">
        <f>E14*F14</f>
        <v>0</v>
      </c>
      <c r="H14" s="116">
        <v>0</v>
      </c>
      <c r="I14" s="117">
        <f>E14*H14</f>
        <v>0</v>
      </c>
      <c r="J14" s="116">
        <v>0</v>
      </c>
      <c r="K14" s="117">
        <f>E14*J14</f>
        <v>0</v>
      </c>
      <c r="O14" s="108"/>
      <c r="Z14" s="108"/>
      <c r="AA14" s="108">
        <v>1</v>
      </c>
      <c r="AB14" s="108">
        <v>1</v>
      </c>
      <c r="AC14" s="108">
        <v>1</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G14</f>
        <v>0</v>
      </c>
      <c r="BA14" s="108"/>
      <c r="BB14" s="108"/>
      <c r="BC14" s="108"/>
      <c r="BD14" s="108"/>
      <c r="BE14" s="108"/>
      <c r="BF14" s="108"/>
      <c r="BG14" s="108"/>
      <c r="BH14" s="108"/>
      <c r="BI14" s="108"/>
      <c r="CA14" s="108">
        <v>1</v>
      </c>
      <c r="CB14" s="108">
        <v>1</v>
      </c>
      <c r="CZ14" s="75">
        <v>1</v>
      </c>
    </row>
    <row r="15" spans="1:104" x14ac:dyDescent="0.2">
      <c r="A15" s="119"/>
      <c r="B15" s="120"/>
      <c r="C15" s="178" t="s">
        <v>2259</v>
      </c>
      <c r="D15" s="179"/>
      <c r="E15" s="179"/>
      <c r="F15" s="179"/>
      <c r="G15" s="180"/>
      <c r="I15" s="121"/>
      <c r="K15" s="121"/>
      <c r="L15" s="122" t="s">
        <v>2259</v>
      </c>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row>
    <row r="16" spans="1:104" x14ac:dyDescent="0.2">
      <c r="A16" s="119"/>
      <c r="B16" s="120"/>
      <c r="C16" s="178" t="s">
        <v>2260</v>
      </c>
      <c r="D16" s="179"/>
      <c r="E16" s="179"/>
      <c r="F16" s="179"/>
      <c r="G16" s="180"/>
      <c r="I16" s="121"/>
      <c r="K16" s="121"/>
      <c r="L16" s="122" t="s">
        <v>2260</v>
      </c>
      <c r="O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row>
    <row r="17" spans="1:104" x14ac:dyDescent="0.2">
      <c r="A17" s="119"/>
      <c r="B17" s="120"/>
      <c r="C17" s="178" t="s">
        <v>2261</v>
      </c>
      <c r="D17" s="179"/>
      <c r="E17" s="179"/>
      <c r="F17" s="179"/>
      <c r="G17" s="180"/>
      <c r="I17" s="121"/>
      <c r="K17" s="121"/>
      <c r="L17" s="122" t="s">
        <v>2261</v>
      </c>
      <c r="O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row>
    <row r="18" spans="1:104" x14ac:dyDescent="0.2">
      <c r="A18" s="119"/>
      <c r="B18" s="120"/>
      <c r="C18" s="178" t="s">
        <v>2262</v>
      </c>
      <c r="D18" s="179"/>
      <c r="E18" s="179"/>
      <c r="F18" s="179"/>
      <c r="G18" s="180"/>
      <c r="I18" s="121"/>
      <c r="K18" s="121"/>
      <c r="L18" s="122" t="s">
        <v>2262</v>
      </c>
      <c r="O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row>
    <row r="19" spans="1:104" x14ac:dyDescent="0.2">
      <c r="A19" s="119"/>
      <c r="B19" s="120"/>
      <c r="C19" s="178">
        <f>(400-60)*5+726*5+2203*5+41*2</f>
        <v>16427</v>
      </c>
      <c r="D19" s="179"/>
      <c r="E19" s="179"/>
      <c r="F19" s="179"/>
      <c r="G19" s="180"/>
      <c r="I19" s="121"/>
      <c r="K19" s="121"/>
      <c r="L19" s="122">
        <f>(400-60)*5+726*5+2203*5+41*2</f>
        <v>16427</v>
      </c>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row>
    <row r="20" spans="1:104" ht="22.5" x14ac:dyDescent="0.2">
      <c r="A20" s="109">
        <v>5</v>
      </c>
      <c r="B20" s="110" t="s">
        <v>2263</v>
      </c>
      <c r="C20" s="111" t="s">
        <v>2264</v>
      </c>
      <c r="D20" s="112" t="s">
        <v>84</v>
      </c>
      <c r="E20" s="113">
        <v>1</v>
      </c>
      <c r="F20" s="114">
        <v>0</v>
      </c>
      <c r="G20" s="115">
        <f>E20*F20</f>
        <v>0</v>
      </c>
      <c r="H20" s="116">
        <v>0</v>
      </c>
      <c r="I20" s="117">
        <f>E20*H20</f>
        <v>0</v>
      </c>
      <c r="J20" s="116">
        <v>0</v>
      </c>
      <c r="K20" s="117">
        <f>E20*J20</f>
        <v>0</v>
      </c>
      <c r="O20" s="108"/>
      <c r="Z20" s="108"/>
      <c r="AA20" s="108">
        <v>1</v>
      </c>
      <c r="AB20" s="108">
        <v>1</v>
      </c>
      <c r="AC20" s="108">
        <v>1</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G20</f>
        <v>0</v>
      </c>
      <c r="BA20" s="108"/>
      <c r="BB20" s="108"/>
      <c r="BC20" s="108"/>
      <c r="BD20" s="108"/>
      <c r="BE20" s="108"/>
      <c r="BF20" s="108"/>
      <c r="BG20" s="108"/>
      <c r="BH20" s="108"/>
      <c r="BI20" s="108"/>
      <c r="CA20" s="108">
        <v>1</v>
      </c>
      <c r="CB20" s="108">
        <v>1</v>
      </c>
      <c r="CZ20" s="75">
        <v>1</v>
      </c>
    </row>
    <row r="21" spans="1:104" ht="33.75" x14ac:dyDescent="0.2">
      <c r="A21" s="109">
        <v>6</v>
      </c>
      <c r="B21" s="110" t="s">
        <v>2265</v>
      </c>
      <c r="C21" s="111" t="s">
        <v>2266</v>
      </c>
      <c r="D21" s="112" t="s">
        <v>84</v>
      </c>
      <c r="E21" s="113">
        <v>11</v>
      </c>
      <c r="F21" s="114">
        <v>0</v>
      </c>
      <c r="G21" s="115">
        <f>E21*F21</f>
        <v>0</v>
      </c>
      <c r="H21" s="116">
        <v>0</v>
      </c>
      <c r="I21" s="117">
        <f>E21*H21</f>
        <v>0</v>
      </c>
      <c r="J21" s="116">
        <v>0</v>
      </c>
      <c r="K21" s="117">
        <f>E21*J21</f>
        <v>0</v>
      </c>
      <c r="O21" s="108"/>
      <c r="Z21" s="108"/>
      <c r="AA21" s="108">
        <v>1</v>
      </c>
      <c r="AB21" s="108">
        <v>1</v>
      </c>
      <c r="AC21" s="108">
        <v>1</v>
      </c>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18">
        <f>G21</f>
        <v>0</v>
      </c>
      <c r="BA21" s="108"/>
      <c r="BB21" s="108"/>
      <c r="BC21" s="108"/>
      <c r="BD21" s="108"/>
      <c r="BE21" s="108"/>
      <c r="BF21" s="108"/>
      <c r="BG21" s="108"/>
      <c r="BH21" s="108"/>
      <c r="BI21" s="108"/>
      <c r="CA21" s="108">
        <v>1</v>
      </c>
      <c r="CB21" s="108">
        <v>1</v>
      </c>
      <c r="CZ21" s="75">
        <v>1</v>
      </c>
    </row>
    <row r="22" spans="1:104" ht="22.5" x14ac:dyDescent="0.2">
      <c r="A22" s="109">
        <v>7</v>
      </c>
      <c r="B22" s="110" t="s">
        <v>2046</v>
      </c>
      <c r="C22" s="111" t="s">
        <v>2267</v>
      </c>
      <c r="D22" s="112" t="s">
        <v>1102</v>
      </c>
      <c r="E22" s="113">
        <v>5.85</v>
      </c>
      <c r="F22" s="114">
        <v>0</v>
      </c>
      <c r="G22" s="115">
        <f>E22*F22</f>
        <v>0</v>
      </c>
      <c r="H22" s="116">
        <v>0</v>
      </c>
      <c r="I22" s="117">
        <f>E22*H22</f>
        <v>0</v>
      </c>
      <c r="J22" s="116">
        <v>0</v>
      </c>
      <c r="K22" s="117">
        <f>E22*J22</f>
        <v>0</v>
      </c>
      <c r="O22" s="108"/>
      <c r="Z22" s="108"/>
      <c r="AA22" s="108">
        <v>1</v>
      </c>
      <c r="AB22" s="108">
        <v>1</v>
      </c>
      <c r="AC22" s="108">
        <v>1</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G22</f>
        <v>0</v>
      </c>
      <c r="BA22" s="108"/>
      <c r="BB22" s="108"/>
      <c r="BC22" s="108"/>
      <c r="BD22" s="108"/>
      <c r="BE22" s="108"/>
      <c r="BF22" s="108"/>
      <c r="BG22" s="108"/>
      <c r="BH22" s="108"/>
      <c r="BI22" s="108"/>
      <c r="CA22" s="108">
        <v>1</v>
      </c>
      <c r="CB22" s="108">
        <v>1</v>
      </c>
      <c r="CZ22" s="75">
        <v>1</v>
      </c>
    </row>
    <row r="23" spans="1:104" x14ac:dyDescent="0.2">
      <c r="A23" s="119"/>
      <c r="B23" s="120"/>
      <c r="C23" s="178" t="s">
        <v>2268</v>
      </c>
      <c r="D23" s="179"/>
      <c r="E23" s="179"/>
      <c r="F23" s="179"/>
      <c r="G23" s="180"/>
      <c r="I23" s="121"/>
      <c r="K23" s="121"/>
      <c r="L23" s="122" t="s">
        <v>2268</v>
      </c>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row>
    <row r="24" spans="1:104" x14ac:dyDescent="0.2">
      <c r="A24" s="109">
        <v>8</v>
      </c>
      <c r="B24" s="110" t="s">
        <v>2269</v>
      </c>
      <c r="C24" s="111" t="s">
        <v>2270</v>
      </c>
      <c r="D24" s="112" t="s">
        <v>104</v>
      </c>
      <c r="E24" s="113">
        <v>12.66</v>
      </c>
      <c r="F24" s="114">
        <v>0</v>
      </c>
      <c r="G24" s="115">
        <f>E24*F24</f>
        <v>0</v>
      </c>
      <c r="H24" s="116">
        <v>0</v>
      </c>
      <c r="I24" s="117">
        <f>E24*H24</f>
        <v>0</v>
      </c>
      <c r="J24" s="116">
        <v>0</v>
      </c>
      <c r="K24" s="117">
        <f>E24*J24</f>
        <v>0</v>
      </c>
      <c r="O24" s="108"/>
      <c r="Z24" s="108"/>
      <c r="AA24" s="108">
        <v>1</v>
      </c>
      <c r="AB24" s="108">
        <v>1</v>
      </c>
      <c r="AC24" s="108">
        <v>1</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1</v>
      </c>
      <c r="CB24" s="108">
        <v>1</v>
      </c>
      <c r="CZ24" s="75">
        <v>1</v>
      </c>
    </row>
    <row r="25" spans="1:104" ht="33.75" x14ac:dyDescent="0.2">
      <c r="A25" s="119"/>
      <c r="B25" s="120"/>
      <c r="C25" s="178" t="s">
        <v>2271</v>
      </c>
      <c r="D25" s="179"/>
      <c r="E25" s="179"/>
      <c r="F25" s="179"/>
      <c r="G25" s="180"/>
      <c r="I25" s="121"/>
      <c r="K25" s="121"/>
      <c r="L25" s="122" t="s">
        <v>2271</v>
      </c>
      <c r="O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104" ht="22.5" x14ac:dyDescent="0.2">
      <c r="A26" s="109">
        <v>9</v>
      </c>
      <c r="B26" s="110" t="s">
        <v>1814</v>
      </c>
      <c r="C26" s="111" t="s">
        <v>1815</v>
      </c>
      <c r="D26" s="112" t="s">
        <v>104</v>
      </c>
      <c r="E26" s="113">
        <v>12.66</v>
      </c>
      <c r="F26" s="114">
        <v>0</v>
      </c>
      <c r="G26" s="115">
        <f>E26*F26</f>
        <v>0</v>
      </c>
      <c r="H26" s="116">
        <v>0</v>
      </c>
      <c r="I26" s="117">
        <f>E26*H26</f>
        <v>0</v>
      </c>
      <c r="J26" s="116">
        <v>0</v>
      </c>
      <c r="K26" s="117">
        <f>E26*J26</f>
        <v>0</v>
      </c>
      <c r="O26" s="108"/>
      <c r="Z26" s="108"/>
      <c r="AA26" s="108">
        <v>1</v>
      </c>
      <c r="AB26" s="108">
        <v>1</v>
      </c>
      <c r="AC26" s="108">
        <v>1</v>
      </c>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18">
        <f>G26</f>
        <v>0</v>
      </c>
      <c r="BA26" s="108"/>
      <c r="BB26" s="108"/>
      <c r="BC26" s="108"/>
      <c r="BD26" s="108"/>
      <c r="BE26" s="108"/>
      <c r="BF26" s="108"/>
      <c r="BG26" s="108"/>
      <c r="BH26" s="108"/>
      <c r="BI26" s="108"/>
      <c r="CA26" s="108">
        <v>1</v>
      </c>
      <c r="CB26" s="108">
        <v>1</v>
      </c>
      <c r="CZ26" s="75">
        <v>1</v>
      </c>
    </row>
    <row r="27" spans="1:104" x14ac:dyDescent="0.2">
      <c r="A27" s="119"/>
      <c r="B27" s="120"/>
      <c r="C27" s="178" t="s">
        <v>1996</v>
      </c>
      <c r="D27" s="179"/>
      <c r="E27" s="179"/>
      <c r="F27" s="179"/>
      <c r="G27" s="180"/>
      <c r="I27" s="121"/>
      <c r="K27" s="121"/>
      <c r="L27" s="122" t="s">
        <v>1996</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104" ht="22.5" x14ac:dyDescent="0.2">
      <c r="A28" s="109">
        <v>10</v>
      </c>
      <c r="B28" s="110" t="s">
        <v>2272</v>
      </c>
      <c r="C28" s="111" t="s">
        <v>2273</v>
      </c>
      <c r="D28" s="112" t="s">
        <v>128</v>
      </c>
      <c r="E28" s="113">
        <v>1</v>
      </c>
      <c r="F28" s="114">
        <v>0</v>
      </c>
      <c r="G28" s="115">
        <f>E28*F28</f>
        <v>0</v>
      </c>
      <c r="H28" s="116">
        <v>0</v>
      </c>
      <c r="I28" s="117">
        <f>E28*H28</f>
        <v>0</v>
      </c>
      <c r="J28" s="116">
        <v>0</v>
      </c>
      <c r="K28" s="117">
        <f>E28*J28</f>
        <v>0</v>
      </c>
      <c r="O28" s="108"/>
      <c r="Z28" s="108"/>
      <c r="AA28" s="108">
        <v>1</v>
      </c>
      <c r="AB28" s="108">
        <v>1</v>
      </c>
      <c r="AC28" s="108">
        <v>1</v>
      </c>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18">
        <f>G28</f>
        <v>0</v>
      </c>
      <c r="BA28" s="108"/>
      <c r="BB28" s="108"/>
      <c r="BC28" s="108"/>
      <c r="BD28" s="108"/>
      <c r="BE28" s="108"/>
      <c r="BF28" s="108"/>
      <c r="BG28" s="108"/>
      <c r="BH28" s="108"/>
      <c r="BI28" s="108"/>
      <c r="CA28" s="108">
        <v>1</v>
      </c>
      <c r="CB28" s="108">
        <v>1</v>
      </c>
      <c r="CZ28" s="75">
        <v>1</v>
      </c>
    </row>
    <row r="29" spans="1:104" x14ac:dyDescent="0.2">
      <c r="A29" s="109">
        <v>11</v>
      </c>
      <c r="B29" s="110" t="s">
        <v>2274</v>
      </c>
      <c r="C29" s="111" t="s">
        <v>1841</v>
      </c>
      <c r="D29" s="112" t="s">
        <v>104</v>
      </c>
      <c r="E29" s="113">
        <v>12.66</v>
      </c>
      <c r="F29" s="114">
        <v>0</v>
      </c>
      <c r="G29" s="115">
        <f>E29*F29</f>
        <v>0</v>
      </c>
      <c r="H29" s="116">
        <v>0</v>
      </c>
      <c r="I29" s="117">
        <f>E29*H29</f>
        <v>0</v>
      </c>
      <c r="J29" s="116">
        <v>0</v>
      </c>
      <c r="K29" s="117">
        <f>E29*J29</f>
        <v>0</v>
      </c>
      <c r="O29" s="108"/>
      <c r="Z29" s="108"/>
      <c r="AA29" s="108">
        <v>1</v>
      </c>
      <c r="AB29" s="108">
        <v>1</v>
      </c>
      <c r="AC29" s="108">
        <v>1</v>
      </c>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18">
        <f>G29</f>
        <v>0</v>
      </c>
      <c r="BA29" s="108"/>
      <c r="BB29" s="108"/>
      <c r="BC29" s="108"/>
      <c r="BD29" s="108"/>
      <c r="BE29" s="108"/>
      <c r="BF29" s="108"/>
      <c r="BG29" s="108"/>
      <c r="BH29" s="108"/>
      <c r="BI29" s="108"/>
      <c r="CA29" s="108">
        <v>1</v>
      </c>
      <c r="CB29" s="108">
        <v>1</v>
      </c>
      <c r="CZ29" s="75">
        <v>1</v>
      </c>
    </row>
    <row r="30" spans="1:104" ht="33.75" x14ac:dyDescent="0.2">
      <c r="A30" s="109">
        <v>12</v>
      </c>
      <c r="B30" s="110" t="s">
        <v>2275</v>
      </c>
      <c r="C30" s="111" t="s">
        <v>2276</v>
      </c>
      <c r="D30" s="112" t="s">
        <v>1836</v>
      </c>
      <c r="E30" s="113">
        <v>0.6</v>
      </c>
      <c r="F30" s="114">
        <v>0</v>
      </c>
      <c r="G30" s="115">
        <f>E30*F30</f>
        <v>0</v>
      </c>
      <c r="H30" s="116">
        <v>0</v>
      </c>
      <c r="I30" s="117">
        <f>E30*H30</f>
        <v>0</v>
      </c>
      <c r="J30" s="116">
        <v>0</v>
      </c>
      <c r="K30" s="117">
        <f>E30*J30</f>
        <v>0</v>
      </c>
      <c r="O30" s="108"/>
      <c r="Z30" s="108"/>
      <c r="AA30" s="108">
        <v>1</v>
      </c>
      <c r="AB30" s="108">
        <v>1</v>
      </c>
      <c r="AC30" s="108">
        <v>1</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G30</f>
        <v>0</v>
      </c>
      <c r="BA30" s="108"/>
      <c r="BB30" s="108"/>
      <c r="BC30" s="108"/>
      <c r="BD30" s="108"/>
      <c r="BE30" s="108"/>
      <c r="BF30" s="108"/>
      <c r="BG30" s="108"/>
      <c r="BH30" s="108"/>
      <c r="BI30" s="108"/>
      <c r="CA30" s="108">
        <v>1</v>
      </c>
      <c r="CB30" s="108">
        <v>1</v>
      </c>
      <c r="CZ30" s="75">
        <v>1</v>
      </c>
    </row>
    <row r="31" spans="1:104" x14ac:dyDescent="0.2">
      <c r="A31" s="119"/>
      <c r="B31" s="120"/>
      <c r="C31" s="178" t="s">
        <v>2277</v>
      </c>
      <c r="D31" s="179"/>
      <c r="E31" s="179"/>
      <c r="F31" s="179"/>
      <c r="G31" s="180"/>
      <c r="I31" s="121"/>
      <c r="K31" s="121"/>
      <c r="L31" s="122" t="s">
        <v>2277</v>
      </c>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x14ac:dyDescent="0.2">
      <c r="A32" s="128" t="s">
        <v>51</v>
      </c>
      <c r="B32" s="129" t="s">
        <v>2218</v>
      </c>
      <c r="C32" s="130" t="s">
        <v>2219</v>
      </c>
      <c r="D32" s="131"/>
      <c r="E32" s="132"/>
      <c r="F32" s="132"/>
      <c r="G32" s="133">
        <f>SUM(G7:G31)</f>
        <v>0</v>
      </c>
      <c r="H32" s="134"/>
      <c r="I32" s="133">
        <f>SUM(I7:I31)</f>
        <v>0</v>
      </c>
      <c r="J32" s="135"/>
      <c r="K32" s="133">
        <f>SUM(K7:K31)</f>
        <v>0</v>
      </c>
      <c r="O32" s="108"/>
      <c r="X32" s="136">
        <f>K32</f>
        <v>0</v>
      </c>
      <c r="Y32" s="136">
        <f>I32</f>
        <v>0</v>
      </c>
      <c r="Z32" s="118">
        <f>G32</f>
        <v>0</v>
      </c>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37"/>
      <c r="BB32" s="137"/>
      <c r="BC32" s="137"/>
      <c r="BD32" s="137"/>
      <c r="BE32" s="137"/>
      <c r="BF32" s="137"/>
      <c r="BG32" s="108"/>
      <c r="BH32" s="108"/>
      <c r="BI32" s="108"/>
    </row>
    <row r="33" spans="1:104" ht="14.25" customHeight="1" x14ac:dyDescent="0.2">
      <c r="A33" s="100" t="s">
        <v>46</v>
      </c>
      <c r="B33" s="101" t="s">
        <v>2223</v>
      </c>
      <c r="C33" s="102" t="s">
        <v>2224</v>
      </c>
      <c r="D33" s="103"/>
      <c r="E33" s="104"/>
      <c r="F33" s="104"/>
      <c r="G33" s="105"/>
      <c r="H33" s="106"/>
      <c r="I33" s="107"/>
      <c r="J33" s="106"/>
      <c r="K33" s="107"/>
      <c r="O33" s="108"/>
    </row>
    <row r="34" spans="1:104" ht="22.5" x14ac:dyDescent="0.2">
      <c r="A34" s="109">
        <v>13</v>
      </c>
      <c r="B34" s="110" t="s">
        <v>1912</v>
      </c>
      <c r="C34" s="111" t="s">
        <v>2255</v>
      </c>
      <c r="D34" s="112" t="s">
        <v>49</v>
      </c>
      <c r="E34" s="113">
        <v>300</v>
      </c>
      <c r="F34" s="114">
        <v>0</v>
      </c>
      <c r="G34" s="115">
        <f>E34*F34</f>
        <v>0</v>
      </c>
      <c r="H34" s="116">
        <v>0</v>
      </c>
      <c r="I34" s="117">
        <f>E34*H34</f>
        <v>0</v>
      </c>
      <c r="J34" s="116">
        <v>0</v>
      </c>
      <c r="K34" s="117">
        <f>E34*J34</f>
        <v>0</v>
      </c>
      <c r="O34" s="108"/>
      <c r="Z34" s="108"/>
      <c r="AA34" s="108">
        <v>1</v>
      </c>
      <c r="AB34" s="108">
        <v>1</v>
      </c>
      <c r="AC34" s="108">
        <v>1</v>
      </c>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18">
        <f>G34</f>
        <v>0</v>
      </c>
      <c r="BA34" s="108"/>
      <c r="BB34" s="108"/>
      <c r="BC34" s="108"/>
      <c r="BD34" s="108"/>
      <c r="BE34" s="108"/>
      <c r="BF34" s="108"/>
      <c r="BG34" s="108"/>
      <c r="BH34" s="108"/>
      <c r="BI34" s="108"/>
      <c r="CA34" s="108">
        <v>1</v>
      </c>
      <c r="CB34" s="108">
        <v>1</v>
      </c>
      <c r="CZ34" s="75">
        <v>1</v>
      </c>
    </row>
    <row r="35" spans="1:104" x14ac:dyDescent="0.2">
      <c r="A35" s="119"/>
      <c r="B35" s="120"/>
      <c r="C35" s="178" t="s">
        <v>2256</v>
      </c>
      <c r="D35" s="179"/>
      <c r="E35" s="179"/>
      <c r="F35" s="179"/>
      <c r="G35" s="180"/>
      <c r="I35" s="121"/>
      <c r="K35" s="121"/>
      <c r="L35" s="122" t="s">
        <v>2256</v>
      </c>
      <c r="O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row>
    <row r="36" spans="1:104" ht="22.5" x14ac:dyDescent="0.2">
      <c r="A36" s="109">
        <v>14</v>
      </c>
      <c r="B36" s="110" t="s">
        <v>2257</v>
      </c>
      <c r="C36" s="111" t="s">
        <v>2258</v>
      </c>
      <c r="D36" s="112" t="s">
        <v>49</v>
      </c>
      <c r="E36" s="113">
        <v>16427</v>
      </c>
      <c r="F36" s="114">
        <v>0</v>
      </c>
      <c r="G36" s="115">
        <f>E36*F36</f>
        <v>0</v>
      </c>
      <c r="H36" s="116">
        <v>0</v>
      </c>
      <c r="I36" s="117">
        <f>E36*H36</f>
        <v>0</v>
      </c>
      <c r="J36" s="116">
        <v>0</v>
      </c>
      <c r="K36" s="117">
        <f>E36*J36</f>
        <v>0</v>
      </c>
      <c r="O36" s="108"/>
      <c r="Z36" s="108"/>
      <c r="AA36" s="108">
        <v>1</v>
      </c>
      <c r="AB36" s="108">
        <v>1</v>
      </c>
      <c r="AC36" s="108">
        <v>1</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G36</f>
        <v>0</v>
      </c>
      <c r="BA36" s="108"/>
      <c r="BB36" s="108"/>
      <c r="BC36" s="108"/>
      <c r="BD36" s="108"/>
      <c r="BE36" s="108"/>
      <c r="BF36" s="108"/>
      <c r="BG36" s="108"/>
      <c r="BH36" s="108"/>
      <c r="BI36" s="108"/>
      <c r="CA36" s="108">
        <v>1</v>
      </c>
      <c r="CB36" s="108">
        <v>1</v>
      </c>
      <c r="CZ36" s="75">
        <v>1</v>
      </c>
    </row>
    <row r="37" spans="1:104" ht="33.75" x14ac:dyDescent="0.2">
      <c r="A37" s="119"/>
      <c r="B37" s="120"/>
      <c r="C37" s="178" t="s">
        <v>2278</v>
      </c>
      <c r="D37" s="179"/>
      <c r="E37" s="179"/>
      <c r="F37" s="179"/>
      <c r="G37" s="180"/>
      <c r="I37" s="121"/>
      <c r="K37" s="121"/>
      <c r="L37" s="122" t="s">
        <v>2278</v>
      </c>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ht="22.5" x14ac:dyDescent="0.2">
      <c r="A38" s="109">
        <v>15</v>
      </c>
      <c r="B38" s="110" t="s">
        <v>2263</v>
      </c>
      <c r="C38" s="111" t="s">
        <v>2264</v>
      </c>
      <c r="D38" s="112" t="s">
        <v>84</v>
      </c>
      <c r="E38" s="113">
        <v>1</v>
      </c>
      <c r="F38" s="114">
        <v>0</v>
      </c>
      <c r="G38" s="115">
        <f>E38*F38</f>
        <v>0</v>
      </c>
      <c r="H38" s="116">
        <v>0</v>
      </c>
      <c r="I38" s="117">
        <f>E38*H38</f>
        <v>0</v>
      </c>
      <c r="J38" s="116">
        <v>0</v>
      </c>
      <c r="K38" s="117">
        <f>E38*J38</f>
        <v>0</v>
      </c>
      <c r="O38" s="108"/>
      <c r="Z38" s="108"/>
      <c r="AA38" s="108">
        <v>1</v>
      </c>
      <c r="AB38" s="108">
        <v>1</v>
      </c>
      <c r="AC38" s="108">
        <v>1</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G38</f>
        <v>0</v>
      </c>
      <c r="BA38" s="108"/>
      <c r="BB38" s="108"/>
      <c r="BC38" s="108"/>
      <c r="BD38" s="108"/>
      <c r="BE38" s="108"/>
      <c r="BF38" s="108"/>
      <c r="BG38" s="108"/>
      <c r="BH38" s="108"/>
      <c r="BI38" s="108"/>
      <c r="CA38" s="108">
        <v>1</v>
      </c>
      <c r="CB38" s="108">
        <v>1</v>
      </c>
      <c r="CZ38" s="75">
        <v>1</v>
      </c>
    </row>
    <row r="39" spans="1:104" ht="33.75" x14ac:dyDescent="0.2">
      <c r="A39" s="109">
        <v>16</v>
      </c>
      <c r="B39" s="110" t="s">
        <v>2053</v>
      </c>
      <c r="C39" s="111" t="s">
        <v>2279</v>
      </c>
      <c r="D39" s="112" t="s">
        <v>84</v>
      </c>
      <c r="E39" s="113">
        <v>11</v>
      </c>
      <c r="F39" s="114">
        <v>0</v>
      </c>
      <c r="G39" s="115">
        <f>E39*F39</f>
        <v>0</v>
      </c>
      <c r="H39" s="116">
        <v>0</v>
      </c>
      <c r="I39" s="117">
        <f>E39*H39</f>
        <v>0</v>
      </c>
      <c r="J39" s="116">
        <v>0</v>
      </c>
      <c r="K39" s="117">
        <f>E39*J39</f>
        <v>0</v>
      </c>
      <c r="O39" s="108"/>
      <c r="Z39" s="108"/>
      <c r="AA39" s="108">
        <v>1</v>
      </c>
      <c r="AB39" s="108">
        <v>1</v>
      </c>
      <c r="AC39" s="108">
        <v>1</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18">
        <f>G39</f>
        <v>0</v>
      </c>
      <c r="BA39" s="108"/>
      <c r="BB39" s="108"/>
      <c r="BC39" s="108"/>
      <c r="BD39" s="108"/>
      <c r="BE39" s="108"/>
      <c r="BF39" s="108"/>
      <c r="BG39" s="108"/>
      <c r="BH39" s="108"/>
      <c r="BI39" s="108"/>
      <c r="CA39" s="108">
        <v>1</v>
      </c>
      <c r="CB39" s="108">
        <v>1</v>
      </c>
      <c r="CZ39" s="75">
        <v>1</v>
      </c>
    </row>
    <row r="40" spans="1:104" ht="22.5" x14ac:dyDescent="0.2">
      <c r="A40" s="109">
        <v>17</v>
      </c>
      <c r="B40" s="110" t="s">
        <v>1802</v>
      </c>
      <c r="C40" s="111" t="s">
        <v>1803</v>
      </c>
      <c r="D40" s="112" t="s">
        <v>49</v>
      </c>
      <c r="E40" s="113">
        <v>1.9</v>
      </c>
      <c r="F40" s="114">
        <v>0</v>
      </c>
      <c r="G40" s="115">
        <f>E40*F40</f>
        <v>0</v>
      </c>
      <c r="H40" s="116">
        <v>0</v>
      </c>
      <c r="I40" s="117">
        <f>E40*H40</f>
        <v>0</v>
      </c>
      <c r="J40" s="116">
        <v>0</v>
      </c>
      <c r="K40" s="117">
        <f>E40*J40</f>
        <v>0</v>
      </c>
      <c r="O40" s="108"/>
      <c r="Z40" s="108"/>
      <c r="AA40" s="108">
        <v>1</v>
      </c>
      <c r="AB40" s="108">
        <v>1</v>
      </c>
      <c r="AC40" s="108">
        <v>1</v>
      </c>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18">
        <f>G40</f>
        <v>0</v>
      </c>
      <c r="BA40" s="108"/>
      <c r="BB40" s="108"/>
      <c r="BC40" s="108"/>
      <c r="BD40" s="108"/>
      <c r="BE40" s="108"/>
      <c r="BF40" s="108"/>
      <c r="BG40" s="108"/>
      <c r="BH40" s="108"/>
      <c r="BI40" s="108"/>
      <c r="CA40" s="108">
        <v>1</v>
      </c>
      <c r="CB40" s="108">
        <v>1</v>
      </c>
      <c r="CZ40" s="75">
        <v>1</v>
      </c>
    </row>
    <row r="41" spans="1:104" ht="22.5" x14ac:dyDescent="0.2">
      <c r="A41" s="119"/>
      <c r="B41" s="120"/>
      <c r="C41" s="178" t="s">
        <v>1988</v>
      </c>
      <c r="D41" s="179"/>
      <c r="E41" s="179"/>
      <c r="F41" s="179"/>
      <c r="G41" s="180"/>
      <c r="I41" s="121"/>
      <c r="K41" s="121"/>
      <c r="L41" s="122" t="s">
        <v>1988</v>
      </c>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row>
    <row r="42" spans="1:104" x14ac:dyDescent="0.2">
      <c r="A42" s="119"/>
      <c r="B42" s="120"/>
      <c r="C42" s="178" t="s">
        <v>2232</v>
      </c>
      <c r="D42" s="179"/>
      <c r="E42" s="179"/>
      <c r="F42" s="179"/>
      <c r="G42" s="180"/>
      <c r="I42" s="121"/>
      <c r="K42" s="121"/>
      <c r="L42" s="122" t="s">
        <v>2232</v>
      </c>
      <c r="O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row>
    <row r="43" spans="1:104" x14ac:dyDescent="0.2">
      <c r="A43" s="119"/>
      <c r="B43" s="120"/>
      <c r="C43" s="178" t="s">
        <v>2280</v>
      </c>
      <c r="D43" s="179"/>
      <c r="E43" s="179"/>
      <c r="F43" s="179"/>
      <c r="G43" s="180"/>
      <c r="I43" s="121"/>
      <c r="K43" s="121"/>
      <c r="L43" s="122" t="s">
        <v>2280</v>
      </c>
      <c r="O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row>
    <row r="44" spans="1:104" ht="22.5" x14ac:dyDescent="0.2">
      <c r="A44" s="109">
        <v>18</v>
      </c>
      <c r="B44" s="110" t="s">
        <v>2281</v>
      </c>
      <c r="C44" s="111" t="s">
        <v>2267</v>
      </c>
      <c r="D44" s="112" t="s">
        <v>128</v>
      </c>
      <c r="E44" s="113">
        <v>5.85</v>
      </c>
      <c r="F44" s="114">
        <v>0</v>
      </c>
      <c r="G44" s="115">
        <f>E44*F44</f>
        <v>0</v>
      </c>
      <c r="H44" s="116">
        <v>0</v>
      </c>
      <c r="I44" s="117">
        <f>E44*H44</f>
        <v>0</v>
      </c>
      <c r="J44" s="116">
        <v>0</v>
      </c>
      <c r="K44" s="117">
        <f>E44*J44</f>
        <v>0</v>
      </c>
      <c r="O44" s="108"/>
      <c r="Z44" s="108"/>
      <c r="AA44" s="108">
        <v>1</v>
      </c>
      <c r="AB44" s="108">
        <v>1</v>
      </c>
      <c r="AC44" s="108">
        <v>1</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G44</f>
        <v>0</v>
      </c>
      <c r="BA44" s="108"/>
      <c r="BB44" s="108"/>
      <c r="BC44" s="108"/>
      <c r="BD44" s="108"/>
      <c r="BE44" s="108"/>
      <c r="BF44" s="108"/>
      <c r="BG44" s="108"/>
      <c r="BH44" s="108"/>
      <c r="BI44" s="108"/>
      <c r="CA44" s="108">
        <v>1</v>
      </c>
      <c r="CB44" s="108">
        <v>1</v>
      </c>
      <c r="CZ44" s="75">
        <v>1</v>
      </c>
    </row>
    <row r="45" spans="1:104" x14ac:dyDescent="0.2">
      <c r="A45" s="119"/>
      <c r="B45" s="120"/>
      <c r="C45" s="178" t="s">
        <v>2268</v>
      </c>
      <c r="D45" s="179"/>
      <c r="E45" s="179"/>
      <c r="F45" s="179"/>
      <c r="G45" s="180"/>
      <c r="I45" s="121"/>
      <c r="K45" s="121"/>
      <c r="L45" s="122" t="s">
        <v>2268</v>
      </c>
      <c r="O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row>
    <row r="46" spans="1:104" x14ac:dyDescent="0.2">
      <c r="A46" s="109">
        <v>19</v>
      </c>
      <c r="B46" s="110" t="s">
        <v>2269</v>
      </c>
      <c r="C46" s="111" t="s">
        <v>2270</v>
      </c>
      <c r="D46" s="112" t="s">
        <v>104</v>
      </c>
      <c r="E46" s="113">
        <v>9.86</v>
      </c>
      <c r="F46" s="114">
        <v>0</v>
      </c>
      <c r="G46" s="115">
        <f>E46*F46</f>
        <v>0</v>
      </c>
      <c r="H46" s="116">
        <v>0</v>
      </c>
      <c r="I46" s="117">
        <f>E46*H46</f>
        <v>0</v>
      </c>
      <c r="J46" s="116">
        <v>0</v>
      </c>
      <c r="K46" s="117">
        <f>E46*J46</f>
        <v>0</v>
      </c>
      <c r="O46" s="108"/>
      <c r="Z46" s="108"/>
      <c r="AA46" s="108">
        <v>1</v>
      </c>
      <c r="AB46" s="108">
        <v>1</v>
      </c>
      <c r="AC46" s="108">
        <v>1</v>
      </c>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18">
        <f>G46</f>
        <v>0</v>
      </c>
      <c r="BA46" s="108"/>
      <c r="BB46" s="108"/>
      <c r="BC46" s="108"/>
      <c r="BD46" s="108"/>
      <c r="BE46" s="108"/>
      <c r="BF46" s="108"/>
      <c r="BG46" s="108"/>
      <c r="BH46" s="108"/>
      <c r="BI46" s="108"/>
      <c r="CA46" s="108">
        <v>1</v>
      </c>
      <c r="CB46" s="108">
        <v>1</v>
      </c>
      <c r="CZ46" s="75">
        <v>1</v>
      </c>
    </row>
    <row r="47" spans="1:104" ht="33.75" x14ac:dyDescent="0.2">
      <c r="A47" s="119"/>
      <c r="B47" s="120"/>
      <c r="C47" s="178" t="s">
        <v>2282</v>
      </c>
      <c r="D47" s="179"/>
      <c r="E47" s="179"/>
      <c r="F47" s="179"/>
      <c r="G47" s="180"/>
      <c r="I47" s="121"/>
      <c r="K47" s="121"/>
      <c r="L47" s="122" t="s">
        <v>2282</v>
      </c>
      <c r="O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row>
    <row r="48" spans="1:104" ht="22.5" x14ac:dyDescent="0.2">
      <c r="A48" s="109">
        <v>20</v>
      </c>
      <c r="B48" s="110" t="s">
        <v>1814</v>
      </c>
      <c r="C48" s="111" t="s">
        <v>1815</v>
      </c>
      <c r="D48" s="112" t="s">
        <v>104</v>
      </c>
      <c r="E48" s="113">
        <v>9.86</v>
      </c>
      <c r="F48" s="114">
        <v>0</v>
      </c>
      <c r="G48" s="115">
        <f>E48*F48</f>
        <v>0</v>
      </c>
      <c r="H48" s="116">
        <v>0</v>
      </c>
      <c r="I48" s="117">
        <f>E48*H48</f>
        <v>0</v>
      </c>
      <c r="J48" s="116">
        <v>0</v>
      </c>
      <c r="K48" s="117">
        <f>E48*J48</f>
        <v>0</v>
      </c>
      <c r="O48" s="108"/>
      <c r="Z48" s="108"/>
      <c r="AA48" s="108">
        <v>1</v>
      </c>
      <c r="AB48" s="108">
        <v>1</v>
      </c>
      <c r="AC48" s="108">
        <v>1</v>
      </c>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18">
        <f>G48</f>
        <v>0</v>
      </c>
      <c r="BA48" s="108"/>
      <c r="BB48" s="108"/>
      <c r="BC48" s="108"/>
      <c r="BD48" s="108"/>
      <c r="BE48" s="108"/>
      <c r="BF48" s="108"/>
      <c r="BG48" s="108"/>
      <c r="BH48" s="108"/>
      <c r="BI48" s="108"/>
      <c r="CA48" s="108">
        <v>1</v>
      </c>
      <c r="CB48" s="108">
        <v>1</v>
      </c>
      <c r="CZ48" s="75">
        <v>1</v>
      </c>
    </row>
    <row r="49" spans="1:104" x14ac:dyDescent="0.2">
      <c r="A49" s="119"/>
      <c r="B49" s="120"/>
      <c r="C49" s="178" t="s">
        <v>1996</v>
      </c>
      <c r="D49" s="179"/>
      <c r="E49" s="179"/>
      <c r="F49" s="179"/>
      <c r="G49" s="180"/>
      <c r="I49" s="121"/>
      <c r="K49" s="121"/>
      <c r="L49" s="122" t="s">
        <v>1996</v>
      </c>
      <c r="O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row>
    <row r="50" spans="1:104" ht="22.5" x14ac:dyDescent="0.2">
      <c r="A50" s="109">
        <v>21</v>
      </c>
      <c r="B50" s="110" t="s">
        <v>2272</v>
      </c>
      <c r="C50" s="111" t="s">
        <v>2273</v>
      </c>
      <c r="D50" s="112" t="s">
        <v>128</v>
      </c>
      <c r="E50" s="113">
        <v>0.1</v>
      </c>
      <c r="F50" s="114">
        <v>0</v>
      </c>
      <c r="G50" s="115">
        <f>E50*F50</f>
        <v>0</v>
      </c>
      <c r="H50" s="116">
        <v>0</v>
      </c>
      <c r="I50" s="117">
        <f>E50*H50</f>
        <v>0</v>
      </c>
      <c r="J50" s="116">
        <v>0</v>
      </c>
      <c r="K50" s="117">
        <f>E50*J50</f>
        <v>0</v>
      </c>
      <c r="O50" s="108"/>
      <c r="Z50" s="108"/>
      <c r="AA50" s="108">
        <v>1</v>
      </c>
      <c r="AB50" s="108">
        <v>1</v>
      </c>
      <c r="AC50" s="108">
        <v>1</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G50</f>
        <v>0</v>
      </c>
      <c r="BA50" s="108"/>
      <c r="BB50" s="108"/>
      <c r="BC50" s="108"/>
      <c r="BD50" s="108"/>
      <c r="BE50" s="108"/>
      <c r="BF50" s="108"/>
      <c r="BG50" s="108"/>
      <c r="BH50" s="108"/>
      <c r="BI50" s="108"/>
      <c r="CA50" s="108">
        <v>1</v>
      </c>
      <c r="CB50" s="108">
        <v>1</v>
      </c>
      <c r="CZ50" s="75">
        <v>1</v>
      </c>
    </row>
    <row r="51" spans="1:104" ht="33.75" x14ac:dyDescent="0.2">
      <c r="A51" s="109">
        <v>22</v>
      </c>
      <c r="B51" s="110" t="s">
        <v>1734</v>
      </c>
      <c r="C51" s="111" t="s">
        <v>2283</v>
      </c>
      <c r="D51" s="112" t="s">
        <v>1836</v>
      </c>
      <c r="E51" s="113">
        <v>0.6</v>
      </c>
      <c r="F51" s="114">
        <v>0</v>
      </c>
      <c r="G51" s="115">
        <f>E51*F51</f>
        <v>0</v>
      </c>
      <c r="H51" s="116">
        <v>0</v>
      </c>
      <c r="I51" s="117">
        <f>E51*H51</f>
        <v>0</v>
      </c>
      <c r="J51" s="116">
        <v>0</v>
      </c>
      <c r="K51" s="117">
        <f>E51*J51</f>
        <v>0</v>
      </c>
      <c r="O51" s="108"/>
      <c r="Z51" s="108"/>
      <c r="AA51" s="108">
        <v>1</v>
      </c>
      <c r="AB51" s="108">
        <v>1</v>
      </c>
      <c r="AC51" s="108">
        <v>1</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G51</f>
        <v>0</v>
      </c>
      <c r="BA51" s="108"/>
      <c r="BB51" s="108"/>
      <c r="BC51" s="108"/>
      <c r="BD51" s="108"/>
      <c r="BE51" s="108"/>
      <c r="BF51" s="108"/>
      <c r="BG51" s="108"/>
      <c r="BH51" s="108"/>
      <c r="BI51" s="108"/>
      <c r="CA51" s="108">
        <v>1</v>
      </c>
      <c r="CB51" s="108">
        <v>1</v>
      </c>
      <c r="CZ51" s="75">
        <v>1</v>
      </c>
    </row>
    <row r="52" spans="1:104" x14ac:dyDescent="0.2">
      <c r="A52" s="119"/>
      <c r="B52" s="120"/>
      <c r="C52" s="178" t="s">
        <v>2277</v>
      </c>
      <c r="D52" s="179"/>
      <c r="E52" s="179"/>
      <c r="F52" s="179"/>
      <c r="G52" s="180"/>
      <c r="I52" s="121"/>
      <c r="K52" s="121"/>
      <c r="L52" s="122" t="s">
        <v>2277</v>
      </c>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104" x14ac:dyDescent="0.2">
      <c r="A53" s="109">
        <v>23</v>
      </c>
      <c r="B53" s="110" t="s">
        <v>2284</v>
      </c>
      <c r="C53" s="111" t="s">
        <v>2285</v>
      </c>
      <c r="D53" s="112" t="s">
        <v>104</v>
      </c>
      <c r="E53" s="113">
        <v>0.19</v>
      </c>
      <c r="F53" s="114">
        <v>0</v>
      </c>
      <c r="G53" s="115">
        <f>E53*F53</f>
        <v>0</v>
      </c>
      <c r="H53" s="116">
        <v>0</v>
      </c>
      <c r="I53" s="117">
        <f>E53*H53</f>
        <v>0</v>
      </c>
      <c r="J53" s="116">
        <v>0</v>
      </c>
      <c r="K53" s="117">
        <f>E53*J53</f>
        <v>0</v>
      </c>
      <c r="O53" s="108"/>
      <c r="Z53" s="108"/>
      <c r="AA53" s="108">
        <v>1</v>
      </c>
      <c r="AB53" s="108">
        <v>1</v>
      </c>
      <c r="AC53" s="108">
        <v>1</v>
      </c>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18">
        <f>G53</f>
        <v>0</v>
      </c>
      <c r="BA53" s="108"/>
      <c r="BB53" s="108"/>
      <c r="BC53" s="108"/>
      <c r="BD53" s="108"/>
      <c r="BE53" s="108"/>
      <c r="BF53" s="108"/>
      <c r="BG53" s="108"/>
      <c r="BH53" s="108"/>
      <c r="BI53" s="108"/>
      <c r="CA53" s="108">
        <v>1</v>
      </c>
      <c r="CB53" s="108">
        <v>1</v>
      </c>
      <c r="CZ53" s="75">
        <v>1</v>
      </c>
    </row>
    <row r="54" spans="1:104" x14ac:dyDescent="0.2">
      <c r="A54" s="119"/>
      <c r="B54" s="120"/>
      <c r="C54" s="178" t="s">
        <v>2286</v>
      </c>
      <c r="D54" s="179"/>
      <c r="E54" s="179"/>
      <c r="F54" s="179"/>
      <c r="G54" s="180"/>
      <c r="I54" s="121"/>
      <c r="K54" s="121"/>
      <c r="L54" s="122" t="s">
        <v>2286</v>
      </c>
      <c r="O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row>
    <row r="55" spans="1:104" x14ac:dyDescent="0.2">
      <c r="A55" s="119"/>
      <c r="B55" s="120"/>
      <c r="C55" s="178" t="s">
        <v>2287</v>
      </c>
      <c r="D55" s="179"/>
      <c r="E55" s="179"/>
      <c r="F55" s="179"/>
      <c r="G55" s="180"/>
      <c r="I55" s="121"/>
      <c r="K55" s="121"/>
      <c r="L55" s="122" t="s">
        <v>2287</v>
      </c>
      <c r="O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row>
    <row r="56" spans="1:104" x14ac:dyDescent="0.2">
      <c r="A56" s="109">
        <v>24</v>
      </c>
      <c r="B56" s="110" t="s">
        <v>2288</v>
      </c>
      <c r="C56" s="111" t="s">
        <v>1841</v>
      </c>
      <c r="D56" s="112" t="s">
        <v>104</v>
      </c>
      <c r="E56" s="113">
        <v>9.86</v>
      </c>
      <c r="F56" s="114">
        <v>0</v>
      </c>
      <c r="G56" s="115">
        <f>E56*F56</f>
        <v>0</v>
      </c>
      <c r="H56" s="116">
        <v>0</v>
      </c>
      <c r="I56" s="117">
        <f>E56*H56</f>
        <v>0</v>
      </c>
      <c r="J56" s="116">
        <v>0</v>
      </c>
      <c r="K56" s="117">
        <f>E56*J56</f>
        <v>0</v>
      </c>
      <c r="O56" s="108"/>
      <c r="Z56" s="108"/>
      <c r="AA56" s="108">
        <v>1</v>
      </c>
      <c r="AB56" s="108">
        <v>1</v>
      </c>
      <c r="AC56" s="108">
        <v>1</v>
      </c>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18">
        <f>G56</f>
        <v>0</v>
      </c>
      <c r="BA56" s="108"/>
      <c r="BB56" s="108"/>
      <c r="BC56" s="108"/>
      <c r="BD56" s="108"/>
      <c r="BE56" s="108"/>
      <c r="BF56" s="108"/>
      <c r="BG56" s="108"/>
      <c r="BH56" s="108"/>
      <c r="BI56" s="108"/>
      <c r="CA56" s="108">
        <v>1</v>
      </c>
      <c r="CB56" s="108">
        <v>1</v>
      </c>
      <c r="CZ56" s="75">
        <v>1</v>
      </c>
    </row>
    <row r="57" spans="1:104" x14ac:dyDescent="0.2">
      <c r="A57" s="128" t="s">
        <v>51</v>
      </c>
      <c r="B57" s="129" t="s">
        <v>2223</v>
      </c>
      <c r="C57" s="130" t="s">
        <v>2224</v>
      </c>
      <c r="D57" s="131"/>
      <c r="E57" s="132"/>
      <c r="F57" s="132"/>
      <c r="G57" s="133">
        <f>SUM(G33:G56)</f>
        <v>0</v>
      </c>
      <c r="H57" s="134"/>
      <c r="I57" s="133">
        <f>SUM(I33:I56)</f>
        <v>0</v>
      </c>
      <c r="J57" s="135"/>
      <c r="K57" s="133">
        <f>SUM(K33:K56)</f>
        <v>0</v>
      </c>
      <c r="O57" s="108"/>
      <c r="X57" s="136">
        <f>K57</f>
        <v>0</v>
      </c>
      <c r="Y57" s="136">
        <f>I57</f>
        <v>0</v>
      </c>
      <c r="Z57" s="118">
        <f>G57</f>
        <v>0</v>
      </c>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37"/>
      <c r="BB57" s="137"/>
      <c r="BC57" s="137"/>
      <c r="BD57" s="137"/>
      <c r="BE57" s="137"/>
      <c r="BF57" s="137"/>
      <c r="BG57" s="108"/>
      <c r="BH57" s="108"/>
      <c r="BI57" s="108"/>
    </row>
    <row r="58" spans="1:104" ht="14.25" customHeight="1" x14ac:dyDescent="0.2">
      <c r="A58" s="100" t="s">
        <v>46</v>
      </c>
      <c r="B58" s="101" t="s">
        <v>2239</v>
      </c>
      <c r="C58" s="102" t="s">
        <v>2240</v>
      </c>
      <c r="D58" s="103"/>
      <c r="E58" s="104"/>
      <c r="F58" s="104"/>
      <c r="G58" s="105"/>
      <c r="H58" s="106"/>
      <c r="I58" s="107"/>
      <c r="J58" s="106"/>
      <c r="K58" s="107"/>
      <c r="O58" s="108"/>
    </row>
    <row r="59" spans="1:104" ht="22.5" x14ac:dyDescent="0.2">
      <c r="A59" s="109">
        <v>25</v>
      </c>
      <c r="B59" s="110" t="s">
        <v>2251</v>
      </c>
      <c r="C59" s="111" t="s">
        <v>2252</v>
      </c>
      <c r="D59" s="112" t="s">
        <v>2253</v>
      </c>
      <c r="E59" s="113">
        <v>0.44</v>
      </c>
      <c r="F59" s="114">
        <v>0</v>
      </c>
      <c r="G59" s="115">
        <f>E59*F59</f>
        <v>0</v>
      </c>
      <c r="H59" s="116">
        <v>0</v>
      </c>
      <c r="I59" s="117">
        <f>E59*H59</f>
        <v>0</v>
      </c>
      <c r="J59" s="116">
        <v>0</v>
      </c>
      <c r="K59" s="117">
        <f>E59*J59</f>
        <v>0</v>
      </c>
      <c r="O59" s="108"/>
      <c r="Z59" s="108"/>
      <c r="AA59" s="108">
        <v>1</v>
      </c>
      <c r="AB59" s="108">
        <v>1</v>
      </c>
      <c r="AC59" s="108">
        <v>1</v>
      </c>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18">
        <f>G59</f>
        <v>0</v>
      </c>
      <c r="BA59" s="108"/>
      <c r="BB59" s="108"/>
      <c r="BC59" s="108"/>
      <c r="BD59" s="108"/>
      <c r="BE59" s="108"/>
      <c r="BF59" s="108"/>
      <c r="BG59" s="108"/>
      <c r="BH59" s="108"/>
      <c r="BI59" s="108"/>
      <c r="CA59" s="108">
        <v>1</v>
      </c>
      <c r="CB59" s="108">
        <v>1</v>
      </c>
      <c r="CZ59" s="75">
        <v>1</v>
      </c>
    </row>
    <row r="60" spans="1:104" x14ac:dyDescent="0.2">
      <c r="A60" s="119"/>
      <c r="B60" s="120"/>
      <c r="C60" s="178" t="s">
        <v>2254</v>
      </c>
      <c r="D60" s="179"/>
      <c r="E60" s="179"/>
      <c r="F60" s="179"/>
      <c r="G60" s="180"/>
      <c r="I60" s="121"/>
      <c r="K60" s="121"/>
      <c r="L60" s="122" t="s">
        <v>2254</v>
      </c>
      <c r="O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row>
    <row r="61" spans="1:104" ht="22.5" x14ac:dyDescent="0.2">
      <c r="A61" s="109">
        <v>26</v>
      </c>
      <c r="B61" s="110" t="s">
        <v>1912</v>
      </c>
      <c r="C61" s="111" t="s">
        <v>2255</v>
      </c>
      <c r="D61" s="112" t="s">
        <v>49</v>
      </c>
      <c r="E61" s="113">
        <v>300</v>
      </c>
      <c r="F61" s="114">
        <v>0</v>
      </c>
      <c r="G61" s="115">
        <f>E61*F61</f>
        <v>0</v>
      </c>
      <c r="H61" s="116">
        <v>0</v>
      </c>
      <c r="I61" s="117">
        <f>E61*H61</f>
        <v>0</v>
      </c>
      <c r="J61" s="116">
        <v>0</v>
      </c>
      <c r="K61" s="117">
        <f>E61*J61</f>
        <v>0</v>
      </c>
      <c r="O61" s="108"/>
      <c r="Z61" s="108"/>
      <c r="AA61" s="108">
        <v>1</v>
      </c>
      <c r="AB61" s="108">
        <v>1</v>
      </c>
      <c r="AC61" s="108">
        <v>1</v>
      </c>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18">
        <f>G61</f>
        <v>0</v>
      </c>
      <c r="BA61" s="108"/>
      <c r="BB61" s="108"/>
      <c r="BC61" s="108"/>
      <c r="BD61" s="108"/>
      <c r="BE61" s="108"/>
      <c r="BF61" s="108"/>
      <c r="BG61" s="108"/>
      <c r="BH61" s="108"/>
      <c r="BI61" s="108"/>
      <c r="CA61" s="108">
        <v>1</v>
      </c>
      <c r="CB61" s="108">
        <v>1</v>
      </c>
      <c r="CZ61" s="75">
        <v>1</v>
      </c>
    </row>
    <row r="62" spans="1:104" x14ac:dyDescent="0.2">
      <c r="A62" s="119"/>
      <c r="B62" s="120"/>
      <c r="C62" s="178" t="s">
        <v>2256</v>
      </c>
      <c r="D62" s="179"/>
      <c r="E62" s="179"/>
      <c r="F62" s="179"/>
      <c r="G62" s="180"/>
      <c r="I62" s="121"/>
      <c r="K62" s="121"/>
      <c r="L62" s="122" t="s">
        <v>2256</v>
      </c>
      <c r="O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row>
    <row r="63" spans="1:104" ht="22.5" x14ac:dyDescent="0.2">
      <c r="A63" s="109">
        <v>27</v>
      </c>
      <c r="B63" s="110" t="s">
        <v>2257</v>
      </c>
      <c r="C63" s="111" t="s">
        <v>2258</v>
      </c>
      <c r="D63" s="112" t="s">
        <v>49</v>
      </c>
      <c r="E63" s="113">
        <v>16427</v>
      </c>
      <c r="F63" s="114">
        <v>0</v>
      </c>
      <c r="G63" s="115">
        <f>E63*F63</f>
        <v>0</v>
      </c>
      <c r="H63" s="116">
        <v>0</v>
      </c>
      <c r="I63" s="117">
        <f>E63*H63</f>
        <v>0</v>
      </c>
      <c r="J63" s="116">
        <v>0</v>
      </c>
      <c r="K63" s="117">
        <f>E63*J63</f>
        <v>0</v>
      </c>
      <c r="O63" s="108"/>
      <c r="Z63" s="108"/>
      <c r="AA63" s="108">
        <v>1</v>
      </c>
      <c r="AB63" s="108">
        <v>1</v>
      </c>
      <c r="AC63" s="108">
        <v>1</v>
      </c>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18">
        <f>G63</f>
        <v>0</v>
      </c>
      <c r="BA63" s="108"/>
      <c r="BB63" s="108"/>
      <c r="BC63" s="108"/>
      <c r="BD63" s="108"/>
      <c r="BE63" s="108"/>
      <c r="BF63" s="108"/>
      <c r="BG63" s="108"/>
      <c r="BH63" s="108"/>
      <c r="BI63" s="108"/>
      <c r="CA63" s="108">
        <v>1</v>
      </c>
      <c r="CB63" s="108">
        <v>1</v>
      </c>
      <c r="CZ63" s="75">
        <v>1</v>
      </c>
    </row>
    <row r="64" spans="1:104" ht="33.75" x14ac:dyDescent="0.2">
      <c r="A64" s="119"/>
      <c r="B64" s="120"/>
      <c r="C64" s="178" t="s">
        <v>2289</v>
      </c>
      <c r="D64" s="179"/>
      <c r="E64" s="179"/>
      <c r="F64" s="179"/>
      <c r="G64" s="180"/>
      <c r="I64" s="121"/>
      <c r="K64" s="121"/>
      <c r="L64" s="122" t="s">
        <v>2289</v>
      </c>
      <c r="O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row>
    <row r="65" spans="1:104" ht="22.5" x14ac:dyDescent="0.2">
      <c r="A65" s="109">
        <v>28</v>
      </c>
      <c r="B65" s="110" t="s">
        <v>2229</v>
      </c>
      <c r="C65" s="111" t="s">
        <v>2230</v>
      </c>
      <c r="D65" s="112" t="s">
        <v>84</v>
      </c>
      <c r="E65" s="113">
        <v>1</v>
      </c>
      <c r="F65" s="114">
        <v>0</v>
      </c>
      <c r="G65" s="115">
        <f>E65*F65</f>
        <v>0</v>
      </c>
      <c r="H65" s="116">
        <v>0</v>
      </c>
      <c r="I65" s="117">
        <f>E65*H65</f>
        <v>0</v>
      </c>
      <c r="J65" s="116">
        <v>0</v>
      </c>
      <c r="K65" s="117">
        <f>E65*J65</f>
        <v>0</v>
      </c>
      <c r="O65" s="108"/>
      <c r="Z65" s="108"/>
      <c r="AA65" s="108">
        <v>1</v>
      </c>
      <c r="AB65" s="108">
        <v>1</v>
      </c>
      <c r="AC65" s="108">
        <v>1</v>
      </c>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18">
        <f>G65</f>
        <v>0</v>
      </c>
      <c r="BA65" s="108"/>
      <c r="BB65" s="108"/>
      <c r="BC65" s="108"/>
      <c r="BD65" s="108"/>
      <c r="BE65" s="108"/>
      <c r="BF65" s="108"/>
      <c r="BG65" s="108"/>
      <c r="BH65" s="108"/>
      <c r="BI65" s="108"/>
      <c r="CA65" s="108">
        <v>1</v>
      </c>
      <c r="CB65" s="108">
        <v>1</v>
      </c>
      <c r="CZ65" s="75">
        <v>1</v>
      </c>
    </row>
    <row r="66" spans="1:104" ht="22.5" x14ac:dyDescent="0.2">
      <c r="A66" s="119"/>
      <c r="B66" s="120"/>
      <c r="C66" s="178" t="s">
        <v>2231</v>
      </c>
      <c r="D66" s="179"/>
      <c r="E66" s="179"/>
      <c r="F66" s="179"/>
      <c r="G66" s="180"/>
      <c r="I66" s="121"/>
      <c r="K66" s="121"/>
      <c r="L66" s="122" t="s">
        <v>2231</v>
      </c>
      <c r="O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row>
    <row r="67" spans="1:104" ht="33.75" x14ac:dyDescent="0.2">
      <c r="A67" s="109">
        <v>29</v>
      </c>
      <c r="B67" s="110" t="s">
        <v>1997</v>
      </c>
      <c r="C67" s="111" t="s">
        <v>2290</v>
      </c>
      <c r="D67" s="112" t="s">
        <v>84</v>
      </c>
      <c r="E67" s="113">
        <v>14</v>
      </c>
      <c r="F67" s="114">
        <v>0</v>
      </c>
      <c r="G67" s="115">
        <f>E67*F67</f>
        <v>0</v>
      </c>
      <c r="H67" s="116">
        <v>0</v>
      </c>
      <c r="I67" s="117">
        <f>E67*H67</f>
        <v>0</v>
      </c>
      <c r="J67" s="116">
        <v>0</v>
      </c>
      <c r="K67" s="117">
        <f>E67*J67</f>
        <v>0</v>
      </c>
      <c r="O67" s="108"/>
      <c r="Z67" s="108"/>
      <c r="AA67" s="108">
        <v>1</v>
      </c>
      <c r="AB67" s="108">
        <v>1</v>
      </c>
      <c r="AC67" s="108">
        <v>1</v>
      </c>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18">
        <f>G67</f>
        <v>0</v>
      </c>
      <c r="BA67" s="108"/>
      <c r="BB67" s="108"/>
      <c r="BC67" s="108"/>
      <c r="BD67" s="108"/>
      <c r="BE67" s="108"/>
      <c r="BF67" s="108"/>
      <c r="BG67" s="108"/>
      <c r="BH67" s="108"/>
      <c r="BI67" s="108"/>
      <c r="CA67" s="108">
        <v>1</v>
      </c>
      <c r="CB67" s="108">
        <v>1</v>
      </c>
      <c r="CZ67" s="75">
        <v>1</v>
      </c>
    </row>
    <row r="68" spans="1:104" ht="33.75" x14ac:dyDescent="0.2">
      <c r="A68" s="109">
        <v>30</v>
      </c>
      <c r="B68" s="110" t="s">
        <v>1692</v>
      </c>
      <c r="C68" s="111" t="s">
        <v>1693</v>
      </c>
      <c r="D68" s="112" t="s">
        <v>84</v>
      </c>
      <c r="E68" s="113">
        <v>14</v>
      </c>
      <c r="F68" s="114">
        <v>0</v>
      </c>
      <c r="G68" s="115">
        <f>E68*F68</f>
        <v>0</v>
      </c>
      <c r="H68" s="116">
        <v>0</v>
      </c>
      <c r="I68" s="117">
        <f>E68*H68</f>
        <v>0</v>
      </c>
      <c r="J68" s="116">
        <v>0</v>
      </c>
      <c r="K68" s="117">
        <f>E68*J68</f>
        <v>0</v>
      </c>
      <c r="O68" s="108"/>
      <c r="Z68" s="108"/>
      <c r="AA68" s="108">
        <v>1</v>
      </c>
      <c r="AB68" s="108">
        <v>1</v>
      </c>
      <c r="AC68" s="108">
        <v>1</v>
      </c>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18">
        <f>G68</f>
        <v>0</v>
      </c>
      <c r="BA68" s="108"/>
      <c r="BB68" s="108"/>
      <c r="BC68" s="108"/>
      <c r="BD68" s="108"/>
      <c r="BE68" s="108"/>
      <c r="BF68" s="108"/>
      <c r="BG68" s="108"/>
      <c r="BH68" s="108"/>
      <c r="BI68" s="108"/>
      <c r="CA68" s="108">
        <v>1</v>
      </c>
      <c r="CB68" s="108">
        <v>1</v>
      </c>
      <c r="CZ68" s="75">
        <v>1</v>
      </c>
    </row>
    <row r="69" spans="1:104" ht="22.5" x14ac:dyDescent="0.2">
      <c r="A69" s="119"/>
      <c r="B69" s="120"/>
      <c r="C69" s="178" t="s">
        <v>2242</v>
      </c>
      <c r="D69" s="179"/>
      <c r="E69" s="179"/>
      <c r="F69" s="179"/>
      <c r="G69" s="180"/>
      <c r="I69" s="121"/>
      <c r="K69" s="121"/>
      <c r="L69" s="122" t="s">
        <v>2242</v>
      </c>
      <c r="O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row>
    <row r="70" spans="1:104" ht="22.5" x14ac:dyDescent="0.2">
      <c r="A70" s="109">
        <v>31</v>
      </c>
      <c r="B70" s="110" t="s">
        <v>2291</v>
      </c>
      <c r="C70" s="111" t="s">
        <v>2055</v>
      </c>
      <c r="D70" s="112" t="s">
        <v>84</v>
      </c>
      <c r="E70" s="113">
        <v>11</v>
      </c>
      <c r="F70" s="114">
        <v>0</v>
      </c>
      <c r="G70" s="115">
        <f>E70*F70</f>
        <v>0</v>
      </c>
      <c r="H70" s="116">
        <v>0</v>
      </c>
      <c r="I70" s="117">
        <f>E70*H70</f>
        <v>0</v>
      </c>
      <c r="J70" s="116">
        <v>0</v>
      </c>
      <c r="K70" s="117">
        <f>E70*J70</f>
        <v>0</v>
      </c>
      <c r="O70" s="108"/>
      <c r="Z70" s="108"/>
      <c r="AA70" s="108">
        <v>1</v>
      </c>
      <c r="AB70" s="108">
        <v>1</v>
      </c>
      <c r="AC70" s="108">
        <v>1</v>
      </c>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18">
        <f>G70</f>
        <v>0</v>
      </c>
      <c r="BA70" s="108"/>
      <c r="BB70" s="108"/>
      <c r="BC70" s="108"/>
      <c r="BD70" s="108"/>
      <c r="BE70" s="108"/>
      <c r="BF70" s="108"/>
      <c r="BG70" s="108"/>
      <c r="BH70" s="108"/>
      <c r="BI70" s="108"/>
      <c r="CA70" s="108">
        <v>1</v>
      </c>
      <c r="CB70" s="108">
        <v>1</v>
      </c>
      <c r="CZ70" s="75">
        <v>1</v>
      </c>
    </row>
    <row r="71" spans="1:104" x14ac:dyDescent="0.2">
      <c r="A71" s="119"/>
      <c r="B71" s="120"/>
      <c r="C71" s="178" t="s">
        <v>2292</v>
      </c>
      <c r="D71" s="179"/>
      <c r="E71" s="179"/>
      <c r="F71" s="179"/>
      <c r="G71" s="180"/>
      <c r="I71" s="121"/>
      <c r="K71" s="121"/>
      <c r="L71" s="122" t="s">
        <v>2292</v>
      </c>
      <c r="O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row>
    <row r="72" spans="1:104" x14ac:dyDescent="0.2">
      <c r="A72" s="109">
        <v>32</v>
      </c>
      <c r="B72" s="110" t="s">
        <v>2159</v>
      </c>
      <c r="C72" s="111" t="s">
        <v>2293</v>
      </c>
      <c r="D72" s="112" t="s">
        <v>128</v>
      </c>
      <c r="E72" s="113">
        <v>6.0000000000000001E-3</v>
      </c>
      <c r="F72" s="114">
        <v>0</v>
      </c>
      <c r="G72" s="115">
        <f>E72*F72</f>
        <v>0</v>
      </c>
      <c r="H72" s="116">
        <v>0</v>
      </c>
      <c r="I72" s="117">
        <f>E72*H72</f>
        <v>0</v>
      </c>
      <c r="J72" s="116">
        <v>0</v>
      </c>
      <c r="K72" s="117">
        <f>E72*J72</f>
        <v>0</v>
      </c>
      <c r="O72" s="108"/>
      <c r="Z72" s="108"/>
      <c r="AA72" s="108">
        <v>1</v>
      </c>
      <c r="AB72" s="108">
        <v>1</v>
      </c>
      <c r="AC72" s="108">
        <v>1</v>
      </c>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18">
        <f>G72</f>
        <v>0</v>
      </c>
      <c r="BA72" s="108"/>
      <c r="BB72" s="108"/>
      <c r="BC72" s="108"/>
      <c r="BD72" s="108"/>
      <c r="BE72" s="108"/>
      <c r="BF72" s="108"/>
      <c r="BG72" s="108"/>
      <c r="BH72" s="108"/>
      <c r="BI72" s="108"/>
      <c r="CA72" s="108">
        <v>1</v>
      </c>
      <c r="CB72" s="108">
        <v>1</v>
      </c>
      <c r="CZ72" s="75">
        <v>1</v>
      </c>
    </row>
    <row r="73" spans="1:104" x14ac:dyDescent="0.2">
      <c r="A73" s="119"/>
      <c r="B73" s="120"/>
      <c r="C73" s="178" t="s">
        <v>2268</v>
      </c>
      <c r="D73" s="179"/>
      <c r="E73" s="179"/>
      <c r="F73" s="179"/>
      <c r="G73" s="180"/>
      <c r="I73" s="121"/>
      <c r="K73" s="121"/>
      <c r="L73" s="122" t="s">
        <v>2268</v>
      </c>
      <c r="O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row>
    <row r="74" spans="1:104" x14ac:dyDescent="0.2">
      <c r="A74" s="109">
        <v>33</v>
      </c>
      <c r="B74" s="110" t="s">
        <v>2269</v>
      </c>
      <c r="C74" s="111" t="s">
        <v>2270</v>
      </c>
      <c r="D74" s="112" t="s">
        <v>104</v>
      </c>
      <c r="E74" s="113">
        <v>9.86</v>
      </c>
      <c r="F74" s="114">
        <v>0</v>
      </c>
      <c r="G74" s="115">
        <f>E74*F74</f>
        <v>0</v>
      </c>
      <c r="H74" s="116">
        <v>0</v>
      </c>
      <c r="I74" s="117">
        <f>E74*H74</f>
        <v>0</v>
      </c>
      <c r="J74" s="116">
        <v>0</v>
      </c>
      <c r="K74" s="117">
        <f>E74*J74</f>
        <v>0</v>
      </c>
      <c r="O74" s="108"/>
      <c r="Z74" s="108"/>
      <c r="AA74" s="108">
        <v>1</v>
      </c>
      <c r="AB74" s="108">
        <v>1</v>
      </c>
      <c r="AC74" s="108">
        <v>1</v>
      </c>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18">
        <f>G74</f>
        <v>0</v>
      </c>
      <c r="BA74" s="108"/>
      <c r="BB74" s="108"/>
      <c r="BC74" s="108"/>
      <c r="BD74" s="108"/>
      <c r="BE74" s="108"/>
      <c r="BF74" s="108"/>
      <c r="BG74" s="108"/>
      <c r="BH74" s="108"/>
      <c r="BI74" s="108"/>
      <c r="CA74" s="108">
        <v>1</v>
      </c>
      <c r="CB74" s="108">
        <v>1</v>
      </c>
      <c r="CZ74" s="75">
        <v>1</v>
      </c>
    </row>
    <row r="75" spans="1:104" ht="33.75" x14ac:dyDescent="0.2">
      <c r="A75" s="119"/>
      <c r="B75" s="120"/>
      <c r="C75" s="178" t="s">
        <v>2282</v>
      </c>
      <c r="D75" s="179"/>
      <c r="E75" s="179"/>
      <c r="F75" s="179"/>
      <c r="G75" s="180"/>
      <c r="I75" s="121"/>
      <c r="K75" s="121"/>
      <c r="L75" s="122" t="s">
        <v>2282</v>
      </c>
      <c r="O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row>
    <row r="76" spans="1:104" ht="22.5" x14ac:dyDescent="0.2">
      <c r="A76" s="109">
        <v>34</v>
      </c>
      <c r="B76" s="110" t="s">
        <v>1814</v>
      </c>
      <c r="C76" s="111" t="s">
        <v>1815</v>
      </c>
      <c r="D76" s="112" t="s">
        <v>104</v>
      </c>
      <c r="E76" s="113">
        <v>9.86</v>
      </c>
      <c r="F76" s="114">
        <v>0</v>
      </c>
      <c r="G76" s="115">
        <f>E76*F76</f>
        <v>0</v>
      </c>
      <c r="H76" s="116">
        <v>0</v>
      </c>
      <c r="I76" s="117">
        <f>E76*H76</f>
        <v>0</v>
      </c>
      <c r="J76" s="116">
        <v>0</v>
      </c>
      <c r="K76" s="117">
        <f>E76*J76</f>
        <v>0</v>
      </c>
      <c r="O76" s="108"/>
      <c r="Z76" s="108"/>
      <c r="AA76" s="108">
        <v>1</v>
      </c>
      <c r="AB76" s="108">
        <v>1</v>
      </c>
      <c r="AC76" s="108">
        <v>1</v>
      </c>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18">
        <f>G76</f>
        <v>0</v>
      </c>
      <c r="BA76" s="108"/>
      <c r="BB76" s="108"/>
      <c r="BC76" s="108"/>
      <c r="BD76" s="108"/>
      <c r="BE76" s="108"/>
      <c r="BF76" s="108"/>
      <c r="BG76" s="108"/>
      <c r="BH76" s="108"/>
      <c r="BI76" s="108"/>
      <c r="CA76" s="108">
        <v>1</v>
      </c>
      <c r="CB76" s="108">
        <v>1</v>
      </c>
      <c r="CZ76" s="75">
        <v>1</v>
      </c>
    </row>
    <row r="77" spans="1:104" x14ac:dyDescent="0.2">
      <c r="A77" s="119"/>
      <c r="B77" s="120"/>
      <c r="C77" s="178" t="s">
        <v>1996</v>
      </c>
      <c r="D77" s="179"/>
      <c r="E77" s="179"/>
      <c r="F77" s="179"/>
      <c r="G77" s="180"/>
      <c r="I77" s="121"/>
      <c r="K77" s="121"/>
      <c r="L77" s="122" t="s">
        <v>1996</v>
      </c>
      <c r="O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row>
    <row r="78" spans="1:104" ht="22.5" x14ac:dyDescent="0.2">
      <c r="A78" s="109">
        <v>35</v>
      </c>
      <c r="B78" s="110" t="s">
        <v>2244</v>
      </c>
      <c r="C78" s="111" t="s">
        <v>2294</v>
      </c>
      <c r="D78" s="112" t="s">
        <v>128</v>
      </c>
      <c r="E78" s="113">
        <v>0.01</v>
      </c>
      <c r="F78" s="114">
        <v>0</v>
      </c>
      <c r="G78" s="115">
        <f>E78*F78</f>
        <v>0</v>
      </c>
      <c r="H78" s="116">
        <v>0</v>
      </c>
      <c r="I78" s="117">
        <f>E78*H78</f>
        <v>0</v>
      </c>
      <c r="J78" s="116">
        <v>0</v>
      </c>
      <c r="K78" s="117">
        <f>E78*J78</f>
        <v>0</v>
      </c>
      <c r="O78" s="108"/>
      <c r="Z78" s="108"/>
      <c r="AA78" s="108">
        <v>1</v>
      </c>
      <c r="AB78" s="108">
        <v>1</v>
      </c>
      <c r="AC78" s="108">
        <v>1</v>
      </c>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18">
        <f>G78</f>
        <v>0</v>
      </c>
      <c r="BA78" s="108"/>
      <c r="BB78" s="108"/>
      <c r="BC78" s="108"/>
      <c r="BD78" s="108"/>
      <c r="BE78" s="108"/>
      <c r="BF78" s="108"/>
      <c r="BG78" s="108"/>
      <c r="BH78" s="108"/>
      <c r="BI78" s="108"/>
      <c r="CA78" s="108">
        <v>1</v>
      </c>
      <c r="CB78" s="108">
        <v>1</v>
      </c>
      <c r="CZ78" s="75">
        <v>1</v>
      </c>
    </row>
    <row r="79" spans="1:104" x14ac:dyDescent="0.2">
      <c r="A79" s="119"/>
      <c r="B79" s="120"/>
      <c r="C79" s="178" t="s">
        <v>2295</v>
      </c>
      <c r="D79" s="179"/>
      <c r="E79" s="179"/>
      <c r="F79" s="179"/>
      <c r="G79" s="180"/>
      <c r="I79" s="121"/>
      <c r="K79" s="121"/>
      <c r="L79" s="122" t="s">
        <v>2295</v>
      </c>
      <c r="O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row>
    <row r="80" spans="1:104" x14ac:dyDescent="0.2">
      <c r="A80" s="119"/>
      <c r="B80" s="120"/>
      <c r="C80" s="178"/>
      <c r="D80" s="179"/>
      <c r="E80" s="179"/>
      <c r="F80" s="179"/>
      <c r="G80" s="180"/>
      <c r="I80" s="121"/>
      <c r="K80" s="121"/>
      <c r="L80" s="122"/>
      <c r="O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row>
    <row r="81" spans="1:104" x14ac:dyDescent="0.2">
      <c r="A81" s="119"/>
      <c r="B81" s="120"/>
      <c r="C81" s="178" t="s">
        <v>2296</v>
      </c>
      <c r="D81" s="179"/>
      <c r="E81" s="179"/>
      <c r="F81" s="179"/>
      <c r="G81" s="180"/>
      <c r="I81" s="121"/>
      <c r="K81" s="121"/>
      <c r="L81" s="122" t="s">
        <v>2296</v>
      </c>
      <c r="O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row>
    <row r="82" spans="1:104" ht="22.5" x14ac:dyDescent="0.2">
      <c r="A82" s="109">
        <v>36</v>
      </c>
      <c r="B82" s="110" t="s">
        <v>2272</v>
      </c>
      <c r="C82" s="111" t="s">
        <v>2273</v>
      </c>
      <c r="D82" s="112" t="s">
        <v>128</v>
      </c>
      <c r="E82" s="113">
        <v>0.06</v>
      </c>
      <c r="F82" s="114">
        <v>0</v>
      </c>
      <c r="G82" s="115">
        <f>E82*F82</f>
        <v>0</v>
      </c>
      <c r="H82" s="116">
        <v>0</v>
      </c>
      <c r="I82" s="117">
        <f>E82*H82</f>
        <v>0</v>
      </c>
      <c r="J82" s="116">
        <v>0</v>
      </c>
      <c r="K82" s="117">
        <f>E82*J82</f>
        <v>0</v>
      </c>
      <c r="O82" s="108"/>
      <c r="Z82" s="108"/>
      <c r="AA82" s="108">
        <v>1</v>
      </c>
      <c r="AB82" s="108">
        <v>1</v>
      </c>
      <c r="AC82" s="108">
        <v>1</v>
      </c>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18">
        <f>G82</f>
        <v>0</v>
      </c>
      <c r="BA82" s="108"/>
      <c r="BB82" s="108"/>
      <c r="BC82" s="108"/>
      <c r="BD82" s="108"/>
      <c r="BE82" s="108"/>
      <c r="BF82" s="108"/>
      <c r="BG82" s="108"/>
      <c r="BH82" s="108"/>
      <c r="BI82" s="108"/>
      <c r="CA82" s="108">
        <v>1</v>
      </c>
      <c r="CB82" s="108">
        <v>1</v>
      </c>
      <c r="CZ82" s="75">
        <v>1</v>
      </c>
    </row>
    <row r="83" spans="1:104" ht="33.75" x14ac:dyDescent="0.2">
      <c r="A83" s="109">
        <v>37</v>
      </c>
      <c r="B83" s="110" t="s">
        <v>1734</v>
      </c>
      <c r="C83" s="111" t="s">
        <v>2283</v>
      </c>
      <c r="D83" s="112" t="s">
        <v>1836</v>
      </c>
      <c r="E83" s="113">
        <v>0.6</v>
      </c>
      <c r="F83" s="114">
        <v>0</v>
      </c>
      <c r="G83" s="115">
        <f>E83*F83</f>
        <v>0</v>
      </c>
      <c r="H83" s="116">
        <v>0</v>
      </c>
      <c r="I83" s="117">
        <f>E83*H83</f>
        <v>0</v>
      </c>
      <c r="J83" s="116">
        <v>0</v>
      </c>
      <c r="K83" s="117">
        <f>E83*J83</f>
        <v>0</v>
      </c>
      <c r="O83" s="108"/>
      <c r="Z83" s="108"/>
      <c r="AA83" s="108">
        <v>1</v>
      </c>
      <c r="AB83" s="108">
        <v>1</v>
      </c>
      <c r="AC83" s="108">
        <v>1</v>
      </c>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18">
        <f>G83</f>
        <v>0</v>
      </c>
      <c r="BA83" s="108"/>
      <c r="BB83" s="108"/>
      <c r="BC83" s="108"/>
      <c r="BD83" s="108"/>
      <c r="BE83" s="108"/>
      <c r="BF83" s="108"/>
      <c r="BG83" s="108"/>
      <c r="BH83" s="108"/>
      <c r="BI83" s="108"/>
      <c r="CA83" s="108">
        <v>1</v>
      </c>
      <c r="CB83" s="108">
        <v>1</v>
      </c>
      <c r="CZ83" s="75">
        <v>1</v>
      </c>
    </row>
    <row r="84" spans="1:104" x14ac:dyDescent="0.2">
      <c r="A84" s="119"/>
      <c r="B84" s="120"/>
      <c r="C84" s="178" t="s">
        <v>2277</v>
      </c>
      <c r="D84" s="179"/>
      <c r="E84" s="179"/>
      <c r="F84" s="179"/>
      <c r="G84" s="180"/>
      <c r="I84" s="121"/>
      <c r="K84" s="121"/>
      <c r="L84" s="122" t="s">
        <v>2277</v>
      </c>
      <c r="O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row>
    <row r="85" spans="1:104" ht="22.5" x14ac:dyDescent="0.2">
      <c r="A85" s="109">
        <v>38</v>
      </c>
      <c r="B85" s="110" t="s">
        <v>2297</v>
      </c>
      <c r="C85" s="111" t="s">
        <v>2298</v>
      </c>
      <c r="D85" s="112" t="s">
        <v>1102</v>
      </c>
      <c r="E85" s="113">
        <v>2.8</v>
      </c>
      <c r="F85" s="114">
        <v>0</v>
      </c>
      <c r="G85" s="115">
        <f>E85*F85</f>
        <v>0</v>
      </c>
      <c r="H85" s="116">
        <v>0</v>
      </c>
      <c r="I85" s="117">
        <f>E85*H85</f>
        <v>0</v>
      </c>
      <c r="J85" s="116">
        <v>0</v>
      </c>
      <c r="K85" s="117">
        <f>E85*J85</f>
        <v>0</v>
      </c>
      <c r="O85" s="108"/>
      <c r="Z85" s="108"/>
      <c r="AA85" s="108">
        <v>1</v>
      </c>
      <c r="AB85" s="108">
        <v>1</v>
      </c>
      <c r="AC85" s="108">
        <v>1</v>
      </c>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18">
        <f>G85</f>
        <v>0</v>
      </c>
      <c r="BA85" s="108"/>
      <c r="BB85" s="108"/>
      <c r="BC85" s="108"/>
      <c r="BD85" s="108"/>
      <c r="BE85" s="108"/>
      <c r="BF85" s="108"/>
      <c r="BG85" s="108"/>
      <c r="BH85" s="108"/>
      <c r="BI85" s="108"/>
      <c r="CA85" s="108">
        <v>1</v>
      </c>
      <c r="CB85" s="108">
        <v>1</v>
      </c>
      <c r="CZ85" s="75">
        <v>1</v>
      </c>
    </row>
    <row r="86" spans="1:104" x14ac:dyDescent="0.2">
      <c r="A86" s="119"/>
      <c r="B86" s="120"/>
      <c r="C86" s="178" t="s">
        <v>2299</v>
      </c>
      <c r="D86" s="179"/>
      <c r="E86" s="179"/>
      <c r="F86" s="179"/>
      <c r="G86" s="180"/>
      <c r="I86" s="121"/>
      <c r="K86" s="121"/>
      <c r="L86" s="122" t="s">
        <v>2299</v>
      </c>
      <c r="O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row>
    <row r="87" spans="1:104" x14ac:dyDescent="0.2">
      <c r="A87" s="109">
        <v>39</v>
      </c>
      <c r="B87" s="110" t="s">
        <v>2300</v>
      </c>
      <c r="C87" s="111" t="s">
        <v>1841</v>
      </c>
      <c r="D87" s="112" t="s">
        <v>104</v>
      </c>
      <c r="E87" s="113">
        <v>9.86</v>
      </c>
      <c r="F87" s="114">
        <v>0</v>
      </c>
      <c r="G87" s="115">
        <f>E87*F87</f>
        <v>0</v>
      </c>
      <c r="H87" s="116">
        <v>0</v>
      </c>
      <c r="I87" s="117">
        <f>E87*H87</f>
        <v>0</v>
      </c>
      <c r="J87" s="116">
        <v>0</v>
      </c>
      <c r="K87" s="117">
        <f>E87*J87</f>
        <v>0</v>
      </c>
      <c r="O87" s="108"/>
      <c r="Z87" s="108"/>
      <c r="AA87" s="108">
        <v>1</v>
      </c>
      <c r="AB87" s="108">
        <v>1</v>
      </c>
      <c r="AC87" s="108">
        <v>1</v>
      </c>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18">
        <f>G87</f>
        <v>0</v>
      </c>
      <c r="BA87" s="108"/>
      <c r="BB87" s="108"/>
      <c r="BC87" s="108"/>
      <c r="BD87" s="108"/>
      <c r="BE87" s="108"/>
      <c r="BF87" s="108"/>
      <c r="BG87" s="108"/>
      <c r="BH87" s="108"/>
      <c r="BI87" s="108"/>
      <c r="CA87" s="108">
        <v>1</v>
      </c>
      <c r="CB87" s="108">
        <v>1</v>
      </c>
      <c r="CZ87" s="75">
        <v>1</v>
      </c>
    </row>
    <row r="88" spans="1:104" x14ac:dyDescent="0.2">
      <c r="A88" s="128" t="s">
        <v>51</v>
      </c>
      <c r="B88" s="129" t="s">
        <v>2239</v>
      </c>
      <c r="C88" s="130" t="s">
        <v>2240</v>
      </c>
      <c r="D88" s="131"/>
      <c r="E88" s="132"/>
      <c r="F88" s="132"/>
      <c r="G88" s="133">
        <f>SUM(G58:G87)</f>
        <v>0</v>
      </c>
      <c r="H88" s="134"/>
      <c r="I88" s="133">
        <f>SUM(I58:I87)</f>
        <v>0</v>
      </c>
      <c r="J88" s="135"/>
      <c r="K88" s="133">
        <f>SUM(K58:K87)</f>
        <v>0</v>
      </c>
      <c r="O88" s="108"/>
      <c r="X88" s="136">
        <f>K88</f>
        <v>0</v>
      </c>
      <c r="Y88" s="136">
        <f>I88</f>
        <v>0</v>
      </c>
      <c r="Z88" s="118">
        <f>G88</f>
        <v>0</v>
      </c>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37"/>
      <c r="BB88" s="137"/>
      <c r="BC88" s="137"/>
      <c r="BD88" s="137"/>
      <c r="BE88" s="137"/>
      <c r="BF88" s="137"/>
      <c r="BG88" s="108"/>
      <c r="BH88" s="108"/>
      <c r="BI88" s="108"/>
    </row>
    <row r="89" spans="1:104" x14ac:dyDescent="0.2">
      <c r="A89" s="138" t="s">
        <v>29</v>
      </c>
      <c r="B89" s="139" t="s">
        <v>52</v>
      </c>
      <c r="C89" s="140"/>
      <c r="D89" s="141"/>
      <c r="E89" s="142"/>
      <c r="F89" s="142"/>
      <c r="G89" s="143">
        <f>SUM(Z7:Z89)</f>
        <v>0</v>
      </c>
      <c r="H89" s="144"/>
      <c r="I89" s="143">
        <f>SUM(Y7:Y89)</f>
        <v>0</v>
      </c>
      <c r="J89" s="144"/>
      <c r="K89" s="143">
        <f>SUM(X7:X89)</f>
        <v>0</v>
      </c>
      <c r="O89" s="108"/>
      <c r="BA89" s="145"/>
      <c r="BB89" s="145"/>
      <c r="BC89" s="145"/>
      <c r="BD89" s="145"/>
      <c r="BE89" s="145"/>
      <c r="BF89" s="145"/>
    </row>
    <row r="90" spans="1:104" x14ac:dyDescent="0.2">
      <c r="E90" s="75"/>
    </row>
    <row r="91" spans="1:104" x14ac:dyDescent="0.2">
      <c r="A91" s="146" t="s">
        <v>31</v>
      </c>
      <c r="E91" s="75"/>
    </row>
    <row r="92" spans="1:104" ht="117.75" customHeight="1" x14ac:dyDescent="0.2">
      <c r="A92" s="182"/>
      <c r="B92" s="183"/>
      <c r="C92" s="183"/>
      <c r="D92" s="183"/>
      <c r="E92" s="183"/>
      <c r="F92" s="183"/>
      <c r="G92" s="184"/>
    </row>
    <row r="93" spans="1:104" x14ac:dyDescent="0.2">
      <c r="E93" s="75"/>
    </row>
    <row r="94" spans="1:104" x14ac:dyDescent="0.2">
      <c r="E94" s="75"/>
    </row>
    <row r="95" spans="1:104" x14ac:dyDescent="0.2">
      <c r="E95" s="75"/>
    </row>
    <row r="96" spans="1:104"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5:5" x14ac:dyDescent="0.2">
      <c r="E113" s="75"/>
    </row>
    <row r="114" spans="5:5" x14ac:dyDescent="0.2">
      <c r="E114" s="75"/>
    </row>
    <row r="115" spans="5:5" x14ac:dyDescent="0.2">
      <c r="E115" s="75"/>
    </row>
    <row r="116" spans="5:5" x14ac:dyDescent="0.2">
      <c r="E116" s="75"/>
    </row>
    <row r="117" spans="5:5" x14ac:dyDescent="0.2">
      <c r="E117" s="75"/>
    </row>
    <row r="118" spans="5:5" x14ac:dyDescent="0.2">
      <c r="E118" s="75"/>
    </row>
    <row r="119" spans="5:5" x14ac:dyDescent="0.2">
      <c r="E119" s="75"/>
    </row>
    <row r="120" spans="5:5" x14ac:dyDescent="0.2">
      <c r="E120" s="75"/>
    </row>
    <row r="121" spans="5:5" x14ac:dyDescent="0.2">
      <c r="E121" s="75"/>
    </row>
    <row r="122" spans="5:5" x14ac:dyDescent="0.2">
      <c r="E122" s="75"/>
    </row>
    <row r="123" spans="5:5" x14ac:dyDescent="0.2">
      <c r="E123" s="75"/>
    </row>
    <row r="124" spans="5:5" x14ac:dyDescent="0.2">
      <c r="E124" s="75"/>
    </row>
    <row r="125" spans="5:5" x14ac:dyDescent="0.2">
      <c r="E125" s="75"/>
    </row>
    <row r="126" spans="5:5" x14ac:dyDescent="0.2">
      <c r="E126" s="75"/>
    </row>
    <row r="127" spans="5:5" x14ac:dyDescent="0.2">
      <c r="E127" s="75"/>
    </row>
    <row r="128" spans="5:5" x14ac:dyDescent="0.2">
      <c r="E128" s="75"/>
    </row>
    <row r="129" spans="5:5" x14ac:dyDescent="0.2">
      <c r="E129" s="75"/>
    </row>
    <row r="130" spans="5:5" x14ac:dyDescent="0.2">
      <c r="E130" s="75"/>
    </row>
    <row r="131" spans="5:5" x14ac:dyDescent="0.2">
      <c r="E131" s="75"/>
    </row>
    <row r="132" spans="5:5" x14ac:dyDescent="0.2">
      <c r="E132" s="75"/>
    </row>
    <row r="133" spans="5:5" x14ac:dyDescent="0.2">
      <c r="E133" s="75"/>
    </row>
    <row r="134" spans="5:5" x14ac:dyDescent="0.2">
      <c r="E134" s="75"/>
    </row>
    <row r="135" spans="5:5" x14ac:dyDescent="0.2">
      <c r="E135" s="75"/>
    </row>
    <row r="136" spans="5:5" x14ac:dyDescent="0.2">
      <c r="E136" s="75"/>
    </row>
    <row r="137" spans="5:5" x14ac:dyDescent="0.2">
      <c r="E137" s="75"/>
    </row>
    <row r="138" spans="5:5" x14ac:dyDescent="0.2">
      <c r="E138" s="75"/>
    </row>
    <row r="139" spans="5:5" x14ac:dyDescent="0.2">
      <c r="E139" s="75"/>
    </row>
    <row r="140" spans="5:5" x14ac:dyDescent="0.2">
      <c r="E140" s="75"/>
    </row>
    <row r="141" spans="5:5" x14ac:dyDescent="0.2">
      <c r="E141" s="75"/>
    </row>
    <row r="142" spans="5:5" x14ac:dyDescent="0.2">
      <c r="E142" s="75"/>
    </row>
    <row r="143" spans="5:5" x14ac:dyDescent="0.2">
      <c r="E143" s="75"/>
    </row>
    <row r="144" spans="5:5" x14ac:dyDescent="0.2">
      <c r="E144" s="75"/>
    </row>
    <row r="145" spans="1:7" x14ac:dyDescent="0.2">
      <c r="E145" s="75"/>
    </row>
    <row r="146" spans="1:7" x14ac:dyDescent="0.2">
      <c r="E146" s="75"/>
    </row>
    <row r="147" spans="1:7" x14ac:dyDescent="0.2">
      <c r="E147" s="75"/>
    </row>
    <row r="148" spans="1:7" x14ac:dyDescent="0.2">
      <c r="A148" s="147"/>
      <c r="B148" s="147"/>
    </row>
    <row r="149" spans="1:7" x14ac:dyDescent="0.2">
      <c r="C149" s="148"/>
      <c r="D149" s="148"/>
      <c r="E149" s="149"/>
      <c r="F149" s="148"/>
      <c r="G149" s="150"/>
    </row>
    <row r="150" spans="1:7" x14ac:dyDescent="0.2">
      <c r="A150" s="147"/>
      <c r="B150" s="147"/>
    </row>
  </sheetData>
  <sheetProtection password="C7B2" sheet="1"/>
  <mergeCells count="39">
    <mergeCell ref="C31:G31"/>
    <mergeCell ref="A1:G1"/>
    <mergeCell ref="A92:G92"/>
    <mergeCell ref="C9:G9"/>
    <mergeCell ref="C11:G11"/>
    <mergeCell ref="C13:G13"/>
    <mergeCell ref="C15:G15"/>
    <mergeCell ref="C16:G16"/>
    <mergeCell ref="C17:G17"/>
    <mergeCell ref="C18:G18"/>
    <mergeCell ref="C19:G19"/>
    <mergeCell ref="C23:G23"/>
    <mergeCell ref="C25:G25"/>
    <mergeCell ref="C27:G27"/>
    <mergeCell ref="C64:G64"/>
    <mergeCell ref="C66:G66"/>
    <mergeCell ref="C69:G69"/>
    <mergeCell ref="C35:G35"/>
    <mergeCell ref="C37:G37"/>
    <mergeCell ref="C41:G41"/>
    <mergeCell ref="C42:G42"/>
    <mergeCell ref="C43:G43"/>
    <mergeCell ref="C45:G45"/>
    <mergeCell ref="C47:G47"/>
    <mergeCell ref="C49:G49"/>
    <mergeCell ref="C52:G52"/>
    <mergeCell ref="C54:G54"/>
    <mergeCell ref="C55:G55"/>
    <mergeCell ref="C60:G60"/>
    <mergeCell ref="C62:G62"/>
    <mergeCell ref="C81:G81"/>
    <mergeCell ref="C84:G84"/>
    <mergeCell ref="C86:G86"/>
    <mergeCell ref="C71:G71"/>
    <mergeCell ref="C73:G73"/>
    <mergeCell ref="C75:G75"/>
    <mergeCell ref="C77:G77"/>
    <mergeCell ref="C79:G79"/>
    <mergeCell ref="C80:G80"/>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dimension ref="A1:CZ139"/>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2249</v>
      </c>
      <c r="E3" s="83"/>
      <c r="F3" s="84"/>
      <c r="G3" s="85"/>
    </row>
    <row r="4" spans="1:104" ht="13.5" customHeight="1" thickBot="1" x14ac:dyDescent="0.25">
      <c r="A4" s="86" t="s">
        <v>34</v>
      </c>
      <c r="B4" s="87"/>
      <c r="C4" s="88"/>
      <c r="D4" s="89" t="s">
        <v>2328</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1868</v>
      </c>
      <c r="C7" s="102" t="s">
        <v>48</v>
      </c>
      <c r="D7" s="103"/>
      <c r="E7" s="104"/>
      <c r="F7" s="104"/>
      <c r="G7" s="105"/>
      <c r="H7" s="106"/>
      <c r="I7" s="107"/>
      <c r="J7" s="106"/>
      <c r="K7" s="107"/>
      <c r="O7" s="108"/>
    </row>
    <row r="8" spans="1:104" ht="22.5" x14ac:dyDescent="0.2">
      <c r="A8" s="109">
        <v>1</v>
      </c>
      <c r="B8" s="110" t="s">
        <v>2251</v>
      </c>
      <c r="C8" s="111" t="s">
        <v>2302</v>
      </c>
      <c r="D8" s="112" t="s">
        <v>2253</v>
      </c>
      <c r="E8" s="113">
        <v>0.2</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78" t="s">
        <v>2303</v>
      </c>
      <c r="D9" s="179"/>
      <c r="E9" s="179"/>
      <c r="F9" s="179"/>
      <c r="G9" s="180"/>
      <c r="I9" s="121"/>
      <c r="K9" s="121"/>
      <c r="L9" s="122" t="s">
        <v>2303</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x14ac:dyDescent="0.2">
      <c r="A10" s="119"/>
      <c r="B10" s="120"/>
      <c r="C10" s="178" t="s">
        <v>2304</v>
      </c>
      <c r="D10" s="179"/>
      <c r="E10" s="179"/>
      <c r="F10" s="179"/>
      <c r="G10" s="180"/>
      <c r="I10" s="121"/>
      <c r="K10" s="121"/>
      <c r="L10" s="122" t="s">
        <v>2304</v>
      </c>
      <c r="O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row>
    <row r="11" spans="1:104" x14ac:dyDescent="0.2">
      <c r="A11" s="119"/>
      <c r="B11" s="120"/>
      <c r="C11" s="178" t="s">
        <v>50</v>
      </c>
      <c r="D11" s="179"/>
      <c r="E11" s="179"/>
      <c r="F11" s="179"/>
      <c r="G11" s="180"/>
      <c r="I11" s="121"/>
      <c r="K11" s="121"/>
      <c r="L11" s="122"/>
      <c r="O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row>
    <row r="12" spans="1:104" ht="22.5" x14ac:dyDescent="0.2">
      <c r="A12" s="109">
        <v>2</v>
      </c>
      <c r="B12" s="110" t="s">
        <v>2305</v>
      </c>
      <c r="C12" s="111" t="s">
        <v>2306</v>
      </c>
      <c r="D12" s="112" t="s">
        <v>84</v>
      </c>
      <c r="E12" s="113">
        <v>7</v>
      </c>
      <c r="F12" s="114">
        <v>0</v>
      </c>
      <c r="G12" s="115">
        <f>E12*F12</f>
        <v>0</v>
      </c>
      <c r="H12" s="116">
        <v>0</v>
      </c>
      <c r="I12" s="117">
        <f>E12*H12</f>
        <v>0</v>
      </c>
      <c r="J12" s="116">
        <v>0</v>
      </c>
      <c r="K12" s="117">
        <f>E12*J12</f>
        <v>0</v>
      </c>
      <c r="O12" s="108"/>
      <c r="Z12" s="108"/>
      <c r="AA12" s="108">
        <v>1</v>
      </c>
      <c r="AB12" s="108">
        <v>1</v>
      </c>
      <c r="AC12" s="108">
        <v>1</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v>
      </c>
      <c r="CB12" s="108">
        <v>1</v>
      </c>
      <c r="CZ12" s="75">
        <v>1</v>
      </c>
    </row>
    <row r="13" spans="1:104" x14ac:dyDescent="0.2">
      <c r="A13" s="119"/>
      <c r="B13" s="120"/>
      <c r="C13" s="178" t="s">
        <v>2307</v>
      </c>
      <c r="D13" s="179"/>
      <c r="E13" s="179"/>
      <c r="F13" s="179"/>
      <c r="G13" s="180"/>
      <c r="I13" s="121"/>
      <c r="K13" s="121"/>
      <c r="L13" s="122" t="s">
        <v>2307</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x14ac:dyDescent="0.2">
      <c r="A14" s="119"/>
      <c r="B14" s="120"/>
      <c r="C14" s="178" t="s">
        <v>2308</v>
      </c>
      <c r="D14" s="179"/>
      <c r="E14" s="179"/>
      <c r="F14" s="179"/>
      <c r="G14" s="180"/>
      <c r="I14" s="121"/>
      <c r="K14" s="121"/>
      <c r="L14" s="122" t="s">
        <v>2308</v>
      </c>
      <c r="O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row>
    <row r="15" spans="1:104" x14ac:dyDescent="0.2">
      <c r="A15" s="109">
        <v>3</v>
      </c>
      <c r="B15" s="110" t="s">
        <v>2309</v>
      </c>
      <c r="C15" s="111" t="s">
        <v>2310</v>
      </c>
      <c r="D15" s="112" t="s">
        <v>84</v>
      </c>
      <c r="E15" s="113">
        <v>7</v>
      </c>
      <c r="F15" s="114">
        <v>0</v>
      </c>
      <c r="G15" s="115">
        <f>E15*F15</f>
        <v>0</v>
      </c>
      <c r="H15" s="116">
        <v>0</v>
      </c>
      <c r="I15" s="117">
        <f>E15*H15</f>
        <v>0</v>
      </c>
      <c r="J15" s="116">
        <v>0</v>
      </c>
      <c r="K15" s="117">
        <f>E15*J15</f>
        <v>0</v>
      </c>
      <c r="O15" s="108"/>
      <c r="Z15" s="108"/>
      <c r="AA15" s="108">
        <v>1</v>
      </c>
      <c r="AB15" s="108">
        <v>1</v>
      </c>
      <c r="AC15" s="108">
        <v>1</v>
      </c>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18">
        <f>G15</f>
        <v>0</v>
      </c>
      <c r="BA15" s="108"/>
      <c r="BB15" s="108"/>
      <c r="BC15" s="108"/>
      <c r="BD15" s="108"/>
      <c r="BE15" s="108"/>
      <c r="BF15" s="108"/>
      <c r="BG15" s="108"/>
      <c r="BH15" s="108"/>
      <c r="BI15" s="108"/>
      <c r="CA15" s="108">
        <v>1</v>
      </c>
      <c r="CB15" s="108">
        <v>1</v>
      </c>
      <c r="CZ15" s="75">
        <v>1</v>
      </c>
    </row>
    <row r="16" spans="1:104" ht="22.5" x14ac:dyDescent="0.2">
      <c r="A16" s="109">
        <v>4</v>
      </c>
      <c r="B16" s="110" t="s">
        <v>2311</v>
      </c>
      <c r="C16" s="111" t="s">
        <v>2312</v>
      </c>
      <c r="D16" s="112" t="s">
        <v>1102</v>
      </c>
      <c r="E16" s="113">
        <v>3</v>
      </c>
      <c r="F16" s="114">
        <v>0</v>
      </c>
      <c r="G16" s="115">
        <f>E16*F16</f>
        <v>0</v>
      </c>
      <c r="H16" s="116">
        <v>0</v>
      </c>
      <c r="I16" s="117">
        <f>E16*H16</f>
        <v>0</v>
      </c>
      <c r="J16" s="116">
        <v>0</v>
      </c>
      <c r="K16" s="117">
        <f>E16*J16</f>
        <v>0</v>
      </c>
      <c r="O16" s="108"/>
      <c r="Z16" s="108"/>
      <c r="AA16" s="108">
        <v>1</v>
      </c>
      <c r="AB16" s="108">
        <v>1</v>
      </c>
      <c r="AC16" s="108">
        <v>1</v>
      </c>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18">
        <f>G16</f>
        <v>0</v>
      </c>
      <c r="BA16" s="108"/>
      <c r="BB16" s="108"/>
      <c r="BC16" s="108"/>
      <c r="BD16" s="108"/>
      <c r="BE16" s="108"/>
      <c r="BF16" s="108"/>
      <c r="BG16" s="108"/>
      <c r="BH16" s="108"/>
      <c r="BI16" s="108"/>
      <c r="CA16" s="108">
        <v>1</v>
      </c>
      <c r="CB16" s="108">
        <v>1</v>
      </c>
      <c r="CZ16" s="75">
        <v>1</v>
      </c>
    </row>
    <row r="17" spans="1:104" x14ac:dyDescent="0.2">
      <c r="A17" s="119"/>
      <c r="B17" s="120"/>
      <c r="C17" s="178" t="s">
        <v>2313</v>
      </c>
      <c r="D17" s="179"/>
      <c r="E17" s="179"/>
      <c r="F17" s="179"/>
      <c r="G17" s="180"/>
      <c r="I17" s="121"/>
      <c r="K17" s="121"/>
      <c r="L17" s="122" t="s">
        <v>2313</v>
      </c>
      <c r="O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row>
    <row r="18" spans="1:104" x14ac:dyDescent="0.2">
      <c r="A18" s="119"/>
      <c r="B18" s="120"/>
      <c r="C18" s="178" t="s">
        <v>50</v>
      </c>
      <c r="D18" s="179"/>
      <c r="E18" s="179"/>
      <c r="F18" s="179"/>
      <c r="G18" s="180"/>
      <c r="I18" s="121"/>
      <c r="K18" s="121"/>
      <c r="L18" s="122"/>
      <c r="O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row>
    <row r="19" spans="1:104" ht="22.5" x14ac:dyDescent="0.2">
      <c r="A19" s="109">
        <v>5</v>
      </c>
      <c r="B19" s="110" t="s">
        <v>1810</v>
      </c>
      <c r="C19" s="111" t="s">
        <v>2221</v>
      </c>
      <c r="D19" s="112" t="s">
        <v>104</v>
      </c>
      <c r="E19" s="113">
        <v>0.56000000000000005</v>
      </c>
      <c r="F19" s="114">
        <v>0</v>
      </c>
      <c r="G19" s="115">
        <f>E19*F19</f>
        <v>0</v>
      </c>
      <c r="H19" s="116">
        <v>0</v>
      </c>
      <c r="I19" s="117">
        <f>E19*H19</f>
        <v>0</v>
      </c>
      <c r="J19" s="116">
        <v>0</v>
      </c>
      <c r="K19" s="117">
        <f>E19*J19</f>
        <v>0</v>
      </c>
      <c r="O19" s="108"/>
      <c r="Z19" s="108"/>
      <c r="AA19" s="108">
        <v>1</v>
      </c>
      <c r="AB19" s="108">
        <v>1</v>
      </c>
      <c r="AC19" s="108">
        <v>1</v>
      </c>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18">
        <f>G19</f>
        <v>0</v>
      </c>
      <c r="BA19" s="108"/>
      <c r="BB19" s="108"/>
      <c r="BC19" s="108"/>
      <c r="BD19" s="108"/>
      <c r="BE19" s="108"/>
      <c r="BF19" s="108"/>
      <c r="BG19" s="108"/>
      <c r="BH19" s="108"/>
      <c r="BI19" s="108"/>
      <c r="CA19" s="108">
        <v>1</v>
      </c>
      <c r="CB19" s="108">
        <v>1</v>
      </c>
      <c r="CZ19" s="75">
        <v>1</v>
      </c>
    </row>
    <row r="20" spans="1:104" x14ac:dyDescent="0.2">
      <c r="A20" s="119"/>
      <c r="B20" s="120"/>
      <c r="C20" s="178" t="s">
        <v>2314</v>
      </c>
      <c r="D20" s="179"/>
      <c r="E20" s="179"/>
      <c r="F20" s="179"/>
      <c r="G20" s="180"/>
      <c r="I20" s="121"/>
      <c r="K20" s="121"/>
      <c r="L20" s="122" t="s">
        <v>2314</v>
      </c>
      <c r="O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row>
    <row r="21" spans="1:104" ht="22.5" x14ac:dyDescent="0.2">
      <c r="A21" s="109">
        <v>6</v>
      </c>
      <c r="B21" s="110" t="s">
        <v>1814</v>
      </c>
      <c r="C21" s="111" t="s">
        <v>1815</v>
      </c>
      <c r="D21" s="112" t="s">
        <v>104</v>
      </c>
      <c r="E21" s="113">
        <v>0.56000000000000005</v>
      </c>
      <c r="F21" s="114">
        <v>0</v>
      </c>
      <c r="G21" s="115">
        <f>E21*F21</f>
        <v>0</v>
      </c>
      <c r="H21" s="116">
        <v>0</v>
      </c>
      <c r="I21" s="117">
        <f>E21*H21</f>
        <v>0</v>
      </c>
      <c r="J21" s="116">
        <v>0</v>
      </c>
      <c r="K21" s="117">
        <f>E21*J21</f>
        <v>0</v>
      </c>
      <c r="O21" s="108"/>
      <c r="Z21" s="108"/>
      <c r="AA21" s="108">
        <v>1</v>
      </c>
      <c r="AB21" s="108">
        <v>1</v>
      </c>
      <c r="AC21" s="108">
        <v>1</v>
      </c>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18">
        <f>G21</f>
        <v>0</v>
      </c>
      <c r="BA21" s="108"/>
      <c r="BB21" s="108"/>
      <c r="BC21" s="108"/>
      <c r="BD21" s="108"/>
      <c r="BE21" s="108"/>
      <c r="BF21" s="108"/>
      <c r="BG21" s="108"/>
      <c r="BH21" s="108"/>
      <c r="BI21" s="108"/>
      <c r="CA21" s="108">
        <v>1</v>
      </c>
      <c r="CB21" s="108">
        <v>1</v>
      </c>
      <c r="CZ21" s="75">
        <v>1</v>
      </c>
    </row>
    <row r="22" spans="1:104" x14ac:dyDescent="0.2">
      <c r="A22" s="119"/>
      <c r="B22" s="120"/>
      <c r="C22" s="178" t="s">
        <v>1996</v>
      </c>
      <c r="D22" s="179"/>
      <c r="E22" s="179"/>
      <c r="F22" s="179"/>
      <c r="G22" s="180"/>
      <c r="I22" s="121"/>
      <c r="K22" s="121"/>
      <c r="L22" s="122" t="s">
        <v>1996</v>
      </c>
      <c r="O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row>
    <row r="23" spans="1:104" ht="22.5" x14ac:dyDescent="0.2">
      <c r="A23" s="109">
        <v>7</v>
      </c>
      <c r="B23" s="110" t="s">
        <v>2122</v>
      </c>
      <c r="C23" s="111" t="s">
        <v>2315</v>
      </c>
      <c r="D23" s="112" t="s">
        <v>128</v>
      </c>
      <c r="E23" s="113">
        <v>0.69799999999999995</v>
      </c>
      <c r="F23" s="114">
        <v>0</v>
      </c>
      <c r="G23" s="115">
        <f>E23*F23</f>
        <v>0</v>
      </c>
      <c r="H23" s="116">
        <v>0</v>
      </c>
      <c r="I23" s="117">
        <f>E23*H23</f>
        <v>0</v>
      </c>
      <c r="J23" s="116">
        <v>0</v>
      </c>
      <c r="K23" s="117">
        <f>E23*J23</f>
        <v>0</v>
      </c>
      <c r="O23" s="108"/>
      <c r="Z23" s="108"/>
      <c r="AA23" s="108">
        <v>1</v>
      </c>
      <c r="AB23" s="108">
        <v>1</v>
      </c>
      <c r="AC23" s="108">
        <v>1</v>
      </c>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18">
        <f>G23</f>
        <v>0</v>
      </c>
      <c r="BA23" s="108"/>
      <c r="BB23" s="108"/>
      <c r="BC23" s="108"/>
      <c r="BD23" s="108"/>
      <c r="BE23" s="108"/>
      <c r="BF23" s="108"/>
      <c r="BG23" s="108"/>
      <c r="BH23" s="108"/>
      <c r="BI23" s="108"/>
      <c r="CA23" s="108">
        <v>1</v>
      </c>
      <c r="CB23" s="108">
        <v>1</v>
      </c>
      <c r="CZ23" s="75">
        <v>1</v>
      </c>
    </row>
    <row r="24" spans="1:104" x14ac:dyDescent="0.2">
      <c r="A24" s="119"/>
      <c r="B24" s="120"/>
      <c r="C24" s="178" t="s">
        <v>2316</v>
      </c>
      <c r="D24" s="179"/>
      <c r="E24" s="179"/>
      <c r="F24" s="179"/>
      <c r="G24" s="180"/>
      <c r="I24" s="121"/>
      <c r="K24" s="121"/>
      <c r="L24" s="122" t="s">
        <v>2316</v>
      </c>
      <c r="O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row>
    <row r="25" spans="1:104" x14ac:dyDescent="0.2">
      <c r="A25" s="119"/>
      <c r="B25" s="120"/>
      <c r="C25" s="178" t="s">
        <v>50</v>
      </c>
      <c r="D25" s="179"/>
      <c r="E25" s="179"/>
      <c r="F25" s="179"/>
      <c r="G25" s="180"/>
      <c r="I25" s="121"/>
      <c r="K25" s="121"/>
      <c r="L25" s="122"/>
      <c r="O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row>
    <row r="26" spans="1:104" x14ac:dyDescent="0.2">
      <c r="A26" s="109">
        <v>8</v>
      </c>
      <c r="B26" s="110" t="s">
        <v>2317</v>
      </c>
      <c r="C26" s="111" t="s">
        <v>1841</v>
      </c>
      <c r="D26" s="112" t="s">
        <v>104</v>
      </c>
      <c r="E26" s="113">
        <v>0.56000000000000005</v>
      </c>
      <c r="F26" s="114">
        <v>0</v>
      </c>
      <c r="G26" s="115">
        <f>E26*F26</f>
        <v>0</v>
      </c>
      <c r="H26" s="116">
        <v>0</v>
      </c>
      <c r="I26" s="117">
        <f>E26*H26</f>
        <v>0</v>
      </c>
      <c r="J26" s="116"/>
      <c r="K26" s="117">
        <f>E26*J26</f>
        <v>0</v>
      </c>
      <c r="O26" s="108"/>
      <c r="Z26" s="108"/>
      <c r="AA26" s="108">
        <v>12</v>
      </c>
      <c r="AB26" s="108">
        <v>0</v>
      </c>
      <c r="AC26" s="108">
        <v>1</v>
      </c>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18">
        <f>G26</f>
        <v>0</v>
      </c>
      <c r="BA26" s="108"/>
      <c r="BB26" s="108"/>
      <c r="BC26" s="108"/>
      <c r="BD26" s="108"/>
      <c r="BE26" s="108"/>
      <c r="BF26" s="108"/>
      <c r="BG26" s="108"/>
      <c r="BH26" s="108"/>
      <c r="BI26" s="108"/>
      <c r="CA26" s="108">
        <v>12</v>
      </c>
      <c r="CB26" s="108">
        <v>0</v>
      </c>
      <c r="CZ26" s="75">
        <v>1</v>
      </c>
    </row>
    <row r="27" spans="1:104" ht="33.75" x14ac:dyDescent="0.2">
      <c r="A27" s="109">
        <v>9</v>
      </c>
      <c r="B27" s="110" t="s">
        <v>2318</v>
      </c>
      <c r="C27" s="111" t="s">
        <v>2319</v>
      </c>
      <c r="D27" s="112" t="s">
        <v>1836</v>
      </c>
      <c r="E27" s="113">
        <v>0.3</v>
      </c>
      <c r="F27" s="114">
        <v>0</v>
      </c>
      <c r="G27" s="115">
        <f>E27*F27</f>
        <v>0</v>
      </c>
      <c r="H27" s="116">
        <v>0</v>
      </c>
      <c r="I27" s="117">
        <f>E27*H27</f>
        <v>0</v>
      </c>
      <c r="J27" s="116"/>
      <c r="K27" s="117">
        <f>E27*J27</f>
        <v>0</v>
      </c>
      <c r="O27" s="108"/>
      <c r="Z27" s="108"/>
      <c r="AA27" s="108">
        <v>12</v>
      </c>
      <c r="AB27" s="108">
        <v>0</v>
      </c>
      <c r="AC27" s="108">
        <v>2</v>
      </c>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18">
        <f>G27</f>
        <v>0</v>
      </c>
      <c r="BA27" s="108"/>
      <c r="BB27" s="108"/>
      <c r="BC27" s="108"/>
      <c r="BD27" s="108"/>
      <c r="BE27" s="108"/>
      <c r="BF27" s="108"/>
      <c r="BG27" s="108"/>
      <c r="BH27" s="108"/>
      <c r="BI27" s="108"/>
      <c r="CA27" s="108">
        <v>12</v>
      </c>
      <c r="CB27" s="108">
        <v>0</v>
      </c>
      <c r="CZ27" s="75">
        <v>1</v>
      </c>
    </row>
    <row r="28" spans="1:104" ht="22.5" x14ac:dyDescent="0.2">
      <c r="A28" s="119"/>
      <c r="B28" s="120"/>
      <c r="C28" s="178" t="s">
        <v>2320</v>
      </c>
      <c r="D28" s="179"/>
      <c r="E28" s="179"/>
      <c r="F28" s="179"/>
      <c r="G28" s="180"/>
      <c r="I28" s="121"/>
      <c r="K28" s="121"/>
      <c r="L28" s="122" t="s">
        <v>2320</v>
      </c>
      <c r="O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row>
    <row r="29" spans="1:104" x14ac:dyDescent="0.2">
      <c r="A29" s="119"/>
      <c r="B29" s="120"/>
      <c r="C29" s="178" t="s">
        <v>50</v>
      </c>
      <c r="D29" s="179"/>
      <c r="E29" s="179"/>
      <c r="F29" s="179"/>
      <c r="G29" s="180"/>
      <c r="I29" s="121"/>
      <c r="K29" s="121"/>
      <c r="L29" s="122"/>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x14ac:dyDescent="0.2">
      <c r="A30" s="128" t="s">
        <v>51</v>
      </c>
      <c r="B30" s="129" t="s">
        <v>1868</v>
      </c>
      <c r="C30" s="130" t="s">
        <v>48</v>
      </c>
      <c r="D30" s="131"/>
      <c r="E30" s="132"/>
      <c r="F30" s="132"/>
      <c r="G30" s="133">
        <f>SUM(G7:G29)</f>
        <v>0</v>
      </c>
      <c r="H30" s="134"/>
      <c r="I30" s="133">
        <f>SUM(I7:I29)</f>
        <v>0</v>
      </c>
      <c r="J30" s="135"/>
      <c r="K30" s="133">
        <f>SUM(K7:K29)</f>
        <v>0</v>
      </c>
      <c r="O30" s="108"/>
      <c r="X30" s="136">
        <f>K30</f>
        <v>0</v>
      </c>
      <c r="Y30" s="136">
        <f>I30</f>
        <v>0</v>
      </c>
      <c r="Z30" s="118">
        <f>G30</f>
        <v>0</v>
      </c>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37"/>
      <c r="BB30" s="137"/>
      <c r="BC30" s="137"/>
      <c r="BD30" s="137"/>
      <c r="BE30" s="137"/>
      <c r="BF30" s="137"/>
      <c r="BG30" s="108"/>
      <c r="BH30" s="108"/>
      <c r="BI30" s="108"/>
    </row>
    <row r="31" spans="1:104" ht="14.25" customHeight="1" x14ac:dyDescent="0.2">
      <c r="A31" s="100" t="s">
        <v>46</v>
      </c>
      <c r="B31" s="101" t="s">
        <v>1880</v>
      </c>
      <c r="C31" s="102" t="s">
        <v>48</v>
      </c>
      <c r="D31" s="103"/>
      <c r="E31" s="104"/>
      <c r="F31" s="104"/>
      <c r="G31" s="105"/>
      <c r="H31" s="106"/>
      <c r="I31" s="107"/>
      <c r="J31" s="106"/>
      <c r="K31" s="107"/>
      <c r="O31" s="108"/>
    </row>
    <row r="32" spans="1:104" ht="22.5" x14ac:dyDescent="0.2">
      <c r="A32" s="109">
        <v>10</v>
      </c>
      <c r="B32" s="110" t="s">
        <v>2251</v>
      </c>
      <c r="C32" s="111" t="s">
        <v>2302</v>
      </c>
      <c r="D32" s="112" t="s">
        <v>2253</v>
      </c>
      <c r="E32" s="113">
        <v>0.2</v>
      </c>
      <c r="F32" s="114">
        <v>0</v>
      </c>
      <c r="G32" s="115">
        <f>E32*F32</f>
        <v>0</v>
      </c>
      <c r="H32" s="116">
        <v>0</v>
      </c>
      <c r="I32" s="117">
        <f>E32*H32</f>
        <v>0</v>
      </c>
      <c r="J32" s="116">
        <v>0</v>
      </c>
      <c r="K32" s="117">
        <f>E32*J32</f>
        <v>0</v>
      </c>
      <c r="O32" s="108"/>
      <c r="Z32" s="108"/>
      <c r="AA32" s="108">
        <v>1</v>
      </c>
      <c r="AB32" s="108">
        <v>1</v>
      </c>
      <c r="AC32" s="108">
        <v>1</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G32</f>
        <v>0</v>
      </c>
      <c r="BA32" s="108"/>
      <c r="BB32" s="108"/>
      <c r="BC32" s="108"/>
      <c r="BD32" s="108"/>
      <c r="BE32" s="108"/>
      <c r="BF32" s="108"/>
      <c r="BG32" s="108"/>
      <c r="BH32" s="108"/>
      <c r="BI32" s="108"/>
      <c r="CA32" s="108">
        <v>1</v>
      </c>
      <c r="CB32" s="108">
        <v>1</v>
      </c>
      <c r="CZ32" s="75">
        <v>1</v>
      </c>
    </row>
    <row r="33" spans="1:104" x14ac:dyDescent="0.2">
      <c r="A33" s="119"/>
      <c r="B33" s="120"/>
      <c r="C33" s="178" t="s">
        <v>2304</v>
      </c>
      <c r="D33" s="179"/>
      <c r="E33" s="179"/>
      <c r="F33" s="179"/>
      <c r="G33" s="180"/>
      <c r="I33" s="121"/>
      <c r="K33" s="121"/>
      <c r="L33" s="122" t="s">
        <v>2304</v>
      </c>
      <c r="O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row>
    <row r="34" spans="1:104" x14ac:dyDescent="0.2">
      <c r="A34" s="119"/>
      <c r="B34" s="120"/>
      <c r="C34" s="178" t="s">
        <v>50</v>
      </c>
      <c r="D34" s="179"/>
      <c r="E34" s="179"/>
      <c r="F34" s="179"/>
      <c r="G34" s="180"/>
      <c r="I34" s="121"/>
      <c r="K34" s="121"/>
      <c r="L34" s="122"/>
      <c r="O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row>
    <row r="35" spans="1:104" ht="22.5" x14ac:dyDescent="0.2">
      <c r="A35" s="109">
        <v>11</v>
      </c>
      <c r="B35" s="110" t="s">
        <v>2305</v>
      </c>
      <c r="C35" s="111" t="s">
        <v>2306</v>
      </c>
      <c r="D35" s="112" t="s">
        <v>84</v>
      </c>
      <c r="E35" s="113">
        <v>7</v>
      </c>
      <c r="F35" s="114">
        <v>0</v>
      </c>
      <c r="G35" s="115">
        <f>E35*F35</f>
        <v>0</v>
      </c>
      <c r="H35" s="116">
        <v>0</v>
      </c>
      <c r="I35" s="117">
        <f>E35*H35</f>
        <v>0</v>
      </c>
      <c r="J35" s="116">
        <v>0</v>
      </c>
      <c r="K35" s="117">
        <f>E35*J35</f>
        <v>0</v>
      </c>
      <c r="O35" s="108"/>
      <c r="Z35" s="108"/>
      <c r="AA35" s="108">
        <v>1</v>
      </c>
      <c r="AB35" s="108">
        <v>1</v>
      </c>
      <c r="AC35" s="108">
        <v>1</v>
      </c>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18">
        <f>G35</f>
        <v>0</v>
      </c>
      <c r="BA35" s="108"/>
      <c r="BB35" s="108"/>
      <c r="BC35" s="108"/>
      <c r="BD35" s="108"/>
      <c r="BE35" s="108"/>
      <c r="BF35" s="108"/>
      <c r="BG35" s="108"/>
      <c r="BH35" s="108"/>
      <c r="BI35" s="108"/>
      <c r="CA35" s="108">
        <v>1</v>
      </c>
      <c r="CB35" s="108">
        <v>1</v>
      </c>
      <c r="CZ35" s="75">
        <v>1</v>
      </c>
    </row>
    <row r="36" spans="1:104" x14ac:dyDescent="0.2">
      <c r="A36" s="119"/>
      <c r="B36" s="120"/>
      <c r="C36" s="178" t="s">
        <v>2307</v>
      </c>
      <c r="D36" s="179"/>
      <c r="E36" s="179"/>
      <c r="F36" s="179"/>
      <c r="G36" s="180"/>
      <c r="I36" s="121"/>
      <c r="K36" s="121"/>
      <c r="L36" s="122" t="s">
        <v>2307</v>
      </c>
      <c r="O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row>
    <row r="37" spans="1:104" x14ac:dyDescent="0.2">
      <c r="A37" s="119"/>
      <c r="B37" s="120"/>
      <c r="C37" s="178" t="s">
        <v>2308</v>
      </c>
      <c r="D37" s="179"/>
      <c r="E37" s="179"/>
      <c r="F37" s="179"/>
      <c r="G37" s="180"/>
      <c r="I37" s="121"/>
      <c r="K37" s="121"/>
      <c r="L37" s="122" t="s">
        <v>2308</v>
      </c>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x14ac:dyDescent="0.2">
      <c r="A38" s="109">
        <v>12</v>
      </c>
      <c r="B38" s="110" t="s">
        <v>2309</v>
      </c>
      <c r="C38" s="111" t="s">
        <v>2310</v>
      </c>
      <c r="D38" s="112" t="s">
        <v>84</v>
      </c>
      <c r="E38" s="113">
        <v>7</v>
      </c>
      <c r="F38" s="114">
        <v>0</v>
      </c>
      <c r="G38" s="115">
        <f>E38*F38</f>
        <v>0</v>
      </c>
      <c r="H38" s="116">
        <v>0</v>
      </c>
      <c r="I38" s="117">
        <f>E38*H38</f>
        <v>0</v>
      </c>
      <c r="J38" s="116">
        <v>0</v>
      </c>
      <c r="K38" s="117">
        <f>E38*J38</f>
        <v>0</v>
      </c>
      <c r="O38" s="108"/>
      <c r="Z38" s="108"/>
      <c r="AA38" s="108">
        <v>1</v>
      </c>
      <c r="AB38" s="108">
        <v>1</v>
      </c>
      <c r="AC38" s="108">
        <v>1</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G38</f>
        <v>0</v>
      </c>
      <c r="BA38" s="108"/>
      <c r="BB38" s="108"/>
      <c r="BC38" s="108"/>
      <c r="BD38" s="108"/>
      <c r="BE38" s="108"/>
      <c r="BF38" s="108"/>
      <c r="BG38" s="108"/>
      <c r="BH38" s="108"/>
      <c r="BI38" s="108"/>
      <c r="CA38" s="108">
        <v>1</v>
      </c>
      <c r="CB38" s="108">
        <v>1</v>
      </c>
      <c r="CZ38" s="75">
        <v>1</v>
      </c>
    </row>
    <row r="39" spans="1:104" ht="22.5" x14ac:dyDescent="0.2">
      <c r="A39" s="109">
        <v>13</v>
      </c>
      <c r="B39" s="110" t="s">
        <v>1989</v>
      </c>
      <c r="C39" s="111" t="s">
        <v>2312</v>
      </c>
      <c r="D39" s="112" t="s">
        <v>1102</v>
      </c>
      <c r="E39" s="113">
        <v>3</v>
      </c>
      <c r="F39" s="114">
        <v>0</v>
      </c>
      <c r="G39" s="115">
        <f>E39*F39</f>
        <v>0</v>
      </c>
      <c r="H39" s="116">
        <v>0</v>
      </c>
      <c r="I39" s="117">
        <f>E39*H39</f>
        <v>0</v>
      </c>
      <c r="J39" s="116">
        <v>0</v>
      </c>
      <c r="K39" s="117">
        <f>E39*J39</f>
        <v>0</v>
      </c>
      <c r="O39" s="108"/>
      <c r="Z39" s="108"/>
      <c r="AA39" s="108">
        <v>1</v>
      </c>
      <c r="AB39" s="108">
        <v>1</v>
      </c>
      <c r="AC39" s="108">
        <v>1</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18">
        <f>G39</f>
        <v>0</v>
      </c>
      <c r="BA39" s="108"/>
      <c r="BB39" s="108"/>
      <c r="BC39" s="108"/>
      <c r="BD39" s="108"/>
      <c r="BE39" s="108"/>
      <c r="BF39" s="108"/>
      <c r="BG39" s="108"/>
      <c r="BH39" s="108"/>
      <c r="BI39" s="108"/>
      <c r="CA39" s="108">
        <v>1</v>
      </c>
      <c r="CB39" s="108">
        <v>1</v>
      </c>
      <c r="CZ39" s="75">
        <v>1</v>
      </c>
    </row>
    <row r="40" spans="1:104" x14ac:dyDescent="0.2">
      <c r="A40" s="119"/>
      <c r="B40" s="120"/>
      <c r="C40" s="178" t="s">
        <v>2313</v>
      </c>
      <c r="D40" s="179"/>
      <c r="E40" s="179"/>
      <c r="F40" s="179"/>
      <c r="G40" s="180"/>
      <c r="I40" s="121"/>
      <c r="K40" s="121"/>
      <c r="L40" s="122" t="s">
        <v>2313</v>
      </c>
      <c r="O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row>
    <row r="41" spans="1:104" x14ac:dyDescent="0.2">
      <c r="A41" s="119"/>
      <c r="B41" s="120"/>
      <c r="C41" s="178" t="s">
        <v>50</v>
      </c>
      <c r="D41" s="179"/>
      <c r="E41" s="179"/>
      <c r="F41" s="179"/>
      <c r="G41" s="180"/>
      <c r="I41" s="121"/>
      <c r="K41" s="121"/>
      <c r="L41" s="122"/>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row>
    <row r="42" spans="1:104" ht="22.5" x14ac:dyDescent="0.2">
      <c r="A42" s="109">
        <v>14</v>
      </c>
      <c r="B42" s="110" t="s">
        <v>1810</v>
      </c>
      <c r="C42" s="111" t="s">
        <v>2221</v>
      </c>
      <c r="D42" s="112" t="s">
        <v>104</v>
      </c>
      <c r="E42" s="113">
        <v>0.56000000000000005</v>
      </c>
      <c r="F42" s="114">
        <v>0</v>
      </c>
      <c r="G42" s="115">
        <f>E42*F42</f>
        <v>0</v>
      </c>
      <c r="H42" s="116">
        <v>0</v>
      </c>
      <c r="I42" s="117">
        <f>E42*H42</f>
        <v>0</v>
      </c>
      <c r="J42" s="116">
        <v>0</v>
      </c>
      <c r="K42" s="117">
        <f>E42*J42</f>
        <v>0</v>
      </c>
      <c r="O42" s="108"/>
      <c r="Z42" s="108"/>
      <c r="AA42" s="108">
        <v>1</v>
      </c>
      <c r="AB42" s="108">
        <v>1</v>
      </c>
      <c r="AC42" s="108">
        <v>1</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G42</f>
        <v>0</v>
      </c>
      <c r="BA42" s="108"/>
      <c r="BB42" s="108"/>
      <c r="BC42" s="108"/>
      <c r="BD42" s="108"/>
      <c r="BE42" s="108"/>
      <c r="BF42" s="108"/>
      <c r="BG42" s="108"/>
      <c r="BH42" s="108"/>
      <c r="BI42" s="108"/>
      <c r="CA42" s="108">
        <v>1</v>
      </c>
      <c r="CB42" s="108">
        <v>1</v>
      </c>
      <c r="CZ42" s="75">
        <v>1</v>
      </c>
    </row>
    <row r="43" spans="1:104" x14ac:dyDescent="0.2">
      <c r="A43" s="119"/>
      <c r="B43" s="120"/>
      <c r="C43" s="178" t="s">
        <v>2321</v>
      </c>
      <c r="D43" s="179"/>
      <c r="E43" s="179"/>
      <c r="F43" s="179"/>
      <c r="G43" s="180"/>
      <c r="I43" s="121"/>
      <c r="K43" s="121"/>
      <c r="L43" s="122" t="s">
        <v>2321</v>
      </c>
      <c r="O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row>
    <row r="44" spans="1:104" x14ac:dyDescent="0.2">
      <c r="A44" s="119"/>
      <c r="B44" s="120"/>
      <c r="C44" s="178" t="s">
        <v>50</v>
      </c>
      <c r="D44" s="179"/>
      <c r="E44" s="179"/>
      <c r="F44" s="179"/>
      <c r="G44" s="180"/>
      <c r="I44" s="121"/>
      <c r="K44" s="121"/>
      <c r="L44" s="122"/>
      <c r="O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row>
    <row r="45" spans="1:104" ht="22.5" x14ac:dyDescent="0.2">
      <c r="A45" s="109">
        <v>15</v>
      </c>
      <c r="B45" s="110" t="s">
        <v>1814</v>
      </c>
      <c r="C45" s="111" t="s">
        <v>1815</v>
      </c>
      <c r="D45" s="112" t="s">
        <v>104</v>
      </c>
      <c r="E45" s="113">
        <v>0.56000000000000005</v>
      </c>
      <c r="F45" s="114">
        <v>0</v>
      </c>
      <c r="G45" s="115">
        <f>E45*F45</f>
        <v>0</v>
      </c>
      <c r="H45" s="116">
        <v>0</v>
      </c>
      <c r="I45" s="117">
        <f>E45*H45</f>
        <v>0</v>
      </c>
      <c r="J45" s="116">
        <v>0</v>
      </c>
      <c r="K45" s="117">
        <f>E45*J45</f>
        <v>0</v>
      </c>
      <c r="O45" s="108"/>
      <c r="Z45" s="108"/>
      <c r="AA45" s="108">
        <v>1</v>
      </c>
      <c r="AB45" s="108">
        <v>1</v>
      </c>
      <c r="AC45" s="108">
        <v>1</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G45</f>
        <v>0</v>
      </c>
      <c r="BA45" s="108"/>
      <c r="BB45" s="108"/>
      <c r="BC45" s="108"/>
      <c r="BD45" s="108"/>
      <c r="BE45" s="108"/>
      <c r="BF45" s="108"/>
      <c r="BG45" s="108"/>
      <c r="BH45" s="108"/>
      <c r="BI45" s="108"/>
      <c r="CA45" s="108">
        <v>1</v>
      </c>
      <c r="CB45" s="108">
        <v>1</v>
      </c>
      <c r="CZ45" s="75">
        <v>1</v>
      </c>
    </row>
    <row r="46" spans="1:104" x14ac:dyDescent="0.2">
      <c r="A46" s="119"/>
      <c r="B46" s="120"/>
      <c r="C46" s="178" t="s">
        <v>1996</v>
      </c>
      <c r="D46" s="179"/>
      <c r="E46" s="179"/>
      <c r="F46" s="179"/>
      <c r="G46" s="180"/>
      <c r="I46" s="121"/>
      <c r="K46" s="121"/>
      <c r="L46" s="122" t="s">
        <v>1996</v>
      </c>
      <c r="O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row>
    <row r="47" spans="1:104" ht="22.5" x14ac:dyDescent="0.2">
      <c r="A47" s="109">
        <v>16</v>
      </c>
      <c r="B47" s="110" t="s">
        <v>2122</v>
      </c>
      <c r="C47" s="111" t="s">
        <v>2315</v>
      </c>
      <c r="D47" s="112" t="s">
        <v>128</v>
      </c>
      <c r="E47" s="113">
        <v>0.69799999999999995</v>
      </c>
      <c r="F47" s="114">
        <v>0</v>
      </c>
      <c r="G47" s="115">
        <f>E47*F47</f>
        <v>0</v>
      </c>
      <c r="H47" s="116">
        <v>0</v>
      </c>
      <c r="I47" s="117">
        <f>E47*H47</f>
        <v>0</v>
      </c>
      <c r="J47" s="116">
        <v>0</v>
      </c>
      <c r="K47" s="117">
        <f>E47*J47</f>
        <v>0</v>
      </c>
      <c r="O47" s="108"/>
      <c r="Z47" s="108"/>
      <c r="AA47" s="108">
        <v>1</v>
      </c>
      <c r="AB47" s="108">
        <v>1</v>
      </c>
      <c r="AC47" s="108">
        <v>1</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G47</f>
        <v>0</v>
      </c>
      <c r="BA47" s="108"/>
      <c r="BB47" s="108"/>
      <c r="BC47" s="108"/>
      <c r="BD47" s="108"/>
      <c r="BE47" s="108"/>
      <c r="BF47" s="108"/>
      <c r="BG47" s="108"/>
      <c r="BH47" s="108"/>
      <c r="BI47" s="108"/>
      <c r="CA47" s="108">
        <v>1</v>
      </c>
      <c r="CB47" s="108">
        <v>1</v>
      </c>
      <c r="CZ47" s="75">
        <v>1</v>
      </c>
    </row>
    <row r="48" spans="1:104" x14ac:dyDescent="0.2">
      <c r="A48" s="119"/>
      <c r="B48" s="120"/>
      <c r="C48" s="178" t="s">
        <v>2322</v>
      </c>
      <c r="D48" s="179"/>
      <c r="E48" s="179"/>
      <c r="F48" s="179"/>
      <c r="G48" s="180"/>
      <c r="I48" s="121"/>
      <c r="K48" s="121"/>
      <c r="L48" s="122" t="s">
        <v>2322</v>
      </c>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row>
    <row r="49" spans="1:104" x14ac:dyDescent="0.2">
      <c r="A49" s="119"/>
      <c r="B49" s="120"/>
      <c r="C49" s="178" t="s">
        <v>50</v>
      </c>
      <c r="D49" s="179"/>
      <c r="E49" s="179"/>
      <c r="F49" s="179"/>
      <c r="G49" s="180"/>
      <c r="I49" s="121"/>
      <c r="K49" s="121"/>
      <c r="L49" s="122"/>
      <c r="O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row>
    <row r="50" spans="1:104" x14ac:dyDescent="0.2">
      <c r="A50" s="109">
        <v>17</v>
      </c>
      <c r="B50" s="110" t="s">
        <v>2317</v>
      </c>
      <c r="C50" s="111" t="s">
        <v>1841</v>
      </c>
      <c r="D50" s="112" t="s">
        <v>104</v>
      </c>
      <c r="E50" s="113">
        <v>0.56000000000000005</v>
      </c>
      <c r="F50" s="114">
        <v>0</v>
      </c>
      <c r="G50" s="115">
        <f>E50*F50</f>
        <v>0</v>
      </c>
      <c r="H50" s="116">
        <v>0</v>
      </c>
      <c r="I50" s="117">
        <f>E50*H50</f>
        <v>0</v>
      </c>
      <c r="J50" s="116"/>
      <c r="K50" s="117">
        <f>E50*J50</f>
        <v>0</v>
      </c>
      <c r="O50" s="108"/>
      <c r="Z50" s="108"/>
      <c r="AA50" s="108">
        <v>12</v>
      </c>
      <c r="AB50" s="108">
        <v>0</v>
      </c>
      <c r="AC50" s="108">
        <v>3</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G50</f>
        <v>0</v>
      </c>
      <c r="BA50" s="108"/>
      <c r="BB50" s="108"/>
      <c r="BC50" s="108"/>
      <c r="BD50" s="108"/>
      <c r="BE50" s="108"/>
      <c r="BF50" s="108"/>
      <c r="BG50" s="108"/>
      <c r="BH50" s="108"/>
      <c r="BI50" s="108"/>
      <c r="CA50" s="108">
        <v>12</v>
      </c>
      <c r="CB50" s="108">
        <v>0</v>
      </c>
      <c r="CZ50" s="75">
        <v>1</v>
      </c>
    </row>
    <row r="51" spans="1:104" ht="22.5" x14ac:dyDescent="0.2">
      <c r="A51" s="109">
        <v>18</v>
      </c>
      <c r="B51" s="110" t="s">
        <v>2318</v>
      </c>
      <c r="C51" s="111" t="s">
        <v>2323</v>
      </c>
      <c r="D51" s="112" t="s">
        <v>1836</v>
      </c>
      <c r="E51" s="113">
        <v>0.3</v>
      </c>
      <c r="F51" s="114">
        <v>0</v>
      </c>
      <c r="G51" s="115">
        <f>E51*F51</f>
        <v>0</v>
      </c>
      <c r="H51" s="116">
        <v>0</v>
      </c>
      <c r="I51" s="117">
        <f>E51*H51</f>
        <v>0</v>
      </c>
      <c r="J51" s="116"/>
      <c r="K51" s="117">
        <f>E51*J51</f>
        <v>0</v>
      </c>
      <c r="O51" s="108"/>
      <c r="Z51" s="108"/>
      <c r="AA51" s="108">
        <v>12</v>
      </c>
      <c r="AB51" s="108">
        <v>0</v>
      </c>
      <c r="AC51" s="108">
        <v>4</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G51</f>
        <v>0</v>
      </c>
      <c r="BA51" s="108"/>
      <c r="BB51" s="108"/>
      <c r="BC51" s="108"/>
      <c r="BD51" s="108"/>
      <c r="BE51" s="108"/>
      <c r="BF51" s="108"/>
      <c r="BG51" s="108"/>
      <c r="BH51" s="108"/>
      <c r="BI51" s="108"/>
      <c r="CA51" s="108">
        <v>12</v>
      </c>
      <c r="CB51" s="108">
        <v>0</v>
      </c>
      <c r="CZ51" s="75">
        <v>1</v>
      </c>
    </row>
    <row r="52" spans="1:104" x14ac:dyDescent="0.2">
      <c r="A52" s="119"/>
      <c r="B52" s="120"/>
      <c r="C52" s="178" t="s">
        <v>2324</v>
      </c>
      <c r="D52" s="179"/>
      <c r="E52" s="179"/>
      <c r="F52" s="179"/>
      <c r="G52" s="180"/>
      <c r="I52" s="121"/>
      <c r="K52" s="121"/>
      <c r="L52" s="122" t="s">
        <v>2324</v>
      </c>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104" x14ac:dyDescent="0.2">
      <c r="A53" s="128" t="s">
        <v>51</v>
      </c>
      <c r="B53" s="129" t="s">
        <v>1880</v>
      </c>
      <c r="C53" s="130" t="s">
        <v>48</v>
      </c>
      <c r="D53" s="131"/>
      <c r="E53" s="132"/>
      <c r="F53" s="132"/>
      <c r="G53" s="133">
        <f>SUM(G31:G52)</f>
        <v>0</v>
      </c>
      <c r="H53" s="134"/>
      <c r="I53" s="133">
        <f>SUM(I31:I52)</f>
        <v>0</v>
      </c>
      <c r="J53" s="135"/>
      <c r="K53" s="133">
        <f>SUM(K31:K52)</f>
        <v>0</v>
      </c>
      <c r="O53" s="108"/>
      <c r="X53" s="136">
        <f>K53</f>
        <v>0</v>
      </c>
      <c r="Y53" s="136">
        <f>I53</f>
        <v>0</v>
      </c>
      <c r="Z53" s="118">
        <f>G53</f>
        <v>0</v>
      </c>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37"/>
      <c r="BB53" s="137"/>
      <c r="BC53" s="137"/>
      <c r="BD53" s="137"/>
      <c r="BE53" s="137"/>
      <c r="BF53" s="137"/>
      <c r="BG53" s="108"/>
      <c r="BH53" s="108"/>
      <c r="BI53" s="108"/>
    </row>
    <row r="54" spans="1:104" ht="14.25" customHeight="1" x14ac:dyDescent="0.2">
      <c r="A54" s="100" t="s">
        <v>46</v>
      </c>
      <c r="B54" s="101" t="s">
        <v>1908</v>
      </c>
      <c r="C54" s="102" t="s">
        <v>48</v>
      </c>
      <c r="D54" s="103"/>
      <c r="E54" s="104"/>
      <c r="F54" s="104"/>
      <c r="G54" s="105"/>
      <c r="H54" s="106"/>
      <c r="I54" s="107"/>
      <c r="J54" s="106"/>
      <c r="K54" s="107"/>
      <c r="O54" s="108"/>
    </row>
    <row r="55" spans="1:104" ht="22.5" x14ac:dyDescent="0.2">
      <c r="A55" s="109">
        <v>19</v>
      </c>
      <c r="B55" s="110" t="s">
        <v>2251</v>
      </c>
      <c r="C55" s="111" t="s">
        <v>2302</v>
      </c>
      <c r="D55" s="112" t="s">
        <v>2253</v>
      </c>
      <c r="E55" s="113">
        <v>0.2</v>
      </c>
      <c r="F55" s="114">
        <v>0</v>
      </c>
      <c r="G55" s="115">
        <f>E55*F55</f>
        <v>0</v>
      </c>
      <c r="H55" s="116">
        <v>0</v>
      </c>
      <c r="I55" s="117">
        <f>E55*H55</f>
        <v>0</v>
      </c>
      <c r="J55" s="116">
        <v>0</v>
      </c>
      <c r="K55" s="117">
        <f>E55*J55</f>
        <v>0</v>
      </c>
      <c r="O55" s="108"/>
      <c r="Z55" s="108"/>
      <c r="AA55" s="108">
        <v>1</v>
      </c>
      <c r="AB55" s="108">
        <v>1</v>
      </c>
      <c r="AC55" s="108">
        <v>1</v>
      </c>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18">
        <f>G55</f>
        <v>0</v>
      </c>
      <c r="BA55" s="108"/>
      <c r="BB55" s="108"/>
      <c r="BC55" s="108"/>
      <c r="BD55" s="108"/>
      <c r="BE55" s="108"/>
      <c r="BF55" s="108"/>
      <c r="BG55" s="108"/>
      <c r="BH55" s="108"/>
      <c r="BI55" s="108"/>
      <c r="CA55" s="108">
        <v>1</v>
      </c>
      <c r="CB55" s="108">
        <v>1</v>
      </c>
      <c r="CZ55" s="75">
        <v>1</v>
      </c>
    </row>
    <row r="56" spans="1:104" x14ac:dyDescent="0.2">
      <c r="A56" s="119"/>
      <c r="B56" s="120"/>
      <c r="C56" s="178" t="s">
        <v>2303</v>
      </c>
      <c r="D56" s="179"/>
      <c r="E56" s="179"/>
      <c r="F56" s="179"/>
      <c r="G56" s="180"/>
      <c r="I56" s="121"/>
      <c r="K56" s="121"/>
      <c r="L56" s="122" t="s">
        <v>2303</v>
      </c>
      <c r="O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row>
    <row r="57" spans="1:104" x14ac:dyDescent="0.2">
      <c r="A57" s="119"/>
      <c r="B57" s="120"/>
      <c r="C57" s="178" t="s">
        <v>2304</v>
      </c>
      <c r="D57" s="179"/>
      <c r="E57" s="179"/>
      <c r="F57" s="179"/>
      <c r="G57" s="180"/>
      <c r="I57" s="121"/>
      <c r="K57" s="121"/>
      <c r="L57" s="122" t="s">
        <v>2304</v>
      </c>
      <c r="O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row>
    <row r="58" spans="1:104" x14ac:dyDescent="0.2">
      <c r="A58" s="119"/>
      <c r="B58" s="120"/>
      <c r="C58" s="178" t="s">
        <v>50</v>
      </c>
      <c r="D58" s="179"/>
      <c r="E58" s="179"/>
      <c r="F58" s="179"/>
      <c r="G58" s="180"/>
      <c r="I58" s="121"/>
      <c r="K58" s="121"/>
      <c r="L58" s="122"/>
      <c r="O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row>
    <row r="59" spans="1:104" ht="22.5" x14ac:dyDescent="0.2">
      <c r="A59" s="109">
        <v>20</v>
      </c>
      <c r="B59" s="110" t="s">
        <v>2305</v>
      </c>
      <c r="C59" s="111" t="s">
        <v>2306</v>
      </c>
      <c r="D59" s="112" t="s">
        <v>84</v>
      </c>
      <c r="E59" s="113">
        <v>7</v>
      </c>
      <c r="F59" s="114">
        <v>0</v>
      </c>
      <c r="G59" s="115">
        <f>E59*F59</f>
        <v>0</v>
      </c>
      <c r="H59" s="116">
        <v>0</v>
      </c>
      <c r="I59" s="117">
        <f>E59*H59</f>
        <v>0</v>
      </c>
      <c r="J59" s="116">
        <v>0</v>
      </c>
      <c r="K59" s="117">
        <f>E59*J59</f>
        <v>0</v>
      </c>
      <c r="O59" s="108"/>
      <c r="Z59" s="108"/>
      <c r="AA59" s="108">
        <v>1</v>
      </c>
      <c r="AB59" s="108">
        <v>1</v>
      </c>
      <c r="AC59" s="108">
        <v>1</v>
      </c>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18">
        <f>G59</f>
        <v>0</v>
      </c>
      <c r="BA59" s="108"/>
      <c r="BB59" s="108"/>
      <c r="BC59" s="108"/>
      <c r="BD59" s="108"/>
      <c r="BE59" s="108"/>
      <c r="BF59" s="108"/>
      <c r="BG59" s="108"/>
      <c r="BH59" s="108"/>
      <c r="BI59" s="108"/>
      <c r="CA59" s="108">
        <v>1</v>
      </c>
      <c r="CB59" s="108">
        <v>1</v>
      </c>
      <c r="CZ59" s="75">
        <v>1</v>
      </c>
    </row>
    <row r="60" spans="1:104" x14ac:dyDescent="0.2">
      <c r="A60" s="119"/>
      <c r="B60" s="120"/>
      <c r="C60" s="178" t="s">
        <v>2307</v>
      </c>
      <c r="D60" s="179"/>
      <c r="E60" s="179"/>
      <c r="F60" s="179"/>
      <c r="G60" s="180"/>
      <c r="I60" s="121"/>
      <c r="K60" s="121"/>
      <c r="L60" s="122" t="s">
        <v>2307</v>
      </c>
      <c r="O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row>
    <row r="61" spans="1:104" x14ac:dyDescent="0.2">
      <c r="A61" s="119"/>
      <c r="B61" s="120"/>
      <c r="C61" s="178" t="s">
        <v>2308</v>
      </c>
      <c r="D61" s="179"/>
      <c r="E61" s="179"/>
      <c r="F61" s="179"/>
      <c r="G61" s="180"/>
      <c r="I61" s="121"/>
      <c r="K61" s="121"/>
      <c r="L61" s="122" t="s">
        <v>2308</v>
      </c>
      <c r="O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row>
    <row r="62" spans="1:104" x14ac:dyDescent="0.2">
      <c r="A62" s="109">
        <v>21</v>
      </c>
      <c r="B62" s="110" t="s">
        <v>2309</v>
      </c>
      <c r="C62" s="111" t="s">
        <v>2310</v>
      </c>
      <c r="D62" s="112" t="s">
        <v>84</v>
      </c>
      <c r="E62" s="113">
        <v>7</v>
      </c>
      <c r="F62" s="114">
        <v>0</v>
      </c>
      <c r="G62" s="115">
        <f>E62*F62</f>
        <v>0</v>
      </c>
      <c r="H62" s="116">
        <v>0</v>
      </c>
      <c r="I62" s="117">
        <f>E62*H62</f>
        <v>0</v>
      </c>
      <c r="J62" s="116">
        <v>0</v>
      </c>
      <c r="K62" s="117">
        <f>E62*J62</f>
        <v>0</v>
      </c>
      <c r="O62" s="108"/>
      <c r="Z62" s="108"/>
      <c r="AA62" s="108">
        <v>1</v>
      </c>
      <c r="AB62" s="108">
        <v>1</v>
      </c>
      <c r="AC62" s="108">
        <v>1</v>
      </c>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18">
        <f>G62</f>
        <v>0</v>
      </c>
      <c r="BA62" s="108"/>
      <c r="BB62" s="108"/>
      <c r="BC62" s="108"/>
      <c r="BD62" s="108"/>
      <c r="BE62" s="108"/>
      <c r="BF62" s="108"/>
      <c r="BG62" s="108"/>
      <c r="BH62" s="108"/>
      <c r="BI62" s="108"/>
      <c r="CA62" s="108">
        <v>1</v>
      </c>
      <c r="CB62" s="108">
        <v>1</v>
      </c>
      <c r="CZ62" s="75">
        <v>1</v>
      </c>
    </row>
    <row r="63" spans="1:104" ht="22.5" x14ac:dyDescent="0.2">
      <c r="A63" s="109">
        <v>22</v>
      </c>
      <c r="B63" s="110" t="s">
        <v>1729</v>
      </c>
      <c r="C63" s="111" t="s">
        <v>2312</v>
      </c>
      <c r="D63" s="112" t="s">
        <v>1102</v>
      </c>
      <c r="E63" s="113">
        <v>3</v>
      </c>
      <c r="F63" s="114">
        <v>0</v>
      </c>
      <c r="G63" s="115">
        <f>E63*F63</f>
        <v>0</v>
      </c>
      <c r="H63" s="116">
        <v>0</v>
      </c>
      <c r="I63" s="117">
        <f>E63*H63</f>
        <v>0</v>
      </c>
      <c r="J63" s="116">
        <v>0</v>
      </c>
      <c r="K63" s="117">
        <f>E63*J63</f>
        <v>0</v>
      </c>
      <c r="O63" s="108"/>
      <c r="Z63" s="108"/>
      <c r="AA63" s="108">
        <v>1</v>
      </c>
      <c r="AB63" s="108">
        <v>1</v>
      </c>
      <c r="AC63" s="108">
        <v>1</v>
      </c>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18">
        <f>G63</f>
        <v>0</v>
      </c>
      <c r="BA63" s="108"/>
      <c r="BB63" s="108"/>
      <c r="BC63" s="108"/>
      <c r="BD63" s="108"/>
      <c r="BE63" s="108"/>
      <c r="BF63" s="108"/>
      <c r="BG63" s="108"/>
      <c r="BH63" s="108"/>
      <c r="BI63" s="108"/>
      <c r="CA63" s="108">
        <v>1</v>
      </c>
      <c r="CB63" s="108">
        <v>1</v>
      </c>
      <c r="CZ63" s="75">
        <v>1</v>
      </c>
    </row>
    <row r="64" spans="1:104" x14ac:dyDescent="0.2">
      <c r="A64" s="119"/>
      <c r="B64" s="120"/>
      <c r="C64" s="178" t="s">
        <v>2313</v>
      </c>
      <c r="D64" s="179"/>
      <c r="E64" s="179"/>
      <c r="F64" s="179"/>
      <c r="G64" s="180"/>
      <c r="I64" s="121"/>
      <c r="K64" s="121"/>
      <c r="L64" s="122" t="s">
        <v>2313</v>
      </c>
      <c r="O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row>
    <row r="65" spans="1:104" x14ac:dyDescent="0.2">
      <c r="A65" s="119"/>
      <c r="B65" s="120"/>
      <c r="C65" s="178" t="s">
        <v>50</v>
      </c>
      <c r="D65" s="179"/>
      <c r="E65" s="179"/>
      <c r="F65" s="179"/>
      <c r="G65" s="180"/>
      <c r="I65" s="121"/>
      <c r="K65" s="121"/>
      <c r="L65" s="122"/>
      <c r="O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row>
    <row r="66" spans="1:104" ht="22.5" x14ac:dyDescent="0.2">
      <c r="A66" s="109">
        <v>23</v>
      </c>
      <c r="B66" s="110" t="s">
        <v>1810</v>
      </c>
      <c r="C66" s="111" t="s">
        <v>2221</v>
      </c>
      <c r="D66" s="112" t="s">
        <v>104</v>
      </c>
      <c r="E66" s="113">
        <v>0.56000000000000005</v>
      </c>
      <c r="F66" s="114">
        <v>0</v>
      </c>
      <c r="G66" s="115">
        <f>E66*F66</f>
        <v>0</v>
      </c>
      <c r="H66" s="116">
        <v>0</v>
      </c>
      <c r="I66" s="117">
        <f>E66*H66</f>
        <v>0</v>
      </c>
      <c r="J66" s="116">
        <v>0</v>
      </c>
      <c r="K66" s="117">
        <f>E66*J66</f>
        <v>0</v>
      </c>
      <c r="O66" s="108"/>
      <c r="Z66" s="108"/>
      <c r="AA66" s="108">
        <v>1</v>
      </c>
      <c r="AB66" s="108">
        <v>1</v>
      </c>
      <c r="AC66" s="108">
        <v>1</v>
      </c>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18">
        <f>G66</f>
        <v>0</v>
      </c>
      <c r="BA66" s="108"/>
      <c r="BB66" s="108"/>
      <c r="BC66" s="108"/>
      <c r="BD66" s="108"/>
      <c r="BE66" s="108"/>
      <c r="BF66" s="108"/>
      <c r="BG66" s="108"/>
      <c r="BH66" s="108"/>
      <c r="BI66" s="108"/>
      <c r="CA66" s="108">
        <v>1</v>
      </c>
      <c r="CB66" s="108">
        <v>1</v>
      </c>
      <c r="CZ66" s="75">
        <v>1</v>
      </c>
    </row>
    <row r="67" spans="1:104" x14ac:dyDescent="0.2">
      <c r="A67" s="119"/>
      <c r="B67" s="120"/>
      <c r="C67" s="178" t="s">
        <v>2321</v>
      </c>
      <c r="D67" s="179"/>
      <c r="E67" s="179"/>
      <c r="F67" s="179"/>
      <c r="G67" s="180"/>
      <c r="I67" s="121"/>
      <c r="K67" s="121"/>
      <c r="L67" s="122" t="s">
        <v>2321</v>
      </c>
      <c r="O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row>
    <row r="68" spans="1:104" x14ac:dyDescent="0.2">
      <c r="A68" s="119"/>
      <c r="B68" s="120"/>
      <c r="C68" s="178" t="s">
        <v>50</v>
      </c>
      <c r="D68" s="179"/>
      <c r="E68" s="179"/>
      <c r="F68" s="179"/>
      <c r="G68" s="180"/>
      <c r="I68" s="121"/>
      <c r="K68" s="121"/>
      <c r="L68" s="122"/>
      <c r="O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row>
    <row r="69" spans="1:104" ht="22.5" x14ac:dyDescent="0.2">
      <c r="A69" s="109">
        <v>24</v>
      </c>
      <c r="B69" s="110" t="s">
        <v>1814</v>
      </c>
      <c r="C69" s="111" t="s">
        <v>1815</v>
      </c>
      <c r="D69" s="112" t="s">
        <v>104</v>
      </c>
      <c r="E69" s="113">
        <v>0.56000000000000005</v>
      </c>
      <c r="F69" s="114">
        <v>0</v>
      </c>
      <c r="G69" s="115">
        <f>E69*F69</f>
        <v>0</v>
      </c>
      <c r="H69" s="116">
        <v>0</v>
      </c>
      <c r="I69" s="117">
        <f>E69*H69</f>
        <v>0</v>
      </c>
      <c r="J69" s="116">
        <v>0</v>
      </c>
      <c r="K69" s="117">
        <f>E69*J69</f>
        <v>0</v>
      </c>
      <c r="O69" s="108"/>
      <c r="Z69" s="108"/>
      <c r="AA69" s="108">
        <v>1</v>
      </c>
      <c r="AB69" s="108">
        <v>1</v>
      </c>
      <c r="AC69" s="108">
        <v>1</v>
      </c>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18">
        <f>G69</f>
        <v>0</v>
      </c>
      <c r="BA69" s="108"/>
      <c r="BB69" s="108"/>
      <c r="BC69" s="108"/>
      <c r="BD69" s="108"/>
      <c r="BE69" s="108"/>
      <c r="BF69" s="108"/>
      <c r="BG69" s="108"/>
      <c r="BH69" s="108"/>
      <c r="BI69" s="108"/>
      <c r="CA69" s="108">
        <v>1</v>
      </c>
      <c r="CB69" s="108">
        <v>1</v>
      </c>
      <c r="CZ69" s="75">
        <v>1</v>
      </c>
    </row>
    <row r="70" spans="1:104" x14ac:dyDescent="0.2">
      <c r="A70" s="119"/>
      <c r="B70" s="120"/>
      <c r="C70" s="178" t="s">
        <v>1996</v>
      </c>
      <c r="D70" s="179"/>
      <c r="E70" s="179"/>
      <c r="F70" s="179"/>
      <c r="G70" s="180"/>
      <c r="I70" s="121"/>
      <c r="K70" s="121"/>
      <c r="L70" s="122" t="s">
        <v>1996</v>
      </c>
      <c r="O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row>
    <row r="71" spans="1:104" ht="22.5" x14ac:dyDescent="0.2">
      <c r="A71" s="109">
        <v>25</v>
      </c>
      <c r="B71" s="110" t="s">
        <v>2122</v>
      </c>
      <c r="C71" s="111" t="s">
        <v>2315</v>
      </c>
      <c r="D71" s="112" t="s">
        <v>128</v>
      </c>
      <c r="E71" s="113">
        <v>0.69799999999999995</v>
      </c>
      <c r="F71" s="114">
        <v>0</v>
      </c>
      <c r="G71" s="115">
        <f>E71*F71</f>
        <v>0</v>
      </c>
      <c r="H71" s="116">
        <v>0</v>
      </c>
      <c r="I71" s="117">
        <f>E71*H71</f>
        <v>0</v>
      </c>
      <c r="J71" s="116">
        <v>0</v>
      </c>
      <c r="K71" s="117">
        <f>E71*J71</f>
        <v>0</v>
      </c>
      <c r="O71" s="108"/>
      <c r="Z71" s="108"/>
      <c r="AA71" s="108">
        <v>1</v>
      </c>
      <c r="AB71" s="108">
        <v>1</v>
      </c>
      <c r="AC71" s="108">
        <v>1</v>
      </c>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18">
        <f>G71</f>
        <v>0</v>
      </c>
      <c r="BA71" s="108"/>
      <c r="BB71" s="108"/>
      <c r="BC71" s="108"/>
      <c r="BD71" s="108"/>
      <c r="BE71" s="108"/>
      <c r="BF71" s="108"/>
      <c r="BG71" s="108"/>
      <c r="BH71" s="108"/>
      <c r="BI71" s="108"/>
      <c r="CA71" s="108">
        <v>1</v>
      </c>
      <c r="CB71" s="108">
        <v>1</v>
      </c>
      <c r="CZ71" s="75">
        <v>1</v>
      </c>
    </row>
    <row r="72" spans="1:104" x14ac:dyDescent="0.2">
      <c r="A72" s="119"/>
      <c r="B72" s="120"/>
      <c r="C72" s="178" t="s">
        <v>2325</v>
      </c>
      <c r="D72" s="179"/>
      <c r="E72" s="179"/>
      <c r="F72" s="179"/>
      <c r="G72" s="180"/>
      <c r="I72" s="121"/>
      <c r="K72" s="121"/>
      <c r="L72" s="122" t="s">
        <v>2325</v>
      </c>
      <c r="O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row>
    <row r="73" spans="1:104" x14ac:dyDescent="0.2">
      <c r="A73" s="109">
        <v>26</v>
      </c>
      <c r="B73" s="110" t="s">
        <v>2317</v>
      </c>
      <c r="C73" s="111" t="s">
        <v>1841</v>
      </c>
      <c r="D73" s="112" t="s">
        <v>104</v>
      </c>
      <c r="E73" s="113">
        <v>0.56000000000000005</v>
      </c>
      <c r="F73" s="114">
        <v>0</v>
      </c>
      <c r="G73" s="115">
        <f>E73*F73</f>
        <v>0</v>
      </c>
      <c r="H73" s="116">
        <v>0</v>
      </c>
      <c r="I73" s="117">
        <f>E73*H73</f>
        <v>0</v>
      </c>
      <c r="J73" s="116"/>
      <c r="K73" s="117">
        <f>E73*J73</f>
        <v>0</v>
      </c>
      <c r="O73" s="108"/>
      <c r="Z73" s="108"/>
      <c r="AA73" s="108">
        <v>12</v>
      </c>
      <c r="AB73" s="108">
        <v>0</v>
      </c>
      <c r="AC73" s="108">
        <v>5</v>
      </c>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18">
        <f>G73</f>
        <v>0</v>
      </c>
      <c r="BA73" s="108"/>
      <c r="BB73" s="108"/>
      <c r="BC73" s="108"/>
      <c r="BD73" s="108"/>
      <c r="BE73" s="108"/>
      <c r="BF73" s="108"/>
      <c r="BG73" s="108"/>
      <c r="BH73" s="108"/>
      <c r="BI73" s="108"/>
      <c r="CA73" s="108">
        <v>12</v>
      </c>
      <c r="CB73" s="108">
        <v>0</v>
      </c>
      <c r="CZ73" s="75">
        <v>1</v>
      </c>
    </row>
    <row r="74" spans="1:104" ht="33.75" x14ac:dyDescent="0.2">
      <c r="A74" s="109">
        <v>27</v>
      </c>
      <c r="B74" s="110" t="s">
        <v>2318</v>
      </c>
      <c r="C74" s="111" t="s">
        <v>2326</v>
      </c>
      <c r="D74" s="112" t="s">
        <v>1836</v>
      </c>
      <c r="E74" s="113">
        <v>0.3</v>
      </c>
      <c r="F74" s="114">
        <v>0</v>
      </c>
      <c r="G74" s="115">
        <f>E74*F74</f>
        <v>0</v>
      </c>
      <c r="H74" s="116">
        <v>0</v>
      </c>
      <c r="I74" s="117">
        <f>E74*H74</f>
        <v>0</v>
      </c>
      <c r="J74" s="116"/>
      <c r="K74" s="117">
        <f>E74*J74</f>
        <v>0</v>
      </c>
      <c r="O74" s="108"/>
      <c r="Z74" s="108"/>
      <c r="AA74" s="108">
        <v>12</v>
      </c>
      <c r="AB74" s="108">
        <v>0</v>
      </c>
      <c r="AC74" s="108">
        <v>6</v>
      </c>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18">
        <f>G74</f>
        <v>0</v>
      </c>
      <c r="BA74" s="108"/>
      <c r="BB74" s="108"/>
      <c r="BC74" s="108"/>
      <c r="BD74" s="108"/>
      <c r="BE74" s="108"/>
      <c r="BF74" s="108"/>
      <c r="BG74" s="108"/>
      <c r="BH74" s="108"/>
      <c r="BI74" s="108"/>
      <c r="CA74" s="108">
        <v>12</v>
      </c>
      <c r="CB74" s="108">
        <v>0</v>
      </c>
      <c r="CZ74" s="75">
        <v>1</v>
      </c>
    </row>
    <row r="75" spans="1:104" x14ac:dyDescent="0.2">
      <c r="A75" s="119"/>
      <c r="B75" s="120"/>
      <c r="C75" s="178" t="s">
        <v>2327</v>
      </c>
      <c r="D75" s="179"/>
      <c r="E75" s="179"/>
      <c r="F75" s="179"/>
      <c r="G75" s="180"/>
      <c r="I75" s="121"/>
      <c r="K75" s="121"/>
      <c r="L75" s="122" t="s">
        <v>2327</v>
      </c>
      <c r="O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row>
    <row r="76" spans="1:104" x14ac:dyDescent="0.2">
      <c r="A76" s="119"/>
      <c r="B76" s="120"/>
      <c r="C76" s="178" t="s">
        <v>50</v>
      </c>
      <c r="D76" s="179"/>
      <c r="E76" s="179"/>
      <c r="F76" s="179"/>
      <c r="G76" s="180"/>
      <c r="I76" s="121"/>
      <c r="K76" s="121"/>
      <c r="L76" s="122"/>
      <c r="O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row>
    <row r="77" spans="1:104" x14ac:dyDescent="0.2">
      <c r="A77" s="128" t="s">
        <v>51</v>
      </c>
      <c r="B77" s="129" t="s">
        <v>1908</v>
      </c>
      <c r="C77" s="130" t="s">
        <v>48</v>
      </c>
      <c r="D77" s="131"/>
      <c r="E77" s="132"/>
      <c r="F77" s="132"/>
      <c r="G77" s="133">
        <f>SUM(G54:G76)</f>
        <v>0</v>
      </c>
      <c r="H77" s="134"/>
      <c r="I77" s="133">
        <f>SUM(I54:I76)</f>
        <v>0</v>
      </c>
      <c r="J77" s="135"/>
      <c r="K77" s="133">
        <f>SUM(K54:K76)</f>
        <v>0</v>
      </c>
      <c r="O77" s="108"/>
      <c r="X77" s="136">
        <f>K77</f>
        <v>0</v>
      </c>
      <c r="Y77" s="136">
        <f>I77</f>
        <v>0</v>
      </c>
      <c r="Z77" s="118">
        <f>G77</f>
        <v>0</v>
      </c>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37"/>
      <c r="BB77" s="137"/>
      <c r="BC77" s="137"/>
      <c r="BD77" s="137"/>
      <c r="BE77" s="137"/>
      <c r="BF77" s="137"/>
      <c r="BG77" s="108"/>
      <c r="BH77" s="108"/>
      <c r="BI77" s="108"/>
    </row>
    <row r="78" spans="1:104" x14ac:dyDescent="0.2">
      <c r="A78" s="138" t="s">
        <v>29</v>
      </c>
      <c r="B78" s="139" t="s">
        <v>52</v>
      </c>
      <c r="C78" s="140"/>
      <c r="D78" s="141"/>
      <c r="E78" s="142"/>
      <c r="F78" s="142"/>
      <c r="G78" s="143">
        <f>SUM(Z7:Z78)</f>
        <v>0</v>
      </c>
      <c r="H78" s="144"/>
      <c r="I78" s="143">
        <f>SUM(Y7:Y78)</f>
        <v>0</v>
      </c>
      <c r="J78" s="144"/>
      <c r="K78" s="143">
        <f>SUM(X7:X78)</f>
        <v>0</v>
      </c>
      <c r="O78" s="108"/>
      <c r="BA78" s="145"/>
      <c r="BB78" s="145"/>
      <c r="BC78" s="145"/>
      <c r="BD78" s="145"/>
      <c r="BE78" s="145"/>
      <c r="BF78" s="145"/>
    </row>
    <row r="79" spans="1:104" x14ac:dyDescent="0.2">
      <c r="E79" s="75"/>
    </row>
    <row r="80" spans="1:104" x14ac:dyDescent="0.2">
      <c r="A80" s="146" t="s">
        <v>31</v>
      </c>
      <c r="E80" s="75"/>
    </row>
    <row r="81" spans="1:7" ht="117.75" customHeight="1" x14ac:dyDescent="0.2">
      <c r="A81" s="182"/>
      <c r="B81" s="183"/>
      <c r="C81" s="183"/>
      <c r="D81" s="183"/>
      <c r="E81" s="183"/>
      <c r="F81" s="183"/>
      <c r="G81" s="184"/>
    </row>
    <row r="82" spans="1:7" x14ac:dyDescent="0.2">
      <c r="E82" s="75"/>
    </row>
    <row r="83" spans="1:7" x14ac:dyDescent="0.2">
      <c r="E83" s="75"/>
    </row>
    <row r="84" spans="1:7" x14ac:dyDescent="0.2">
      <c r="E84" s="75"/>
    </row>
    <row r="85" spans="1:7" x14ac:dyDescent="0.2">
      <c r="E85" s="75"/>
    </row>
    <row r="86" spans="1:7" x14ac:dyDescent="0.2">
      <c r="E86" s="75"/>
    </row>
    <row r="87" spans="1:7" x14ac:dyDescent="0.2">
      <c r="E87" s="75"/>
    </row>
    <row r="88" spans="1:7" x14ac:dyDescent="0.2">
      <c r="E88" s="75"/>
    </row>
    <row r="89" spans="1:7" x14ac:dyDescent="0.2">
      <c r="E89" s="75"/>
    </row>
    <row r="90" spans="1:7" x14ac:dyDescent="0.2">
      <c r="E90" s="75"/>
    </row>
    <row r="91" spans="1:7" x14ac:dyDescent="0.2">
      <c r="E91" s="75"/>
    </row>
    <row r="92" spans="1:7" x14ac:dyDescent="0.2">
      <c r="E92" s="75"/>
    </row>
    <row r="93" spans="1:7" x14ac:dyDescent="0.2">
      <c r="E93" s="75"/>
    </row>
    <row r="94" spans="1:7" x14ac:dyDescent="0.2">
      <c r="E94" s="75"/>
    </row>
    <row r="95" spans="1:7" x14ac:dyDescent="0.2">
      <c r="E95" s="75"/>
    </row>
    <row r="96" spans="1:7"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5:5" x14ac:dyDescent="0.2">
      <c r="E113" s="75"/>
    </row>
    <row r="114" spans="5:5" x14ac:dyDescent="0.2">
      <c r="E114" s="75"/>
    </row>
    <row r="115" spans="5:5" x14ac:dyDescent="0.2">
      <c r="E115" s="75"/>
    </row>
    <row r="116" spans="5:5" x14ac:dyDescent="0.2">
      <c r="E116" s="75"/>
    </row>
    <row r="117" spans="5:5" x14ac:dyDescent="0.2">
      <c r="E117" s="75"/>
    </row>
    <row r="118" spans="5:5" x14ac:dyDescent="0.2">
      <c r="E118" s="75"/>
    </row>
    <row r="119" spans="5:5" x14ac:dyDescent="0.2">
      <c r="E119" s="75"/>
    </row>
    <row r="120" spans="5:5" x14ac:dyDescent="0.2">
      <c r="E120" s="75"/>
    </row>
    <row r="121" spans="5:5" x14ac:dyDescent="0.2">
      <c r="E121" s="75"/>
    </row>
    <row r="122" spans="5:5" x14ac:dyDescent="0.2">
      <c r="E122" s="75"/>
    </row>
    <row r="123" spans="5:5" x14ac:dyDescent="0.2">
      <c r="E123" s="75"/>
    </row>
    <row r="124" spans="5:5" x14ac:dyDescent="0.2">
      <c r="E124" s="75"/>
    </row>
    <row r="125" spans="5:5" x14ac:dyDescent="0.2">
      <c r="E125" s="75"/>
    </row>
    <row r="126" spans="5:5" x14ac:dyDescent="0.2">
      <c r="E126" s="75"/>
    </row>
    <row r="127" spans="5:5" x14ac:dyDescent="0.2">
      <c r="E127" s="75"/>
    </row>
    <row r="128" spans="5:5" x14ac:dyDescent="0.2">
      <c r="E128" s="75"/>
    </row>
    <row r="129" spans="1:7" x14ac:dyDescent="0.2">
      <c r="E129" s="75"/>
    </row>
    <row r="130" spans="1:7" x14ac:dyDescent="0.2">
      <c r="E130" s="75"/>
    </row>
    <row r="131" spans="1:7" x14ac:dyDescent="0.2">
      <c r="E131" s="75"/>
    </row>
    <row r="132" spans="1:7" x14ac:dyDescent="0.2">
      <c r="E132" s="75"/>
    </row>
    <row r="133" spans="1:7" x14ac:dyDescent="0.2">
      <c r="E133" s="75"/>
    </row>
    <row r="134" spans="1:7" x14ac:dyDescent="0.2">
      <c r="E134" s="75"/>
    </row>
    <row r="135" spans="1:7" x14ac:dyDescent="0.2">
      <c r="E135" s="75"/>
    </row>
    <row r="136" spans="1:7" x14ac:dyDescent="0.2">
      <c r="E136" s="75"/>
    </row>
    <row r="137" spans="1:7" x14ac:dyDescent="0.2">
      <c r="A137" s="147"/>
      <c r="B137" s="147"/>
    </row>
    <row r="138" spans="1:7" x14ac:dyDescent="0.2">
      <c r="C138" s="148"/>
      <c r="D138" s="148"/>
      <c r="E138" s="149"/>
      <c r="F138" s="148"/>
      <c r="G138" s="150"/>
    </row>
    <row r="139" spans="1:7" x14ac:dyDescent="0.2">
      <c r="A139" s="147"/>
      <c r="B139" s="147"/>
    </row>
  </sheetData>
  <sheetProtection password="C7B2" sheet="1"/>
  <mergeCells count="40">
    <mergeCell ref="C28:G28"/>
    <mergeCell ref="A1:G1"/>
    <mergeCell ref="A81:G81"/>
    <mergeCell ref="C9:G9"/>
    <mergeCell ref="C10:G10"/>
    <mergeCell ref="C11:G11"/>
    <mergeCell ref="C13:G13"/>
    <mergeCell ref="C14:G14"/>
    <mergeCell ref="C17:G17"/>
    <mergeCell ref="C18:G18"/>
    <mergeCell ref="C20:G20"/>
    <mergeCell ref="C22:G22"/>
    <mergeCell ref="C24:G24"/>
    <mergeCell ref="C25:G25"/>
    <mergeCell ref="C70:G70"/>
    <mergeCell ref="C72:G72"/>
    <mergeCell ref="C75:G75"/>
    <mergeCell ref="C76:G76"/>
    <mergeCell ref="C29:G29"/>
    <mergeCell ref="C33:G33"/>
    <mergeCell ref="C34:G34"/>
    <mergeCell ref="C36:G36"/>
    <mergeCell ref="C37:G37"/>
    <mergeCell ref="C40:G40"/>
    <mergeCell ref="C41:G41"/>
    <mergeCell ref="C43:G43"/>
    <mergeCell ref="C64:G64"/>
    <mergeCell ref="C65:G65"/>
    <mergeCell ref="C67:G67"/>
    <mergeCell ref="C68:G68"/>
    <mergeCell ref="C44:G44"/>
    <mergeCell ref="C46:G46"/>
    <mergeCell ref="C48:G48"/>
    <mergeCell ref="C49:G49"/>
    <mergeCell ref="C52:G52"/>
    <mergeCell ref="C56:G56"/>
    <mergeCell ref="C57:G57"/>
    <mergeCell ref="C58:G58"/>
    <mergeCell ref="C60:G60"/>
    <mergeCell ref="C61:G6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dimension ref="A1:CZ148"/>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2389</v>
      </c>
      <c r="E3" s="83"/>
      <c r="F3" s="84"/>
      <c r="G3" s="85"/>
    </row>
    <row r="4" spans="1:104" ht="13.5" customHeight="1" thickBot="1" x14ac:dyDescent="0.25">
      <c r="A4" s="86" t="s">
        <v>34</v>
      </c>
      <c r="B4" s="87"/>
      <c r="C4" s="88"/>
      <c r="D4" s="89" t="s">
        <v>2390</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129</v>
      </c>
      <c r="C7" s="102" t="s">
        <v>130</v>
      </c>
      <c r="D7" s="103"/>
      <c r="E7" s="104"/>
      <c r="F7" s="104"/>
      <c r="G7" s="105"/>
      <c r="H7" s="106"/>
      <c r="I7" s="107"/>
      <c r="J7" s="106"/>
      <c r="K7" s="107"/>
      <c r="O7" s="108"/>
    </row>
    <row r="8" spans="1:104" x14ac:dyDescent="0.2">
      <c r="A8" s="109">
        <v>1</v>
      </c>
      <c r="B8" s="110" t="s">
        <v>2329</v>
      </c>
      <c r="C8" s="111" t="s">
        <v>2330</v>
      </c>
      <c r="D8" s="112" t="s">
        <v>84</v>
      </c>
      <c r="E8" s="113">
        <v>7</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78" t="s">
        <v>2331</v>
      </c>
      <c r="D9" s="179"/>
      <c r="E9" s="179"/>
      <c r="F9" s="179"/>
      <c r="G9" s="180"/>
      <c r="I9" s="121"/>
      <c r="K9" s="121"/>
      <c r="L9" s="122" t="s">
        <v>2331</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row>
    <row r="10" spans="1:104" ht="25.5" x14ac:dyDescent="0.2">
      <c r="A10" s="119"/>
      <c r="B10" s="120"/>
      <c r="C10" s="185" t="s">
        <v>2332</v>
      </c>
      <c r="D10" s="186"/>
      <c r="E10" s="123">
        <v>3</v>
      </c>
      <c r="F10" s="124"/>
      <c r="G10" s="125"/>
      <c r="H10" s="126"/>
      <c r="I10" s="121"/>
      <c r="K10" s="121"/>
      <c r="M10" s="122" t="s">
        <v>2332</v>
      </c>
      <c r="O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27" t="str">
        <f>C9</f>
        <v xml:space="preserve">včetně vykopaní jamek pro patky a podsypu štěrkem fr. 16-32 tl. 150mm </v>
      </c>
      <c r="BE10" s="108"/>
      <c r="BF10" s="108"/>
      <c r="BG10" s="108"/>
      <c r="BH10" s="108"/>
      <c r="BI10" s="108"/>
    </row>
    <row r="11" spans="1:104" x14ac:dyDescent="0.2">
      <c r="A11" s="119"/>
      <c r="B11" s="120"/>
      <c r="C11" s="185" t="s">
        <v>2333</v>
      </c>
      <c r="D11" s="186"/>
      <c r="E11" s="123">
        <v>4</v>
      </c>
      <c r="F11" s="124"/>
      <c r="G11" s="125"/>
      <c r="H11" s="126"/>
      <c r="I11" s="121"/>
      <c r="K11" s="121"/>
      <c r="M11" s="122" t="s">
        <v>2333</v>
      </c>
      <c r="O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27" t="str">
        <f>C10</f>
        <v>M-K2:3</v>
      </c>
      <c r="BE11" s="108"/>
      <c r="BF11" s="108"/>
      <c r="BG11" s="108"/>
      <c r="BH11" s="108"/>
      <c r="BI11" s="108"/>
    </row>
    <row r="12" spans="1:104" x14ac:dyDescent="0.2">
      <c r="A12" s="109">
        <v>2</v>
      </c>
      <c r="B12" s="110" t="s">
        <v>2334</v>
      </c>
      <c r="C12" s="111" t="s">
        <v>2335</v>
      </c>
      <c r="D12" s="112" t="s">
        <v>84</v>
      </c>
      <c r="E12" s="113">
        <v>16</v>
      </c>
      <c r="F12" s="114">
        <v>0</v>
      </c>
      <c r="G12" s="115">
        <f>E12*F12</f>
        <v>0</v>
      </c>
      <c r="H12" s="116">
        <v>0</v>
      </c>
      <c r="I12" s="117">
        <f>E12*H12</f>
        <v>0</v>
      </c>
      <c r="J12" s="116">
        <v>0</v>
      </c>
      <c r="K12" s="117">
        <f>E12*J12</f>
        <v>0</v>
      </c>
      <c r="O12" s="108"/>
      <c r="Z12" s="108"/>
      <c r="AA12" s="108">
        <v>1</v>
      </c>
      <c r="AB12" s="108">
        <v>1</v>
      </c>
      <c r="AC12" s="108">
        <v>1</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v>
      </c>
      <c r="CB12" s="108">
        <v>1</v>
      </c>
      <c r="CZ12" s="75">
        <v>1</v>
      </c>
    </row>
    <row r="13" spans="1:104" x14ac:dyDescent="0.2">
      <c r="A13" s="119"/>
      <c r="B13" s="120"/>
      <c r="C13" s="178" t="s">
        <v>2336</v>
      </c>
      <c r="D13" s="179"/>
      <c r="E13" s="179"/>
      <c r="F13" s="179"/>
      <c r="G13" s="180"/>
      <c r="I13" s="121"/>
      <c r="K13" s="121"/>
      <c r="L13" s="122" t="s">
        <v>2336</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row>
    <row r="14" spans="1:104" ht="25.5" x14ac:dyDescent="0.2">
      <c r="A14" s="119"/>
      <c r="B14" s="120"/>
      <c r="C14" s="185" t="s">
        <v>2337</v>
      </c>
      <c r="D14" s="186"/>
      <c r="E14" s="123">
        <v>2</v>
      </c>
      <c r="F14" s="124"/>
      <c r="G14" s="125"/>
      <c r="H14" s="126"/>
      <c r="I14" s="121"/>
      <c r="K14" s="121"/>
      <c r="M14" s="122" t="s">
        <v>2337</v>
      </c>
      <c r="O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27" t="str">
        <f>C13</f>
        <v>včetně vykopaní jamek pro patky a podsypu štěrkem fr. 16-32 tl. 150mm</v>
      </c>
      <c r="BE14" s="108"/>
      <c r="BF14" s="108"/>
      <c r="BG14" s="108"/>
      <c r="BH14" s="108"/>
      <c r="BI14" s="108"/>
    </row>
    <row r="15" spans="1:104" x14ac:dyDescent="0.2">
      <c r="A15" s="119"/>
      <c r="B15" s="120"/>
      <c r="C15" s="185" t="s">
        <v>2338</v>
      </c>
      <c r="D15" s="186"/>
      <c r="E15" s="123">
        <v>14</v>
      </c>
      <c r="F15" s="124"/>
      <c r="G15" s="125"/>
      <c r="H15" s="126"/>
      <c r="I15" s="121"/>
      <c r="K15" s="121"/>
      <c r="M15" s="122" t="s">
        <v>2338</v>
      </c>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27" t="str">
        <f>C14</f>
        <v>M-L1B:2</v>
      </c>
      <c r="BE15" s="108"/>
      <c r="BF15" s="108"/>
      <c r="BG15" s="108"/>
      <c r="BH15" s="108"/>
      <c r="BI15" s="108"/>
    </row>
    <row r="16" spans="1:104" x14ac:dyDescent="0.2">
      <c r="A16" s="128" t="s">
        <v>51</v>
      </c>
      <c r="B16" s="129" t="s">
        <v>129</v>
      </c>
      <c r="C16" s="130" t="s">
        <v>130</v>
      </c>
      <c r="D16" s="131"/>
      <c r="E16" s="132"/>
      <c r="F16" s="132"/>
      <c r="G16" s="133">
        <f>SUM(G7:G15)</f>
        <v>0</v>
      </c>
      <c r="H16" s="134"/>
      <c r="I16" s="133">
        <f>SUM(I7:I15)</f>
        <v>0</v>
      </c>
      <c r="J16" s="135"/>
      <c r="K16" s="133">
        <f>SUM(K7:K15)</f>
        <v>0</v>
      </c>
      <c r="O16" s="108"/>
      <c r="X16" s="136">
        <f>K16</f>
        <v>0</v>
      </c>
      <c r="Y16" s="136">
        <f>I16</f>
        <v>0</v>
      </c>
      <c r="Z16" s="118">
        <f>G16</f>
        <v>0</v>
      </c>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37"/>
      <c r="BB16" s="137"/>
      <c r="BC16" s="137"/>
      <c r="BD16" s="137"/>
      <c r="BE16" s="137"/>
      <c r="BF16" s="137"/>
      <c r="BG16" s="108"/>
      <c r="BH16" s="108"/>
      <c r="BI16" s="108"/>
    </row>
    <row r="17" spans="1:104" ht="14.25" customHeight="1" x14ac:dyDescent="0.2">
      <c r="A17" s="100" t="s">
        <v>46</v>
      </c>
      <c r="B17" s="101" t="s">
        <v>1422</v>
      </c>
      <c r="C17" s="102" t="s">
        <v>1423</v>
      </c>
      <c r="D17" s="103"/>
      <c r="E17" s="104"/>
      <c r="F17" s="104"/>
      <c r="G17" s="105"/>
      <c r="H17" s="106"/>
      <c r="I17" s="107"/>
      <c r="J17" s="106"/>
      <c r="K17" s="107"/>
      <c r="O17" s="108"/>
    </row>
    <row r="18" spans="1:104" x14ac:dyDescent="0.2">
      <c r="A18" s="109">
        <v>3</v>
      </c>
      <c r="B18" s="110" t="s">
        <v>1427</v>
      </c>
      <c r="C18" s="111" t="s">
        <v>1512</v>
      </c>
      <c r="D18" s="112" t="s">
        <v>49</v>
      </c>
      <c r="E18" s="113">
        <v>36.96</v>
      </c>
      <c r="F18" s="114">
        <v>0</v>
      </c>
      <c r="G18" s="115">
        <f>E18*F18</f>
        <v>0</v>
      </c>
      <c r="H18" s="116">
        <v>0.17499999999999999</v>
      </c>
      <c r="I18" s="117">
        <f>E18*H18</f>
        <v>6.468</v>
      </c>
      <c r="J18" s="116"/>
      <c r="K18" s="117">
        <f>E18*J18</f>
        <v>0</v>
      </c>
      <c r="O18" s="108"/>
      <c r="Z18" s="108"/>
      <c r="AA18" s="108">
        <v>12</v>
      </c>
      <c r="AB18" s="108">
        <v>0</v>
      </c>
      <c r="AC18" s="108">
        <v>1</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12</v>
      </c>
      <c r="CB18" s="108">
        <v>0</v>
      </c>
      <c r="CZ18" s="75">
        <v>1</v>
      </c>
    </row>
    <row r="19" spans="1:104" x14ac:dyDescent="0.2">
      <c r="A19" s="119"/>
      <c r="B19" s="120"/>
      <c r="C19" s="185" t="s">
        <v>2339</v>
      </c>
      <c r="D19" s="186"/>
      <c r="E19" s="123">
        <v>36.96</v>
      </c>
      <c r="F19" s="124"/>
      <c r="G19" s="125"/>
      <c r="H19" s="126"/>
      <c r="I19" s="121"/>
      <c r="K19" s="121"/>
      <c r="M19" s="122" t="s">
        <v>2339</v>
      </c>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27" t="str">
        <f>C18</f>
        <v xml:space="preserve">Dlažba z žulového odseku tl.120mm </v>
      </c>
      <c r="BE19" s="108"/>
      <c r="BF19" s="108"/>
      <c r="BG19" s="108"/>
      <c r="BH19" s="108"/>
      <c r="BI19" s="108"/>
    </row>
    <row r="20" spans="1:104" ht="22.5" x14ac:dyDescent="0.2">
      <c r="A20" s="109">
        <v>4</v>
      </c>
      <c r="B20" s="110" t="s">
        <v>1517</v>
      </c>
      <c r="C20" s="111" t="s">
        <v>1518</v>
      </c>
      <c r="D20" s="112" t="s">
        <v>49</v>
      </c>
      <c r="E20" s="113">
        <v>33.6</v>
      </c>
      <c r="F20" s="114">
        <v>0</v>
      </c>
      <c r="G20" s="115">
        <f>E20*F20</f>
        <v>0</v>
      </c>
      <c r="H20" s="116">
        <v>7.4099999999999999E-2</v>
      </c>
      <c r="I20" s="117">
        <f>E20*H20</f>
        <v>2.48976</v>
      </c>
      <c r="J20" s="116"/>
      <c r="K20" s="117">
        <f>E20*J20</f>
        <v>0</v>
      </c>
      <c r="O20" s="108"/>
      <c r="Z20" s="108"/>
      <c r="AA20" s="108">
        <v>12</v>
      </c>
      <c r="AB20" s="108">
        <v>0</v>
      </c>
      <c r="AC20" s="108">
        <v>2</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G20</f>
        <v>0</v>
      </c>
      <c r="BA20" s="108"/>
      <c r="BB20" s="108"/>
      <c r="BC20" s="108"/>
      <c r="BD20" s="108"/>
      <c r="BE20" s="108"/>
      <c r="BF20" s="108"/>
      <c r="BG20" s="108"/>
      <c r="BH20" s="108"/>
      <c r="BI20" s="108"/>
      <c r="CA20" s="108">
        <v>12</v>
      </c>
      <c r="CB20" s="108">
        <v>0</v>
      </c>
      <c r="CZ20" s="75">
        <v>1</v>
      </c>
    </row>
    <row r="21" spans="1:104" x14ac:dyDescent="0.2">
      <c r="A21" s="119"/>
      <c r="B21" s="120"/>
      <c r="C21" s="185" t="s">
        <v>2340</v>
      </c>
      <c r="D21" s="186"/>
      <c r="E21" s="123">
        <v>33.6</v>
      </c>
      <c r="F21" s="124"/>
      <c r="G21" s="125"/>
      <c r="H21" s="126"/>
      <c r="I21" s="121"/>
      <c r="K21" s="121"/>
      <c r="M21" s="122" t="s">
        <v>2340</v>
      </c>
      <c r="O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27" t="str">
        <f>C20</f>
        <v xml:space="preserve">Kladení žulových odseků tl. 12 cm do drtě tl. 3 cm </v>
      </c>
      <c r="BE21" s="108"/>
      <c r="BF21" s="108"/>
      <c r="BG21" s="108"/>
      <c r="BH21" s="108"/>
      <c r="BI21" s="108"/>
    </row>
    <row r="22" spans="1:104" x14ac:dyDescent="0.2">
      <c r="A22" s="128" t="s">
        <v>51</v>
      </c>
      <c r="B22" s="129" t="s">
        <v>1422</v>
      </c>
      <c r="C22" s="130" t="s">
        <v>1423</v>
      </c>
      <c r="D22" s="131"/>
      <c r="E22" s="132"/>
      <c r="F22" s="132"/>
      <c r="G22" s="133">
        <f>SUM(G17:G21)</f>
        <v>0</v>
      </c>
      <c r="H22" s="134"/>
      <c r="I22" s="133">
        <f>SUM(I17:I21)</f>
        <v>8.9577600000000004</v>
      </c>
      <c r="J22" s="135"/>
      <c r="K22" s="133">
        <f>SUM(K17:K21)</f>
        <v>0</v>
      </c>
      <c r="O22" s="108"/>
      <c r="X22" s="136">
        <f>K22</f>
        <v>0</v>
      </c>
      <c r="Y22" s="136">
        <f>I22</f>
        <v>8.9577600000000004</v>
      </c>
      <c r="Z22" s="118">
        <f>G22</f>
        <v>0</v>
      </c>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37"/>
      <c r="BB22" s="137"/>
      <c r="BC22" s="137"/>
      <c r="BD22" s="137"/>
      <c r="BE22" s="137"/>
      <c r="BF22" s="137"/>
      <c r="BG22" s="108"/>
      <c r="BH22" s="108"/>
      <c r="BI22" s="108"/>
    </row>
    <row r="23" spans="1:104" ht="14.25" customHeight="1" x14ac:dyDescent="0.2">
      <c r="A23" s="100" t="s">
        <v>46</v>
      </c>
      <c r="B23" s="101" t="s">
        <v>1439</v>
      </c>
      <c r="C23" s="102" t="s">
        <v>1440</v>
      </c>
      <c r="D23" s="103"/>
      <c r="E23" s="104"/>
      <c r="F23" s="104"/>
      <c r="G23" s="105"/>
      <c r="H23" s="106"/>
      <c r="I23" s="107"/>
      <c r="J23" s="106"/>
      <c r="K23" s="107"/>
      <c r="O23" s="108"/>
    </row>
    <row r="24" spans="1:104" ht="22.5" x14ac:dyDescent="0.2">
      <c r="A24" s="109">
        <v>5</v>
      </c>
      <c r="B24" s="110" t="s">
        <v>1441</v>
      </c>
      <c r="C24" s="111" t="s">
        <v>1536</v>
      </c>
      <c r="D24" s="112" t="s">
        <v>133</v>
      </c>
      <c r="E24" s="113">
        <v>64.400000000000006</v>
      </c>
      <c r="F24" s="114">
        <v>0</v>
      </c>
      <c r="G24" s="115">
        <f>E24*F24</f>
        <v>0</v>
      </c>
      <c r="H24" s="116">
        <v>0.24357999999999999</v>
      </c>
      <c r="I24" s="117">
        <f>E24*H24</f>
        <v>15.686552000000001</v>
      </c>
      <c r="J24" s="116">
        <v>0</v>
      </c>
      <c r="K24" s="117">
        <f>E24*J24</f>
        <v>0</v>
      </c>
      <c r="O24" s="108"/>
      <c r="Z24" s="108"/>
      <c r="AA24" s="108">
        <v>1</v>
      </c>
      <c r="AB24" s="108">
        <v>1</v>
      </c>
      <c r="AC24" s="108">
        <v>1</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G24</f>
        <v>0</v>
      </c>
      <c r="BA24" s="108"/>
      <c r="BB24" s="108"/>
      <c r="BC24" s="108"/>
      <c r="BD24" s="108"/>
      <c r="BE24" s="108"/>
      <c r="BF24" s="108"/>
      <c r="BG24" s="108"/>
      <c r="BH24" s="108"/>
      <c r="BI24" s="108"/>
      <c r="CA24" s="108">
        <v>1</v>
      </c>
      <c r="CB24" s="108">
        <v>1</v>
      </c>
      <c r="CZ24" s="75">
        <v>1</v>
      </c>
    </row>
    <row r="25" spans="1:104" ht="25.5" x14ac:dyDescent="0.2">
      <c r="A25" s="119"/>
      <c r="B25" s="120"/>
      <c r="C25" s="185" t="s">
        <v>2341</v>
      </c>
      <c r="D25" s="186"/>
      <c r="E25" s="123">
        <v>64.400000000000006</v>
      </c>
      <c r="F25" s="124"/>
      <c r="G25" s="125"/>
      <c r="H25" s="126"/>
      <c r="I25" s="121"/>
      <c r="K25" s="121"/>
      <c r="M25" s="122" t="s">
        <v>2341</v>
      </c>
      <c r="O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27" t="str">
        <f>C24</f>
        <v>Osazení ležat. obrub. s opěrou,lože z C 12/15 včetně obrubníku z žulových odseků</v>
      </c>
      <c r="BE25" s="108"/>
      <c r="BF25" s="108"/>
      <c r="BG25" s="108"/>
      <c r="BH25" s="108"/>
      <c r="BI25" s="108"/>
    </row>
    <row r="26" spans="1:104" x14ac:dyDescent="0.2">
      <c r="A26" s="128" t="s">
        <v>51</v>
      </c>
      <c r="B26" s="129" t="s">
        <v>1439</v>
      </c>
      <c r="C26" s="130" t="s">
        <v>1440</v>
      </c>
      <c r="D26" s="131"/>
      <c r="E26" s="132"/>
      <c r="F26" s="132"/>
      <c r="G26" s="133">
        <f>SUM(G23:G25)</f>
        <v>0</v>
      </c>
      <c r="H26" s="134"/>
      <c r="I26" s="133">
        <f>SUM(I23:I25)</f>
        <v>15.686552000000001</v>
      </c>
      <c r="J26" s="135"/>
      <c r="K26" s="133">
        <f>SUM(K23:K25)</f>
        <v>0</v>
      </c>
      <c r="O26" s="108"/>
      <c r="X26" s="136">
        <f>K26</f>
        <v>0</v>
      </c>
      <c r="Y26" s="136">
        <f>I26</f>
        <v>15.686552000000001</v>
      </c>
      <c r="Z26" s="118">
        <f>G26</f>
        <v>0</v>
      </c>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37"/>
      <c r="BB26" s="137"/>
      <c r="BC26" s="137"/>
      <c r="BD26" s="137"/>
      <c r="BE26" s="137"/>
      <c r="BF26" s="137"/>
      <c r="BG26" s="108"/>
      <c r="BH26" s="108"/>
      <c r="BI26" s="108"/>
    </row>
    <row r="27" spans="1:104" ht="14.25" customHeight="1" x14ac:dyDescent="0.2">
      <c r="A27" s="100" t="s">
        <v>46</v>
      </c>
      <c r="B27" s="101" t="s">
        <v>2342</v>
      </c>
      <c r="C27" s="102" t="s">
        <v>2343</v>
      </c>
      <c r="D27" s="103"/>
      <c r="E27" s="104"/>
      <c r="F27" s="104"/>
      <c r="G27" s="105"/>
      <c r="H27" s="106"/>
      <c r="I27" s="107"/>
      <c r="J27" s="106"/>
      <c r="K27" s="107"/>
      <c r="O27" s="108"/>
    </row>
    <row r="28" spans="1:104" x14ac:dyDescent="0.2">
      <c r="A28" s="109">
        <v>6</v>
      </c>
      <c r="B28" s="110" t="s">
        <v>2344</v>
      </c>
      <c r="C28" s="111" t="s">
        <v>2345</v>
      </c>
      <c r="D28" s="112" t="s">
        <v>2346</v>
      </c>
      <c r="E28" s="113">
        <v>7</v>
      </c>
      <c r="F28" s="114">
        <v>0</v>
      </c>
      <c r="G28" s="115">
        <f>E28*F28</f>
        <v>0</v>
      </c>
      <c r="H28" s="116">
        <v>0</v>
      </c>
      <c r="I28" s="117">
        <f>E28*H28</f>
        <v>0</v>
      </c>
      <c r="J28" s="116">
        <v>0</v>
      </c>
      <c r="K28" s="117">
        <f>E28*J28</f>
        <v>0</v>
      </c>
      <c r="O28" s="108"/>
      <c r="Z28" s="108"/>
      <c r="AA28" s="108">
        <v>1</v>
      </c>
      <c r="AB28" s="108">
        <v>1</v>
      </c>
      <c r="AC28" s="108">
        <v>1</v>
      </c>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18">
        <f>G28</f>
        <v>0</v>
      </c>
      <c r="BA28" s="108"/>
      <c r="BB28" s="108"/>
      <c r="BC28" s="108"/>
      <c r="BD28" s="108"/>
      <c r="BE28" s="108"/>
      <c r="BF28" s="108"/>
      <c r="BG28" s="108"/>
      <c r="BH28" s="108"/>
      <c r="BI28" s="108"/>
      <c r="CA28" s="108">
        <v>1</v>
      </c>
      <c r="CB28" s="108">
        <v>1</v>
      </c>
      <c r="CZ28" s="75">
        <v>1</v>
      </c>
    </row>
    <row r="29" spans="1:104" x14ac:dyDescent="0.2">
      <c r="A29" s="119"/>
      <c r="B29" s="120"/>
      <c r="C29" s="178" t="s">
        <v>2347</v>
      </c>
      <c r="D29" s="179"/>
      <c r="E29" s="179"/>
      <c r="F29" s="179"/>
      <c r="G29" s="180"/>
      <c r="I29" s="121"/>
      <c r="K29" s="121"/>
      <c r="L29" s="122" t="s">
        <v>2347</v>
      </c>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x14ac:dyDescent="0.2">
      <c r="A30" s="119"/>
      <c r="B30" s="120"/>
      <c r="C30" s="178" t="s">
        <v>2348</v>
      </c>
      <c r="D30" s="179"/>
      <c r="E30" s="179"/>
      <c r="F30" s="179"/>
      <c r="G30" s="180"/>
      <c r="I30" s="121"/>
      <c r="K30" s="121"/>
      <c r="L30" s="122" t="s">
        <v>2348</v>
      </c>
      <c r="O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row>
    <row r="31" spans="1:104" x14ac:dyDescent="0.2">
      <c r="A31" s="119"/>
      <c r="B31" s="120"/>
      <c r="C31" s="178"/>
      <c r="D31" s="179"/>
      <c r="E31" s="179"/>
      <c r="F31" s="179"/>
      <c r="G31" s="180"/>
      <c r="I31" s="121"/>
      <c r="K31" s="121"/>
      <c r="L31" s="122"/>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ht="22.5" x14ac:dyDescent="0.2">
      <c r="A32" s="119"/>
      <c r="B32" s="120"/>
      <c r="C32" s="178" t="s">
        <v>2349</v>
      </c>
      <c r="D32" s="179"/>
      <c r="E32" s="179"/>
      <c r="F32" s="179"/>
      <c r="G32" s="180"/>
      <c r="I32" s="121"/>
      <c r="K32" s="121"/>
      <c r="L32" s="122" t="s">
        <v>2349</v>
      </c>
      <c r="O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row>
    <row r="33" spans="1:104" x14ac:dyDescent="0.2">
      <c r="A33" s="119"/>
      <c r="B33" s="120"/>
      <c r="C33" s="178" t="s">
        <v>2350</v>
      </c>
      <c r="D33" s="179"/>
      <c r="E33" s="179"/>
      <c r="F33" s="179"/>
      <c r="G33" s="180"/>
      <c r="I33" s="121"/>
      <c r="K33" s="121"/>
      <c r="L33" s="122" t="s">
        <v>2350</v>
      </c>
      <c r="O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row>
    <row r="34" spans="1:104" ht="22.5" x14ac:dyDescent="0.2">
      <c r="A34" s="119"/>
      <c r="B34" s="120"/>
      <c r="C34" s="178" t="s">
        <v>2351</v>
      </c>
      <c r="D34" s="179"/>
      <c r="E34" s="179"/>
      <c r="F34" s="179"/>
      <c r="G34" s="180"/>
      <c r="I34" s="121"/>
      <c r="K34" s="121"/>
      <c r="L34" s="122" t="s">
        <v>2351</v>
      </c>
      <c r="O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row>
    <row r="35" spans="1:104" x14ac:dyDescent="0.2">
      <c r="A35" s="119"/>
      <c r="B35" s="120"/>
      <c r="C35" s="178" t="s">
        <v>2352</v>
      </c>
      <c r="D35" s="179"/>
      <c r="E35" s="179"/>
      <c r="F35" s="179"/>
      <c r="G35" s="180"/>
      <c r="I35" s="121"/>
      <c r="K35" s="121"/>
      <c r="L35" s="122" t="s">
        <v>2352</v>
      </c>
      <c r="O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row>
    <row r="36" spans="1:104" x14ac:dyDescent="0.2">
      <c r="A36" s="119"/>
      <c r="B36" s="120"/>
      <c r="C36" s="178" t="s">
        <v>2353</v>
      </c>
      <c r="D36" s="179"/>
      <c r="E36" s="179"/>
      <c r="F36" s="179"/>
      <c r="G36" s="180"/>
      <c r="I36" s="121"/>
      <c r="K36" s="121"/>
      <c r="L36" s="122" t="s">
        <v>2353</v>
      </c>
      <c r="O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row>
    <row r="37" spans="1:104" x14ac:dyDescent="0.2">
      <c r="A37" s="119"/>
      <c r="B37" s="120"/>
      <c r="C37" s="178" t="s">
        <v>2354</v>
      </c>
      <c r="D37" s="179"/>
      <c r="E37" s="179"/>
      <c r="F37" s="179"/>
      <c r="G37" s="180"/>
      <c r="I37" s="121"/>
      <c r="K37" s="121"/>
      <c r="L37" s="122" t="s">
        <v>2354</v>
      </c>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x14ac:dyDescent="0.2">
      <c r="A38" s="119"/>
      <c r="B38" s="120"/>
      <c r="C38" s="178" t="s">
        <v>2355</v>
      </c>
      <c r="D38" s="179"/>
      <c r="E38" s="179"/>
      <c r="F38" s="179"/>
      <c r="G38" s="180"/>
      <c r="I38" s="121"/>
      <c r="K38" s="121"/>
      <c r="L38" s="122" t="s">
        <v>2355</v>
      </c>
      <c r="O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row>
    <row r="39" spans="1:104" x14ac:dyDescent="0.2">
      <c r="A39" s="119"/>
      <c r="B39" s="120"/>
      <c r="C39" s="178" t="s">
        <v>2356</v>
      </c>
      <c r="D39" s="179"/>
      <c r="E39" s="179"/>
      <c r="F39" s="179"/>
      <c r="G39" s="180"/>
      <c r="I39" s="121"/>
      <c r="K39" s="121"/>
      <c r="L39" s="122" t="s">
        <v>2356</v>
      </c>
      <c r="O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row>
    <row r="40" spans="1:104" ht="22.5" x14ac:dyDescent="0.2">
      <c r="A40" s="119"/>
      <c r="B40" s="120"/>
      <c r="C40" s="178" t="s">
        <v>2357</v>
      </c>
      <c r="D40" s="179"/>
      <c r="E40" s="179"/>
      <c r="F40" s="179"/>
      <c r="G40" s="180"/>
      <c r="I40" s="121"/>
      <c r="K40" s="121"/>
      <c r="L40" s="122" t="s">
        <v>2357</v>
      </c>
      <c r="O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row>
    <row r="41" spans="1:104" x14ac:dyDescent="0.2">
      <c r="A41" s="119"/>
      <c r="B41" s="120"/>
      <c r="C41" s="178" t="s">
        <v>2358</v>
      </c>
      <c r="D41" s="179"/>
      <c r="E41" s="179"/>
      <c r="F41" s="179"/>
      <c r="G41" s="180"/>
      <c r="I41" s="121"/>
      <c r="K41" s="121"/>
      <c r="L41" s="122" t="s">
        <v>2358</v>
      </c>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row>
    <row r="42" spans="1:104" x14ac:dyDescent="0.2">
      <c r="A42" s="119"/>
      <c r="B42" s="120"/>
      <c r="C42" s="178" t="s">
        <v>2359</v>
      </c>
      <c r="D42" s="179"/>
      <c r="E42" s="179"/>
      <c r="F42" s="179"/>
      <c r="G42" s="180"/>
      <c r="I42" s="121"/>
      <c r="K42" s="121"/>
      <c r="L42" s="122" t="s">
        <v>2359</v>
      </c>
      <c r="O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row>
    <row r="43" spans="1:104" x14ac:dyDescent="0.2">
      <c r="A43" s="119"/>
      <c r="B43" s="120"/>
      <c r="C43" s="178" t="s">
        <v>2360</v>
      </c>
      <c r="D43" s="179"/>
      <c r="E43" s="179"/>
      <c r="F43" s="179"/>
      <c r="G43" s="180"/>
      <c r="I43" s="121"/>
      <c r="K43" s="121"/>
      <c r="L43" s="122" t="s">
        <v>2360</v>
      </c>
      <c r="O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row>
    <row r="44" spans="1:104" x14ac:dyDescent="0.2">
      <c r="A44" s="119"/>
      <c r="B44" s="120"/>
      <c r="C44" s="178" t="s">
        <v>2361</v>
      </c>
      <c r="D44" s="179"/>
      <c r="E44" s="179"/>
      <c r="F44" s="179"/>
      <c r="G44" s="180"/>
      <c r="I44" s="121"/>
      <c r="K44" s="121"/>
      <c r="L44" s="122" t="s">
        <v>2361</v>
      </c>
      <c r="O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row>
    <row r="45" spans="1:104" x14ac:dyDescent="0.2">
      <c r="A45" s="109">
        <v>7</v>
      </c>
      <c r="B45" s="110" t="s">
        <v>2362</v>
      </c>
      <c r="C45" s="111" t="s">
        <v>2363</v>
      </c>
      <c r="D45" s="112" t="s">
        <v>2346</v>
      </c>
      <c r="E45" s="113">
        <v>1</v>
      </c>
      <c r="F45" s="114">
        <v>0</v>
      </c>
      <c r="G45" s="115">
        <f>E45*F45</f>
        <v>0</v>
      </c>
      <c r="H45" s="116">
        <v>0</v>
      </c>
      <c r="I45" s="117">
        <f>E45*H45</f>
        <v>0</v>
      </c>
      <c r="J45" s="116">
        <v>0</v>
      </c>
      <c r="K45" s="117">
        <f>E45*J45</f>
        <v>0</v>
      </c>
      <c r="O45" s="108"/>
      <c r="Z45" s="108"/>
      <c r="AA45" s="108">
        <v>1</v>
      </c>
      <c r="AB45" s="108">
        <v>1</v>
      </c>
      <c r="AC45" s="108">
        <v>1</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G45</f>
        <v>0</v>
      </c>
      <c r="BA45" s="108"/>
      <c r="BB45" s="108"/>
      <c r="BC45" s="108"/>
      <c r="BD45" s="108"/>
      <c r="BE45" s="108"/>
      <c r="BF45" s="108"/>
      <c r="BG45" s="108"/>
      <c r="BH45" s="108"/>
      <c r="BI45" s="108"/>
      <c r="CA45" s="108">
        <v>1</v>
      </c>
      <c r="CB45" s="108">
        <v>1</v>
      </c>
      <c r="CZ45" s="75">
        <v>1</v>
      </c>
    </row>
    <row r="46" spans="1:104" x14ac:dyDescent="0.2">
      <c r="A46" s="119"/>
      <c r="B46" s="120"/>
      <c r="C46" s="178" t="s">
        <v>2347</v>
      </c>
      <c r="D46" s="179"/>
      <c r="E46" s="179"/>
      <c r="F46" s="179"/>
      <c r="G46" s="180"/>
      <c r="I46" s="121"/>
      <c r="K46" s="121"/>
      <c r="L46" s="122" t="s">
        <v>2347</v>
      </c>
      <c r="O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row>
    <row r="47" spans="1:104" x14ac:dyDescent="0.2">
      <c r="A47" s="119"/>
      <c r="B47" s="120"/>
      <c r="C47" s="178" t="s">
        <v>2364</v>
      </c>
      <c r="D47" s="179"/>
      <c r="E47" s="179"/>
      <c r="F47" s="179"/>
      <c r="G47" s="180"/>
      <c r="I47" s="121"/>
      <c r="K47" s="121"/>
      <c r="L47" s="122" t="s">
        <v>2364</v>
      </c>
      <c r="O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row>
    <row r="48" spans="1:104" ht="22.5" x14ac:dyDescent="0.2">
      <c r="A48" s="119"/>
      <c r="B48" s="120"/>
      <c r="C48" s="178" t="s">
        <v>2365</v>
      </c>
      <c r="D48" s="179"/>
      <c r="E48" s="179"/>
      <c r="F48" s="179"/>
      <c r="G48" s="180"/>
      <c r="I48" s="121"/>
      <c r="K48" s="121"/>
      <c r="L48" s="122" t="s">
        <v>2365</v>
      </c>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row>
    <row r="49" spans="1:104" x14ac:dyDescent="0.2">
      <c r="A49" s="119"/>
      <c r="B49" s="120"/>
      <c r="C49" s="178" t="s">
        <v>2366</v>
      </c>
      <c r="D49" s="179"/>
      <c r="E49" s="179"/>
      <c r="F49" s="179"/>
      <c r="G49" s="180"/>
      <c r="I49" s="121"/>
      <c r="K49" s="121"/>
      <c r="L49" s="122" t="s">
        <v>2366</v>
      </c>
      <c r="O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row>
    <row r="50" spans="1:104" ht="22.5" x14ac:dyDescent="0.2">
      <c r="A50" s="119"/>
      <c r="B50" s="120"/>
      <c r="C50" s="178" t="s">
        <v>2367</v>
      </c>
      <c r="D50" s="179"/>
      <c r="E50" s="179"/>
      <c r="F50" s="179"/>
      <c r="G50" s="180"/>
      <c r="I50" s="121"/>
      <c r="K50" s="121"/>
      <c r="L50" s="122" t="s">
        <v>2367</v>
      </c>
      <c r="O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row>
    <row r="51" spans="1:104" x14ac:dyDescent="0.2">
      <c r="A51" s="119"/>
      <c r="B51" s="120"/>
      <c r="C51" s="178" t="s">
        <v>2368</v>
      </c>
      <c r="D51" s="179"/>
      <c r="E51" s="179"/>
      <c r="F51" s="179"/>
      <c r="G51" s="180"/>
      <c r="I51" s="121"/>
      <c r="K51" s="121"/>
      <c r="L51" s="122" t="s">
        <v>2368</v>
      </c>
      <c r="O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row>
    <row r="52" spans="1:104" x14ac:dyDescent="0.2">
      <c r="A52" s="119"/>
      <c r="B52" s="120"/>
      <c r="C52" s="178" t="s">
        <v>2369</v>
      </c>
      <c r="D52" s="179"/>
      <c r="E52" s="179"/>
      <c r="F52" s="179"/>
      <c r="G52" s="180"/>
      <c r="I52" s="121"/>
      <c r="K52" s="121"/>
      <c r="L52" s="122" t="s">
        <v>2369</v>
      </c>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104" x14ac:dyDescent="0.2">
      <c r="A53" s="119"/>
      <c r="B53" s="120"/>
      <c r="C53" s="178" t="s">
        <v>2354</v>
      </c>
      <c r="D53" s="179"/>
      <c r="E53" s="179"/>
      <c r="F53" s="179"/>
      <c r="G53" s="180"/>
      <c r="I53" s="121"/>
      <c r="K53" s="121"/>
      <c r="L53" s="122" t="s">
        <v>2354</v>
      </c>
      <c r="O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row>
    <row r="54" spans="1:104" x14ac:dyDescent="0.2">
      <c r="A54" s="119"/>
      <c r="B54" s="120"/>
      <c r="C54" s="178" t="s">
        <v>2355</v>
      </c>
      <c r="D54" s="179"/>
      <c r="E54" s="179"/>
      <c r="F54" s="179"/>
      <c r="G54" s="180"/>
      <c r="I54" s="121"/>
      <c r="K54" s="121"/>
      <c r="L54" s="122" t="s">
        <v>2355</v>
      </c>
      <c r="O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row>
    <row r="55" spans="1:104" x14ac:dyDescent="0.2">
      <c r="A55" s="119"/>
      <c r="B55" s="120"/>
      <c r="C55" s="178" t="s">
        <v>2356</v>
      </c>
      <c r="D55" s="179"/>
      <c r="E55" s="179"/>
      <c r="F55" s="179"/>
      <c r="G55" s="180"/>
      <c r="I55" s="121"/>
      <c r="K55" s="121"/>
      <c r="L55" s="122" t="s">
        <v>2356</v>
      </c>
      <c r="O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row>
    <row r="56" spans="1:104" ht="22.5" x14ac:dyDescent="0.2">
      <c r="A56" s="119"/>
      <c r="B56" s="120"/>
      <c r="C56" s="178" t="s">
        <v>2357</v>
      </c>
      <c r="D56" s="179"/>
      <c r="E56" s="179"/>
      <c r="F56" s="179"/>
      <c r="G56" s="180"/>
      <c r="I56" s="121"/>
      <c r="K56" s="121"/>
      <c r="L56" s="122" t="s">
        <v>2357</v>
      </c>
      <c r="O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row>
    <row r="57" spans="1:104" x14ac:dyDescent="0.2">
      <c r="A57" s="119"/>
      <c r="B57" s="120"/>
      <c r="C57" s="178" t="s">
        <v>2358</v>
      </c>
      <c r="D57" s="179"/>
      <c r="E57" s="179"/>
      <c r="F57" s="179"/>
      <c r="G57" s="180"/>
      <c r="I57" s="121"/>
      <c r="K57" s="121"/>
      <c r="L57" s="122" t="s">
        <v>2358</v>
      </c>
      <c r="O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row>
    <row r="58" spans="1:104" x14ac:dyDescent="0.2">
      <c r="A58" s="119"/>
      <c r="B58" s="120"/>
      <c r="C58" s="178" t="s">
        <v>2359</v>
      </c>
      <c r="D58" s="179"/>
      <c r="E58" s="179"/>
      <c r="F58" s="179"/>
      <c r="G58" s="180"/>
      <c r="I58" s="121"/>
      <c r="K58" s="121"/>
      <c r="L58" s="122" t="s">
        <v>2359</v>
      </c>
      <c r="O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row>
    <row r="59" spans="1:104" x14ac:dyDescent="0.2">
      <c r="A59" s="119"/>
      <c r="B59" s="120"/>
      <c r="C59" s="178" t="s">
        <v>2370</v>
      </c>
      <c r="D59" s="179"/>
      <c r="E59" s="179"/>
      <c r="F59" s="179"/>
      <c r="G59" s="180"/>
      <c r="I59" s="121"/>
      <c r="K59" s="121"/>
      <c r="L59" s="122" t="s">
        <v>2370</v>
      </c>
      <c r="O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row>
    <row r="60" spans="1:104" x14ac:dyDescent="0.2">
      <c r="A60" s="119"/>
      <c r="B60" s="120"/>
      <c r="C60" s="178" t="s">
        <v>2361</v>
      </c>
      <c r="D60" s="179"/>
      <c r="E60" s="179"/>
      <c r="F60" s="179"/>
      <c r="G60" s="180"/>
      <c r="I60" s="121"/>
      <c r="K60" s="121"/>
      <c r="L60" s="122" t="s">
        <v>2361</v>
      </c>
      <c r="O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row>
    <row r="61" spans="1:104" x14ac:dyDescent="0.2">
      <c r="A61" s="109">
        <v>8</v>
      </c>
      <c r="B61" s="110" t="s">
        <v>2371</v>
      </c>
      <c r="C61" s="111" t="s">
        <v>2372</v>
      </c>
      <c r="D61" s="112" t="s">
        <v>2346</v>
      </c>
      <c r="E61" s="113">
        <v>4</v>
      </c>
      <c r="F61" s="114">
        <v>0</v>
      </c>
      <c r="G61" s="115">
        <f>E61*F61</f>
        <v>0</v>
      </c>
      <c r="H61" s="116">
        <v>0</v>
      </c>
      <c r="I61" s="117">
        <f>E61*H61</f>
        <v>0</v>
      </c>
      <c r="J61" s="116">
        <v>0</v>
      </c>
      <c r="K61" s="117">
        <f>E61*J61</f>
        <v>0</v>
      </c>
      <c r="O61" s="108"/>
      <c r="Z61" s="108"/>
      <c r="AA61" s="108">
        <v>1</v>
      </c>
      <c r="AB61" s="108">
        <v>1</v>
      </c>
      <c r="AC61" s="108">
        <v>1</v>
      </c>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18">
        <f>G61</f>
        <v>0</v>
      </c>
      <c r="BA61" s="108"/>
      <c r="BB61" s="108"/>
      <c r="BC61" s="108"/>
      <c r="BD61" s="108"/>
      <c r="BE61" s="108"/>
      <c r="BF61" s="108"/>
      <c r="BG61" s="108"/>
      <c r="BH61" s="108"/>
      <c r="BI61" s="108"/>
      <c r="CA61" s="108">
        <v>1</v>
      </c>
      <c r="CB61" s="108">
        <v>1</v>
      </c>
      <c r="CZ61" s="75">
        <v>1</v>
      </c>
    </row>
    <row r="62" spans="1:104" x14ac:dyDescent="0.2">
      <c r="A62" s="119"/>
      <c r="B62" s="120"/>
      <c r="C62" s="178" t="s">
        <v>2347</v>
      </c>
      <c r="D62" s="179"/>
      <c r="E62" s="179"/>
      <c r="F62" s="179"/>
      <c r="G62" s="180"/>
      <c r="I62" s="121"/>
      <c r="K62" s="121"/>
      <c r="L62" s="122" t="s">
        <v>2347</v>
      </c>
      <c r="O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row>
    <row r="63" spans="1:104" x14ac:dyDescent="0.2">
      <c r="A63" s="119"/>
      <c r="B63" s="120"/>
      <c r="C63" s="178" t="s">
        <v>2364</v>
      </c>
      <c r="D63" s="179"/>
      <c r="E63" s="179"/>
      <c r="F63" s="179"/>
      <c r="G63" s="180"/>
      <c r="I63" s="121"/>
      <c r="K63" s="121"/>
      <c r="L63" s="122" t="s">
        <v>2364</v>
      </c>
      <c r="O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row>
    <row r="64" spans="1:104" x14ac:dyDescent="0.2">
      <c r="A64" s="119"/>
      <c r="B64" s="120"/>
      <c r="C64" s="178"/>
      <c r="D64" s="179"/>
      <c r="E64" s="179"/>
      <c r="F64" s="179"/>
      <c r="G64" s="180"/>
      <c r="I64" s="121"/>
      <c r="K64" s="121"/>
      <c r="L64" s="122"/>
      <c r="O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row>
    <row r="65" spans="1:104" x14ac:dyDescent="0.2">
      <c r="A65" s="119"/>
      <c r="B65" s="120"/>
      <c r="C65" s="178" t="s">
        <v>2373</v>
      </c>
      <c r="D65" s="179"/>
      <c r="E65" s="179"/>
      <c r="F65" s="179"/>
      <c r="G65" s="180"/>
      <c r="I65" s="121"/>
      <c r="K65" s="121"/>
      <c r="L65" s="122" t="s">
        <v>2373</v>
      </c>
      <c r="O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row>
    <row r="66" spans="1:104" ht="22.5" x14ac:dyDescent="0.2">
      <c r="A66" s="119"/>
      <c r="B66" s="120"/>
      <c r="C66" s="178" t="s">
        <v>2374</v>
      </c>
      <c r="D66" s="179"/>
      <c r="E66" s="179"/>
      <c r="F66" s="179"/>
      <c r="G66" s="180"/>
      <c r="I66" s="121"/>
      <c r="K66" s="121"/>
      <c r="L66" s="122" t="s">
        <v>2374</v>
      </c>
      <c r="O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row>
    <row r="67" spans="1:104" x14ac:dyDescent="0.2">
      <c r="A67" s="119"/>
      <c r="B67" s="120"/>
      <c r="C67" s="178" t="s">
        <v>2375</v>
      </c>
      <c r="D67" s="179"/>
      <c r="E67" s="179"/>
      <c r="F67" s="179"/>
      <c r="G67" s="180"/>
      <c r="I67" s="121"/>
      <c r="K67" s="121"/>
      <c r="L67" s="122" t="s">
        <v>2375</v>
      </c>
      <c r="O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row>
    <row r="68" spans="1:104" x14ac:dyDescent="0.2">
      <c r="A68" s="119"/>
      <c r="B68" s="120"/>
      <c r="C68" s="178" t="s">
        <v>2376</v>
      </c>
      <c r="D68" s="179"/>
      <c r="E68" s="179"/>
      <c r="F68" s="179"/>
      <c r="G68" s="180"/>
      <c r="I68" s="121"/>
      <c r="K68" s="121"/>
      <c r="L68" s="122" t="s">
        <v>2376</v>
      </c>
      <c r="O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row>
    <row r="69" spans="1:104" x14ac:dyDescent="0.2">
      <c r="A69" s="119"/>
      <c r="B69" s="120"/>
      <c r="C69" s="178" t="s">
        <v>2377</v>
      </c>
      <c r="D69" s="179"/>
      <c r="E69" s="179"/>
      <c r="F69" s="179"/>
      <c r="G69" s="180"/>
      <c r="I69" s="121"/>
      <c r="K69" s="121"/>
      <c r="L69" s="122" t="s">
        <v>2377</v>
      </c>
      <c r="O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row>
    <row r="70" spans="1:104" x14ac:dyDescent="0.2">
      <c r="A70" s="119"/>
      <c r="B70" s="120"/>
      <c r="C70" s="178" t="s">
        <v>2378</v>
      </c>
      <c r="D70" s="179"/>
      <c r="E70" s="179"/>
      <c r="F70" s="179"/>
      <c r="G70" s="180"/>
      <c r="I70" s="121"/>
      <c r="K70" s="121"/>
      <c r="L70" s="122" t="s">
        <v>2378</v>
      </c>
      <c r="O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row>
    <row r="71" spans="1:104" x14ac:dyDescent="0.2">
      <c r="A71" s="119"/>
      <c r="B71" s="120"/>
      <c r="C71" s="178" t="s">
        <v>2379</v>
      </c>
      <c r="D71" s="179"/>
      <c r="E71" s="179"/>
      <c r="F71" s="179"/>
      <c r="G71" s="180"/>
      <c r="I71" s="121"/>
      <c r="K71" s="121"/>
      <c r="L71" s="122" t="s">
        <v>2379</v>
      </c>
      <c r="O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row>
    <row r="72" spans="1:104" x14ac:dyDescent="0.2">
      <c r="A72" s="119"/>
      <c r="B72" s="120"/>
      <c r="C72" s="178" t="s">
        <v>2354</v>
      </c>
      <c r="D72" s="179"/>
      <c r="E72" s="179"/>
      <c r="F72" s="179"/>
      <c r="G72" s="180"/>
      <c r="I72" s="121"/>
      <c r="K72" s="121"/>
      <c r="L72" s="122" t="s">
        <v>2354</v>
      </c>
      <c r="O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row>
    <row r="73" spans="1:104" x14ac:dyDescent="0.2">
      <c r="A73" s="119"/>
      <c r="B73" s="120"/>
      <c r="C73" s="178" t="s">
        <v>2355</v>
      </c>
      <c r="D73" s="179"/>
      <c r="E73" s="179"/>
      <c r="F73" s="179"/>
      <c r="G73" s="180"/>
      <c r="I73" s="121"/>
      <c r="K73" s="121"/>
      <c r="L73" s="122" t="s">
        <v>2355</v>
      </c>
      <c r="O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row>
    <row r="74" spans="1:104" x14ac:dyDescent="0.2">
      <c r="A74" s="119"/>
      <c r="B74" s="120"/>
      <c r="C74" s="178" t="s">
        <v>2356</v>
      </c>
      <c r="D74" s="179"/>
      <c r="E74" s="179"/>
      <c r="F74" s="179"/>
      <c r="G74" s="180"/>
      <c r="I74" s="121"/>
      <c r="K74" s="121"/>
      <c r="L74" s="122" t="s">
        <v>2356</v>
      </c>
      <c r="O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row>
    <row r="75" spans="1:104" ht="22.5" x14ac:dyDescent="0.2">
      <c r="A75" s="119"/>
      <c r="B75" s="120"/>
      <c r="C75" s="178" t="s">
        <v>2380</v>
      </c>
      <c r="D75" s="179"/>
      <c r="E75" s="179"/>
      <c r="F75" s="179"/>
      <c r="G75" s="180"/>
      <c r="I75" s="121"/>
      <c r="K75" s="121"/>
      <c r="L75" s="122" t="s">
        <v>2380</v>
      </c>
      <c r="O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row>
    <row r="76" spans="1:104" x14ac:dyDescent="0.2">
      <c r="A76" s="119"/>
      <c r="B76" s="120"/>
      <c r="C76" s="178" t="s">
        <v>2358</v>
      </c>
      <c r="D76" s="179"/>
      <c r="E76" s="179"/>
      <c r="F76" s="179"/>
      <c r="G76" s="180"/>
      <c r="I76" s="121"/>
      <c r="K76" s="121"/>
      <c r="L76" s="122" t="s">
        <v>2358</v>
      </c>
      <c r="O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row>
    <row r="77" spans="1:104" x14ac:dyDescent="0.2">
      <c r="A77" s="119"/>
      <c r="B77" s="120"/>
      <c r="C77" s="178" t="s">
        <v>2359</v>
      </c>
      <c r="D77" s="179"/>
      <c r="E77" s="179"/>
      <c r="F77" s="179"/>
      <c r="G77" s="180"/>
      <c r="I77" s="121"/>
      <c r="K77" s="121"/>
      <c r="L77" s="122" t="s">
        <v>2359</v>
      </c>
      <c r="O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row>
    <row r="78" spans="1:104" x14ac:dyDescent="0.2">
      <c r="A78" s="119"/>
      <c r="B78" s="120"/>
      <c r="C78" s="178" t="s">
        <v>2381</v>
      </c>
      <c r="D78" s="179"/>
      <c r="E78" s="179"/>
      <c r="F78" s="179"/>
      <c r="G78" s="180"/>
      <c r="I78" s="121"/>
      <c r="K78" s="121"/>
      <c r="L78" s="122" t="s">
        <v>2381</v>
      </c>
      <c r="O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row>
    <row r="79" spans="1:104" x14ac:dyDescent="0.2">
      <c r="A79" s="119"/>
      <c r="B79" s="120"/>
      <c r="C79" s="178" t="s">
        <v>2382</v>
      </c>
      <c r="D79" s="179"/>
      <c r="E79" s="179"/>
      <c r="F79" s="179"/>
      <c r="G79" s="180"/>
      <c r="I79" s="121"/>
      <c r="K79" s="121"/>
      <c r="L79" s="122" t="s">
        <v>2382</v>
      </c>
      <c r="O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row>
    <row r="80" spans="1:104" x14ac:dyDescent="0.2">
      <c r="A80" s="109">
        <v>9</v>
      </c>
      <c r="B80" s="110" t="s">
        <v>2383</v>
      </c>
      <c r="C80" s="111" t="s">
        <v>2384</v>
      </c>
      <c r="D80" s="112" t="s">
        <v>2346</v>
      </c>
      <c r="E80" s="113">
        <v>3</v>
      </c>
      <c r="F80" s="114">
        <v>0</v>
      </c>
      <c r="G80" s="115">
        <f>E80*F80</f>
        <v>0</v>
      </c>
      <c r="H80" s="116">
        <v>0</v>
      </c>
      <c r="I80" s="117">
        <f>E80*H80</f>
        <v>0</v>
      </c>
      <c r="J80" s="116">
        <v>0</v>
      </c>
      <c r="K80" s="117">
        <f>E80*J80</f>
        <v>0</v>
      </c>
      <c r="O80" s="108"/>
      <c r="Z80" s="108"/>
      <c r="AA80" s="108">
        <v>1</v>
      </c>
      <c r="AB80" s="108">
        <v>1</v>
      </c>
      <c r="AC80" s="108">
        <v>1</v>
      </c>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18">
        <f>G80</f>
        <v>0</v>
      </c>
      <c r="BA80" s="108"/>
      <c r="BB80" s="108"/>
      <c r="BC80" s="108"/>
      <c r="BD80" s="108"/>
      <c r="BE80" s="108"/>
      <c r="BF80" s="108"/>
      <c r="BG80" s="108"/>
      <c r="BH80" s="108"/>
      <c r="BI80" s="108"/>
      <c r="CA80" s="108">
        <v>1</v>
      </c>
      <c r="CB80" s="108">
        <v>1</v>
      </c>
      <c r="CZ80" s="75">
        <v>1</v>
      </c>
    </row>
    <row r="81" spans="1:61" x14ac:dyDescent="0.2">
      <c r="A81" s="119"/>
      <c r="B81" s="120"/>
      <c r="C81" s="178" t="s">
        <v>2385</v>
      </c>
      <c r="D81" s="179"/>
      <c r="E81" s="179"/>
      <c r="F81" s="179"/>
      <c r="G81" s="180"/>
      <c r="I81" s="121"/>
      <c r="K81" s="121"/>
      <c r="L81" s="122" t="s">
        <v>2385</v>
      </c>
      <c r="O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row>
    <row r="82" spans="1:61" x14ac:dyDescent="0.2">
      <c r="A82" s="119"/>
      <c r="B82" s="120"/>
      <c r="C82" s="178" t="s">
        <v>2386</v>
      </c>
      <c r="D82" s="179"/>
      <c r="E82" s="179"/>
      <c r="F82" s="179"/>
      <c r="G82" s="180"/>
      <c r="I82" s="121"/>
      <c r="K82" s="121"/>
      <c r="L82" s="122" t="s">
        <v>2386</v>
      </c>
      <c r="O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row>
    <row r="83" spans="1:61" x14ac:dyDescent="0.2">
      <c r="A83" s="119"/>
      <c r="B83" s="120"/>
      <c r="C83" s="178"/>
      <c r="D83" s="179"/>
      <c r="E83" s="179"/>
      <c r="F83" s="179"/>
      <c r="G83" s="180"/>
      <c r="I83" s="121"/>
      <c r="K83" s="121"/>
      <c r="L83" s="122"/>
      <c r="O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row>
    <row r="84" spans="1:61" x14ac:dyDescent="0.2">
      <c r="A84" s="119"/>
      <c r="B84" s="120"/>
      <c r="C84" s="178"/>
      <c r="D84" s="179"/>
      <c r="E84" s="179"/>
      <c r="F84" s="179"/>
      <c r="G84" s="180"/>
      <c r="I84" s="121"/>
      <c r="K84" s="121"/>
      <c r="L84" s="122"/>
      <c r="O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row>
    <row r="85" spans="1:61" x14ac:dyDescent="0.2">
      <c r="A85" s="119"/>
      <c r="B85" s="120"/>
      <c r="C85" s="178"/>
      <c r="D85" s="179"/>
      <c r="E85" s="179"/>
      <c r="F85" s="179"/>
      <c r="G85" s="180"/>
      <c r="I85" s="121"/>
      <c r="K85" s="121"/>
      <c r="L85" s="122"/>
      <c r="O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row>
    <row r="86" spans="1:61" x14ac:dyDescent="0.2">
      <c r="A86" s="128" t="s">
        <v>51</v>
      </c>
      <c r="B86" s="129" t="s">
        <v>2342</v>
      </c>
      <c r="C86" s="130" t="s">
        <v>2343</v>
      </c>
      <c r="D86" s="131"/>
      <c r="E86" s="132"/>
      <c r="F86" s="132"/>
      <c r="G86" s="133">
        <f>SUM(G27:G85)</f>
        <v>0</v>
      </c>
      <c r="H86" s="134"/>
      <c r="I86" s="133">
        <f>SUM(I27:I85)</f>
        <v>0</v>
      </c>
      <c r="J86" s="135"/>
      <c r="K86" s="133">
        <f>SUM(K27:K85)</f>
        <v>0</v>
      </c>
      <c r="O86" s="108"/>
      <c r="X86" s="136">
        <f>K86</f>
        <v>0</v>
      </c>
      <c r="Y86" s="136">
        <f>I86</f>
        <v>0</v>
      </c>
      <c r="Z86" s="118">
        <f>G86</f>
        <v>0</v>
      </c>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37"/>
      <c r="BB86" s="137"/>
      <c r="BC86" s="137"/>
      <c r="BD86" s="137"/>
      <c r="BE86" s="137"/>
      <c r="BF86" s="137"/>
      <c r="BG86" s="108"/>
      <c r="BH86" s="108"/>
      <c r="BI86" s="108"/>
    </row>
    <row r="87" spans="1:61" x14ac:dyDescent="0.2">
      <c r="A87" s="138" t="s">
        <v>29</v>
      </c>
      <c r="B87" s="139" t="s">
        <v>52</v>
      </c>
      <c r="C87" s="140"/>
      <c r="D87" s="141"/>
      <c r="E87" s="142"/>
      <c r="F87" s="142"/>
      <c r="G87" s="143">
        <f>SUM(Z7:Z87)</f>
        <v>0</v>
      </c>
      <c r="H87" s="144"/>
      <c r="I87" s="143">
        <f>SUM(Y7:Y87)</f>
        <v>24.644311999999999</v>
      </c>
      <c r="J87" s="144"/>
      <c r="K87" s="143">
        <f>SUM(X7:X87)</f>
        <v>0</v>
      </c>
      <c r="O87" s="108"/>
      <c r="BA87" s="145"/>
      <c r="BB87" s="145"/>
      <c r="BC87" s="145"/>
      <c r="BD87" s="145"/>
      <c r="BE87" s="145"/>
      <c r="BF87" s="145"/>
    </row>
    <row r="88" spans="1:61" x14ac:dyDescent="0.2">
      <c r="E88" s="75"/>
    </row>
    <row r="89" spans="1:61" x14ac:dyDescent="0.2">
      <c r="A89" s="146" t="s">
        <v>31</v>
      </c>
      <c r="E89" s="75"/>
    </row>
    <row r="90" spans="1:61" ht="117.75" customHeight="1" x14ac:dyDescent="0.2">
      <c r="A90" s="182"/>
      <c r="B90" s="183"/>
      <c r="C90" s="183"/>
      <c r="D90" s="183"/>
      <c r="E90" s="183"/>
      <c r="F90" s="183"/>
      <c r="G90" s="184"/>
    </row>
    <row r="91" spans="1:61" x14ac:dyDescent="0.2">
      <c r="E91" s="75"/>
    </row>
    <row r="92" spans="1:61" x14ac:dyDescent="0.2">
      <c r="E92" s="75"/>
    </row>
    <row r="93" spans="1:61" x14ac:dyDescent="0.2">
      <c r="E93" s="75"/>
    </row>
    <row r="94" spans="1:61" x14ac:dyDescent="0.2">
      <c r="E94" s="75"/>
    </row>
    <row r="95" spans="1:61" x14ac:dyDescent="0.2">
      <c r="E95" s="75"/>
    </row>
    <row r="96" spans="1:61"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5:5" x14ac:dyDescent="0.2">
      <c r="E113" s="75"/>
    </row>
    <row r="114" spans="5:5" x14ac:dyDescent="0.2">
      <c r="E114" s="75"/>
    </row>
    <row r="115" spans="5:5" x14ac:dyDescent="0.2">
      <c r="E115" s="75"/>
    </row>
    <row r="116" spans="5:5" x14ac:dyDescent="0.2">
      <c r="E116" s="75"/>
    </row>
    <row r="117" spans="5:5" x14ac:dyDescent="0.2">
      <c r="E117" s="75"/>
    </row>
    <row r="118" spans="5:5" x14ac:dyDescent="0.2">
      <c r="E118" s="75"/>
    </row>
    <row r="119" spans="5:5" x14ac:dyDescent="0.2">
      <c r="E119" s="75"/>
    </row>
    <row r="120" spans="5:5" x14ac:dyDescent="0.2">
      <c r="E120" s="75"/>
    </row>
    <row r="121" spans="5:5" x14ac:dyDescent="0.2">
      <c r="E121" s="75"/>
    </row>
    <row r="122" spans="5:5" x14ac:dyDescent="0.2">
      <c r="E122" s="75"/>
    </row>
    <row r="123" spans="5:5" x14ac:dyDescent="0.2">
      <c r="E123" s="75"/>
    </row>
    <row r="124" spans="5:5" x14ac:dyDescent="0.2">
      <c r="E124" s="75"/>
    </row>
    <row r="125" spans="5:5" x14ac:dyDescent="0.2">
      <c r="E125" s="75"/>
    </row>
    <row r="126" spans="5:5" x14ac:dyDescent="0.2">
      <c r="E126" s="75"/>
    </row>
    <row r="127" spans="5:5" x14ac:dyDescent="0.2">
      <c r="E127" s="75"/>
    </row>
    <row r="128" spans="5:5" x14ac:dyDescent="0.2">
      <c r="E128" s="75"/>
    </row>
    <row r="129" spans="5:5" x14ac:dyDescent="0.2">
      <c r="E129" s="75"/>
    </row>
    <row r="130" spans="5:5" x14ac:dyDescent="0.2">
      <c r="E130" s="75"/>
    </row>
    <row r="131" spans="5:5" x14ac:dyDescent="0.2">
      <c r="E131" s="75"/>
    </row>
    <row r="132" spans="5:5" x14ac:dyDescent="0.2">
      <c r="E132" s="75"/>
    </row>
    <row r="133" spans="5:5" x14ac:dyDescent="0.2">
      <c r="E133" s="75"/>
    </row>
    <row r="134" spans="5:5" x14ac:dyDescent="0.2">
      <c r="E134" s="75"/>
    </row>
    <row r="135" spans="5:5" x14ac:dyDescent="0.2">
      <c r="E135" s="75"/>
    </row>
    <row r="136" spans="5:5" x14ac:dyDescent="0.2">
      <c r="E136" s="75"/>
    </row>
    <row r="137" spans="5:5" x14ac:dyDescent="0.2">
      <c r="E137" s="75"/>
    </row>
    <row r="138" spans="5:5" x14ac:dyDescent="0.2">
      <c r="E138" s="75"/>
    </row>
    <row r="139" spans="5:5" x14ac:dyDescent="0.2">
      <c r="E139" s="75"/>
    </row>
    <row r="140" spans="5:5" x14ac:dyDescent="0.2">
      <c r="E140" s="75"/>
    </row>
    <row r="141" spans="5:5" x14ac:dyDescent="0.2">
      <c r="E141" s="75"/>
    </row>
    <row r="142" spans="5:5" x14ac:dyDescent="0.2">
      <c r="E142" s="75"/>
    </row>
    <row r="143" spans="5:5" x14ac:dyDescent="0.2">
      <c r="E143" s="75"/>
    </row>
    <row r="144" spans="5:5" x14ac:dyDescent="0.2">
      <c r="E144" s="75"/>
    </row>
    <row r="145" spans="1:7" x14ac:dyDescent="0.2">
      <c r="E145" s="75"/>
    </row>
    <row r="146" spans="1:7" x14ac:dyDescent="0.2">
      <c r="A146" s="147"/>
      <c r="B146" s="147"/>
    </row>
    <row r="147" spans="1:7" x14ac:dyDescent="0.2">
      <c r="C147" s="148"/>
      <c r="D147" s="148"/>
      <c r="E147" s="149"/>
      <c r="F147" s="148"/>
      <c r="G147" s="150"/>
    </row>
    <row r="148" spans="1:7" x14ac:dyDescent="0.2">
      <c r="A148" s="147"/>
      <c r="B148" s="147"/>
    </row>
  </sheetData>
  <sheetProtection password="C7B2" sheet="1"/>
  <mergeCells count="65">
    <mergeCell ref="A1:G1"/>
    <mergeCell ref="A90:G90"/>
    <mergeCell ref="C9:G9"/>
    <mergeCell ref="C10:D10"/>
    <mergeCell ref="C11:D11"/>
    <mergeCell ref="C13:G13"/>
    <mergeCell ref="C14:D14"/>
    <mergeCell ref="C15:D15"/>
    <mergeCell ref="C34:G34"/>
    <mergeCell ref="C35:G35"/>
    <mergeCell ref="C36:G36"/>
    <mergeCell ref="C19:D19"/>
    <mergeCell ref="C21:D21"/>
    <mergeCell ref="C25:D25"/>
    <mergeCell ref="C29:G29"/>
    <mergeCell ref="C30:G30"/>
    <mergeCell ref="C31:G31"/>
    <mergeCell ref="C32:G32"/>
    <mergeCell ref="C33:G33"/>
    <mergeCell ref="C49:G49"/>
    <mergeCell ref="C37:G37"/>
    <mergeCell ref="C38:G38"/>
    <mergeCell ref="C39:G39"/>
    <mergeCell ref="C40:G40"/>
    <mergeCell ref="C41:G41"/>
    <mergeCell ref="C42:G42"/>
    <mergeCell ref="C43:G43"/>
    <mergeCell ref="C44:G44"/>
    <mergeCell ref="C46:G46"/>
    <mergeCell ref="C47:G47"/>
    <mergeCell ref="C48:G48"/>
    <mergeCell ref="C62:G62"/>
    <mergeCell ref="C50:G50"/>
    <mergeCell ref="C51:G51"/>
    <mergeCell ref="C52:G52"/>
    <mergeCell ref="C53:G53"/>
    <mergeCell ref="C54:G54"/>
    <mergeCell ref="C55:G55"/>
    <mergeCell ref="C56:G56"/>
    <mergeCell ref="C57:G57"/>
    <mergeCell ref="C58:G58"/>
    <mergeCell ref="C59:G59"/>
    <mergeCell ref="C60:G60"/>
    <mergeCell ref="C74:G74"/>
    <mergeCell ref="C63:G63"/>
    <mergeCell ref="C64:G64"/>
    <mergeCell ref="C65:G65"/>
    <mergeCell ref="C66:G66"/>
    <mergeCell ref="C67:G67"/>
    <mergeCell ref="C68:G68"/>
    <mergeCell ref="C69:G69"/>
    <mergeCell ref="C70:G70"/>
    <mergeCell ref="C71:G71"/>
    <mergeCell ref="C72:G72"/>
    <mergeCell ref="C73:G73"/>
    <mergeCell ref="C82:G82"/>
    <mergeCell ref="C83:G83"/>
    <mergeCell ref="C84:G84"/>
    <mergeCell ref="C85:G85"/>
    <mergeCell ref="C75:G75"/>
    <mergeCell ref="C76:G76"/>
    <mergeCell ref="C77:G77"/>
    <mergeCell ref="C78:G78"/>
    <mergeCell ref="C79:G79"/>
    <mergeCell ref="C81:G8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dimension ref="A1:CZ152"/>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2389</v>
      </c>
      <c r="E3" s="83"/>
      <c r="F3" s="84"/>
      <c r="G3" s="85"/>
    </row>
    <row r="4" spans="1:104" ht="13.5" customHeight="1" thickBot="1" x14ac:dyDescent="0.25">
      <c r="A4" s="86" t="s">
        <v>34</v>
      </c>
      <c r="B4" s="87"/>
      <c r="C4" s="88"/>
      <c r="D4" s="89" t="s">
        <v>2433</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47</v>
      </c>
      <c r="C7" s="102" t="s">
        <v>48</v>
      </c>
      <c r="D7" s="103"/>
      <c r="E7" s="104"/>
      <c r="F7" s="104"/>
      <c r="G7" s="105"/>
      <c r="H7" s="106"/>
      <c r="I7" s="107"/>
      <c r="J7" s="106"/>
      <c r="K7" s="107"/>
      <c r="O7" s="108"/>
    </row>
    <row r="8" spans="1:104" x14ac:dyDescent="0.2">
      <c r="A8" s="109">
        <v>1</v>
      </c>
      <c r="B8" s="110" t="s">
        <v>2391</v>
      </c>
      <c r="C8" s="111" t="s">
        <v>2392</v>
      </c>
      <c r="D8" s="112" t="s">
        <v>104</v>
      </c>
      <c r="E8" s="113">
        <v>5.9013</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19"/>
      <c r="B9" s="120"/>
      <c r="C9" s="185" t="s">
        <v>2393</v>
      </c>
      <c r="D9" s="186"/>
      <c r="E9" s="123">
        <v>0.57750000000000001</v>
      </c>
      <c r="F9" s="124"/>
      <c r="G9" s="125"/>
      <c r="H9" s="126"/>
      <c r="I9" s="121"/>
      <c r="K9" s="121"/>
      <c r="M9" s="122" t="s">
        <v>2393</v>
      </c>
      <c r="O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27" t="str">
        <f t="shared" ref="BD9:BD17" si="0">C8</f>
        <v xml:space="preserve">Hloubení zapažených jam v hor.3 do 100 m3 </v>
      </c>
      <c r="BE9" s="108"/>
      <c r="BF9" s="108"/>
      <c r="BG9" s="108"/>
      <c r="BH9" s="108"/>
      <c r="BI9" s="108"/>
    </row>
    <row r="10" spans="1:104" x14ac:dyDescent="0.2">
      <c r="A10" s="119"/>
      <c r="B10" s="120"/>
      <c r="C10" s="185" t="s">
        <v>2394</v>
      </c>
      <c r="D10" s="186"/>
      <c r="E10" s="123">
        <v>0.315</v>
      </c>
      <c r="F10" s="124"/>
      <c r="G10" s="125"/>
      <c r="H10" s="126"/>
      <c r="I10" s="121"/>
      <c r="K10" s="121"/>
      <c r="M10" s="122" t="s">
        <v>2394</v>
      </c>
      <c r="O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27" t="str">
        <f t="shared" si="0"/>
        <v>M-L1:1,1*0,5*0,35*3</v>
      </c>
      <c r="BE10" s="108"/>
      <c r="BF10" s="108"/>
      <c r="BG10" s="108"/>
      <c r="BH10" s="108"/>
      <c r="BI10" s="108"/>
    </row>
    <row r="11" spans="1:104" x14ac:dyDescent="0.2">
      <c r="A11" s="119"/>
      <c r="B11" s="120"/>
      <c r="C11" s="185" t="s">
        <v>2395</v>
      </c>
      <c r="D11" s="186"/>
      <c r="E11" s="123">
        <v>0.875</v>
      </c>
      <c r="F11" s="124"/>
      <c r="G11" s="125"/>
      <c r="H11" s="126"/>
      <c r="I11" s="121"/>
      <c r="K11" s="121"/>
      <c r="M11" s="122" t="s">
        <v>2395</v>
      </c>
      <c r="O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27" t="str">
        <f t="shared" si="0"/>
        <v>M-L3:0,9*0,5*0,35*2</v>
      </c>
      <c r="BE11" s="108"/>
      <c r="BF11" s="108"/>
      <c r="BG11" s="108"/>
      <c r="BH11" s="108"/>
      <c r="BI11" s="108"/>
    </row>
    <row r="12" spans="1:104" x14ac:dyDescent="0.2">
      <c r="A12" s="119"/>
      <c r="B12" s="120"/>
      <c r="C12" s="185" t="s">
        <v>2396</v>
      </c>
      <c r="D12" s="186"/>
      <c r="E12" s="123">
        <v>0.30380000000000001</v>
      </c>
      <c r="F12" s="124"/>
      <c r="G12" s="125"/>
      <c r="H12" s="126"/>
      <c r="I12" s="121"/>
      <c r="K12" s="121"/>
      <c r="M12" s="122" t="s">
        <v>2396</v>
      </c>
      <c r="O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27" t="str">
        <f t="shared" si="0"/>
        <v>M-L4 a M-L5:0,5*0,5*0,5*7</v>
      </c>
      <c r="BE12" s="108"/>
      <c r="BF12" s="108"/>
      <c r="BG12" s="108"/>
      <c r="BH12" s="108"/>
      <c r="BI12" s="108"/>
    </row>
    <row r="13" spans="1:104" x14ac:dyDescent="0.2">
      <c r="A13" s="119"/>
      <c r="B13" s="120"/>
      <c r="C13" s="185" t="s">
        <v>2397</v>
      </c>
      <c r="D13" s="186"/>
      <c r="E13" s="123">
        <v>0.32</v>
      </c>
      <c r="F13" s="124"/>
      <c r="G13" s="125"/>
      <c r="H13" s="126"/>
      <c r="I13" s="121"/>
      <c r="K13" s="121"/>
      <c r="M13" s="122" t="s">
        <v>2397</v>
      </c>
      <c r="O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27" t="str">
        <f t="shared" si="0"/>
        <v>M-K KOŠ:0,5*0,45*0,45*3</v>
      </c>
      <c r="BE13" s="108"/>
      <c r="BF13" s="108"/>
      <c r="BG13" s="108"/>
      <c r="BH13" s="108"/>
      <c r="BI13" s="108"/>
    </row>
    <row r="14" spans="1:104" x14ac:dyDescent="0.2">
      <c r="A14" s="119"/>
      <c r="B14" s="120"/>
      <c r="C14" s="185" t="s">
        <v>2398</v>
      </c>
      <c r="D14" s="186"/>
      <c r="E14" s="123">
        <v>1.96</v>
      </c>
      <c r="F14" s="124"/>
      <c r="G14" s="125"/>
      <c r="H14" s="126"/>
      <c r="I14" s="121"/>
      <c r="K14" s="121"/>
      <c r="M14" s="122" t="s">
        <v>2398</v>
      </c>
      <c r="O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27" t="str">
        <f t="shared" si="0"/>
        <v>M PÍTKO:0,8*0,8*0,5</v>
      </c>
      <c r="BE14" s="108"/>
      <c r="BF14" s="108"/>
      <c r="BG14" s="108"/>
      <c r="BH14" s="108"/>
      <c r="BI14" s="108"/>
    </row>
    <row r="15" spans="1:104" x14ac:dyDescent="0.2">
      <c r="A15" s="119"/>
      <c r="B15" s="120"/>
      <c r="C15" s="185" t="s">
        <v>2399</v>
      </c>
      <c r="D15" s="186"/>
      <c r="E15" s="123">
        <v>0</v>
      </c>
      <c r="F15" s="124"/>
      <c r="G15" s="125"/>
      <c r="H15" s="126"/>
      <c r="I15" s="121"/>
      <c r="K15" s="121"/>
      <c r="M15" s="122"/>
      <c r="O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27" t="str">
        <f t="shared" si="0"/>
        <v>AKÁTOVÝ SLOUPEK:0,7*0,7*0,5*8</v>
      </c>
      <c r="BE15" s="108"/>
      <c r="BF15" s="108"/>
      <c r="BG15" s="108"/>
      <c r="BH15" s="108"/>
      <c r="BI15" s="108"/>
    </row>
    <row r="16" spans="1:104" x14ac:dyDescent="0.2">
      <c r="A16" s="119"/>
      <c r="B16" s="120"/>
      <c r="C16" s="185" t="s">
        <v>2400</v>
      </c>
      <c r="D16" s="186"/>
      <c r="E16" s="123">
        <v>0.5</v>
      </c>
      <c r="F16" s="124"/>
      <c r="G16" s="125"/>
      <c r="H16" s="126"/>
      <c r="I16" s="121"/>
      <c r="K16" s="121"/>
      <c r="M16" s="122" t="s">
        <v>2400</v>
      </c>
      <c r="O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27" t="str">
        <f t="shared" si="0"/>
        <v/>
      </c>
      <c r="BE16" s="108"/>
      <c r="BF16" s="108"/>
      <c r="BG16" s="108"/>
      <c r="BH16" s="108"/>
      <c r="BI16" s="108"/>
    </row>
    <row r="17" spans="1:104" x14ac:dyDescent="0.2">
      <c r="A17" s="119"/>
      <c r="B17" s="120"/>
      <c r="C17" s="185" t="s">
        <v>2401</v>
      </c>
      <c r="D17" s="186"/>
      <c r="E17" s="123">
        <v>1.05</v>
      </c>
      <c r="F17" s="124"/>
      <c r="G17" s="125"/>
      <c r="H17" s="126"/>
      <c r="I17" s="121"/>
      <c r="K17" s="121"/>
      <c r="M17" s="122" t="s">
        <v>2401</v>
      </c>
      <c r="O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27" t="str">
        <f t="shared" si="0"/>
        <v>M-G GRILL:1*1*0,5</v>
      </c>
      <c r="BE17" s="108"/>
      <c r="BF17" s="108"/>
      <c r="BG17" s="108"/>
      <c r="BH17" s="108"/>
      <c r="BI17" s="108"/>
    </row>
    <row r="18" spans="1:104" ht="22.5" x14ac:dyDescent="0.2">
      <c r="A18" s="109">
        <v>2</v>
      </c>
      <c r="B18" s="110" t="s">
        <v>1382</v>
      </c>
      <c r="C18" s="111" t="s">
        <v>1383</v>
      </c>
      <c r="D18" s="112" t="s">
        <v>104</v>
      </c>
      <c r="E18" s="113">
        <v>14</v>
      </c>
      <c r="F18" s="114">
        <v>0</v>
      </c>
      <c r="G18" s="115">
        <f>E18*F18</f>
        <v>0</v>
      </c>
      <c r="H18" s="116">
        <v>0</v>
      </c>
      <c r="I18" s="117">
        <f>E18*H18</f>
        <v>0</v>
      </c>
      <c r="J18" s="116">
        <v>0</v>
      </c>
      <c r="K18" s="117">
        <f>E18*J18</f>
        <v>0</v>
      </c>
      <c r="O18" s="108"/>
      <c r="Z18" s="108"/>
      <c r="AA18" s="108">
        <v>1</v>
      </c>
      <c r="AB18" s="108">
        <v>1</v>
      </c>
      <c r="AC18" s="108">
        <v>1</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1</v>
      </c>
      <c r="CB18" s="108">
        <v>1</v>
      </c>
      <c r="CZ18" s="75">
        <v>1</v>
      </c>
    </row>
    <row r="19" spans="1:104" x14ac:dyDescent="0.2">
      <c r="A19" s="119"/>
      <c r="B19" s="120"/>
      <c r="C19" s="185" t="s">
        <v>91</v>
      </c>
      <c r="D19" s="186"/>
      <c r="E19" s="123">
        <v>14</v>
      </c>
      <c r="F19" s="124"/>
      <c r="G19" s="125"/>
      <c r="H19" s="126"/>
      <c r="I19" s="121"/>
      <c r="K19" s="121"/>
      <c r="M19" s="122">
        <v>14</v>
      </c>
      <c r="O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27" t="str">
        <f>C18</f>
        <v xml:space="preserve">Nakládání výkopku z hor. 1 ÷ 4 v množství nad 100 </v>
      </c>
      <c r="BE19" s="108"/>
      <c r="BF19" s="108"/>
      <c r="BG19" s="108"/>
      <c r="BH19" s="108"/>
      <c r="BI19" s="108"/>
    </row>
    <row r="20" spans="1:104" x14ac:dyDescent="0.2">
      <c r="A20" s="128" t="s">
        <v>51</v>
      </c>
      <c r="B20" s="129" t="s">
        <v>47</v>
      </c>
      <c r="C20" s="130" t="s">
        <v>48</v>
      </c>
      <c r="D20" s="131"/>
      <c r="E20" s="132"/>
      <c r="F20" s="132"/>
      <c r="G20" s="133">
        <f>SUM(G7:G19)</f>
        <v>0</v>
      </c>
      <c r="H20" s="134"/>
      <c r="I20" s="133">
        <f>SUM(I7:I19)</f>
        <v>0</v>
      </c>
      <c r="J20" s="135"/>
      <c r="K20" s="133">
        <f>SUM(K7:K19)</f>
        <v>0</v>
      </c>
      <c r="O20" s="108"/>
      <c r="X20" s="136">
        <f>K20</f>
        <v>0</v>
      </c>
      <c r="Y20" s="136">
        <f>I20</f>
        <v>0</v>
      </c>
      <c r="Z20" s="118">
        <f>G20</f>
        <v>0</v>
      </c>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37"/>
      <c r="BB20" s="137"/>
      <c r="BC20" s="137"/>
      <c r="BD20" s="137"/>
      <c r="BE20" s="137"/>
      <c r="BF20" s="137"/>
      <c r="BG20" s="108"/>
      <c r="BH20" s="108"/>
      <c r="BI20" s="108"/>
    </row>
    <row r="21" spans="1:104" ht="14.25" customHeight="1" x14ac:dyDescent="0.2">
      <c r="A21" s="100" t="s">
        <v>46</v>
      </c>
      <c r="B21" s="101" t="s">
        <v>82</v>
      </c>
      <c r="C21" s="102" t="s">
        <v>1385</v>
      </c>
      <c r="D21" s="103"/>
      <c r="E21" s="104"/>
      <c r="F21" s="104"/>
      <c r="G21" s="105"/>
      <c r="H21" s="106"/>
      <c r="I21" s="107"/>
      <c r="J21" s="106"/>
      <c r="K21" s="107"/>
      <c r="O21" s="108"/>
    </row>
    <row r="22" spans="1:104" x14ac:dyDescent="0.2">
      <c r="A22" s="109">
        <v>3</v>
      </c>
      <c r="B22" s="110" t="s">
        <v>1386</v>
      </c>
      <c r="C22" s="111" t="s">
        <v>1387</v>
      </c>
      <c r="D22" s="112" t="s">
        <v>104</v>
      </c>
      <c r="E22" s="113">
        <v>7</v>
      </c>
      <c r="F22" s="114">
        <v>0</v>
      </c>
      <c r="G22" s="115">
        <f>E22*F22</f>
        <v>0</v>
      </c>
      <c r="H22" s="116">
        <v>0</v>
      </c>
      <c r="I22" s="117">
        <f>E22*H22</f>
        <v>0</v>
      </c>
      <c r="J22" s="116">
        <v>0</v>
      </c>
      <c r="K22" s="117">
        <f>E22*J22</f>
        <v>0</v>
      </c>
      <c r="O22" s="108"/>
      <c r="Z22" s="108"/>
      <c r="AA22" s="108">
        <v>1</v>
      </c>
      <c r="AB22" s="108">
        <v>1</v>
      </c>
      <c r="AC22" s="108">
        <v>1</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G22</f>
        <v>0</v>
      </c>
      <c r="BA22" s="108"/>
      <c r="BB22" s="108"/>
      <c r="BC22" s="108"/>
      <c r="BD22" s="108"/>
      <c r="BE22" s="108"/>
      <c r="BF22" s="108"/>
      <c r="BG22" s="108"/>
      <c r="BH22" s="108"/>
      <c r="BI22" s="108"/>
      <c r="CA22" s="108">
        <v>1</v>
      </c>
      <c r="CB22" s="108">
        <v>1</v>
      </c>
      <c r="CZ22" s="75">
        <v>1</v>
      </c>
    </row>
    <row r="23" spans="1:104" x14ac:dyDescent="0.2">
      <c r="A23" s="119"/>
      <c r="B23" s="120"/>
      <c r="C23" s="185" t="s">
        <v>2402</v>
      </c>
      <c r="D23" s="186"/>
      <c r="E23" s="123">
        <v>7</v>
      </c>
      <c r="F23" s="124"/>
      <c r="G23" s="125"/>
      <c r="H23" s="126"/>
      <c r="I23" s="121"/>
      <c r="K23" s="121"/>
      <c r="M23" s="122">
        <v>7</v>
      </c>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27" t="str">
        <f>C22</f>
        <v xml:space="preserve">Příplatek za lepivost - odkop pro silnice v hor. 4 </v>
      </c>
      <c r="BE23" s="108"/>
      <c r="BF23" s="108"/>
      <c r="BG23" s="108"/>
      <c r="BH23" s="108"/>
      <c r="BI23" s="108"/>
    </row>
    <row r="24" spans="1:104" x14ac:dyDescent="0.2">
      <c r="A24" s="128" t="s">
        <v>51</v>
      </c>
      <c r="B24" s="129" t="s">
        <v>82</v>
      </c>
      <c r="C24" s="130" t="s">
        <v>1385</v>
      </c>
      <c r="D24" s="131"/>
      <c r="E24" s="132"/>
      <c r="F24" s="132"/>
      <c r="G24" s="133">
        <f>SUM(G21:G23)</f>
        <v>0</v>
      </c>
      <c r="H24" s="134"/>
      <c r="I24" s="133">
        <f>SUM(I21:I23)</f>
        <v>0</v>
      </c>
      <c r="J24" s="135"/>
      <c r="K24" s="133">
        <f>SUM(K21:K23)</f>
        <v>0</v>
      </c>
      <c r="O24" s="108"/>
      <c r="X24" s="136">
        <f>K24</f>
        <v>0</v>
      </c>
      <c r="Y24" s="136">
        <f>I24</f>
        <v>0</v>
      </c>
      <c r="Z24" s="118">
        <f>G24</f>
        <v>0</v>
      </c>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37"/>
      <c r="BB24" s="137"/>
      <c r="BC24" s="137"/>
      <c r="BD24" s="137"/>
      <c r="BE24" s="137"/>
      <c r="BF24" s="137"/>
      <c r="BG24" s="108"/>
      <c r="BH24" s="108"/>
      <c r="BI24" s="108"/>
    </row>
    <row r="25" spans="1:104" ht="14.25" customHeight="1" x14ac:dyDescent="0.2">
      <c r="A25" s="100" t="s">
        <v>46</v>
      </c>
      <c r="B25" s="101" t="s">
        <v>484</v>
      </c>
      <c r="C25" s="102" t="s">
        <v>485</v>
      </c>
      <c r="D25" s="103"/>
      <c r="E25" s="104"/>
      <c r="F25" s="104"/>
      <c r="G25" s="105"/>
      <c r="H25" s="106"/>
      <c r="I25" s="107"/>
      <c r="J25" s="106"/>
      <c r="K25" s="107"/>
      <c r="O25" s="108"/>
    </row>
    <row r="26" spans="1:104" ht="22.5" x14ac:dyDescent="0.2">
      <c r="A26" s="109">
        <v>4</v>
      </c>
      <c r="B26" s="110" t="s">
        <v>1391</v>
      </c>
      <c r="C26" s="111" t="s">
        <v>1392</v>
      </c>
      <c r="D26" s="112" t="s">
        <v>1393</v>
      </c>
      <c r="E26" s="113">
        <v>13.09</v>
      </c>
      <c r="F26" s="114">
        <v>0</v>
      </c>
      <c r="G26" s="115">
        <f>E26*F26</f>
        <v>0</v>
      </c>
      <c r="H26" s="116">
        <v>0</v>
      </c>
      <c r="I26" s="117">
        <f>E26*H26</f>
        <v>0</v>
      </c>
      <c r="J26" s="116">
        <v>0</v>
      </c>
      <c r="K26" s="117">
        <f>E26*J26</f>
        <v>0</v>
      </c>
      <c r="O26" s="108"/>
      <c r="Z26" s="108"/>
      <c r="AA26" s="108">
        <v>1</v>
      </c>
      <c r="AB26" s="108">
        <v>1</v>
      </c>
      <c r="AC26" s="108">
        <v>1</v>
      </c>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18">
        <f>G26</f>
        <v>0</v>
      </c>
      <c r="BA26" s="108"/>
      <c r="BB26" s="108"/>
      <c r="BC26" s="108"/>
      <c r="BD26" s="108"/>
      <c r="BE26" s="108"/>
      <c r="BF26" s="108"/>
      <c r="BG26" s="108"/>
      <c r="BH26" s="108"/>
      <c r="BI26" s="108"/>
      <c r="CA26" s="108">
        <v>1</v>
      </c>
      <c r="CB26" s="108">
        <v>1</v>
      </c>
      <c r="CZ26" s="75">
        <v>1</v>
      </c>
    </row>
    <row r="27" spans="1:104" x14ac:dyDescent="0.2">
      <c r="A27" s="119"/>
      <c r="B27" s="120"/>
      <c r="C27" s="178" t="s">
        <v>1394</v>
      </c>
      <c r="D27" s="179"/>
      <c r="E27" s="179"/>
      <c r="F27" s="179"/>
      <c r="G27" s="180"/>
      <c r="I27" s="121"/>
      <c r="K27" s="121"/>
      <c r="L27" s="122" t="s">
        <v>1394</v>
      </c>
      <c r="O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row>
    <row r="28" spans="1:104" x14ac:dyDescent="0.2">
      <c r="A28" s="119"/>
      <c r="B28" s="120"/>
      <c r="C28" s="178" t="s">
        <v>1499</v>
      </c>
      <c r="D28" s="179"/>
      <c r="E28" s="179"/>
      <c r="F28" s="179"/>
      <c r="G28" s="180"/>
      <c r="I28" s="121"/>
      <c r="K28" s="121"/>
      <c r="L28" s="122" t="s">
        <v>1499</v>
      </c>
      <c r="O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row>
    <row r="29" spans="1:104" x14ac:dyDescent="0.2">
      <c r="A29" s="119"/>
      <c r="B29" s="120"/>
      <c r="C29" s="178"/>
      <c r="D29" s="179"/>
      <c r="E29" s="179"/>
      <c r="F29" s="179"/>
      <c r="G29" s="180"/>
      <c r="I29" s="121"/>
      <c r="K29" s="121"/>
      <c r="L29" s="122"/>
      <c r="O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row>
    <row r="30" spans="1:104" x14ac:dyDescent="0.2">
      <c r="A30" s="119"/>
      <c r="B30" s="120"/>
      <c r="C30" s="178" t="s">
        <v>1396</v>
      </c>
      <c r="D30" s="179"/>
      <c r="E30" s="179"/>
      <c r="F30" s="179"/>
      <c r="G30" s="180"/>
      <c r="I30" s="121"/>
      <c r="K30" s="121"/>
      <c r="L30" s="122" t="s">
        <v>1396</v>
      </c>
      <c r="O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row>
    <row r="31" spans="1:104" ht="22.5" x14ac:dyDescent="0.2">
      <c r="A31" s="119"/>
      <c r="B31" s="120"/>
      <c r="C31" s="178" t="s">
        <v>1397</v>
      </c>
      <c r="D31" s="179"/>
      <c r="E31" s="179"/>
      <c r="F31" s="179"/>
      <c r="G31" s="180"/>
      <c r="I31" s="121"/>
      <c r="K31" s="121"/>
      <c r="L31" s="122" t="s">
        <v>1397</v>
      </c>
      <c r="O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row>
    <row r="32" spans="1:104" x14ac:dyDescent="0.2">
      <c r="A32" s="119"/>
      <c r="B32" s="120"/>
      <c r="C32" s="178" t="s">
        <v>1398</v>
      </c>
      <c r="D32" s="179"/>
      <c r="E32" s="179"/>
      <c r="F32" s="179"/>
      <c r="G32" s="180"/>
      <c r="I32" s="121"/>
      <c r="K32" s="121"/>
      <c r="L32" s="122" t="s">
        <v>1398</v>
      </c>
      <c r="O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row>
    <row r="33" spans="1:104" ht="22.5" x14ac:dyDescent="0.2">
      <c r="A33" s="119"/>
      <c r="B33" s="120"/>
      <c r="C33" s="178" t="s">
        <v>1399</v>
      </c>
      <c r="D33" s="179"/>
      <c r="E33" s="179"/>
      <c r="F33" s="179"/>
      <c r="G33" s="180"/>
      <c r="I33" s="121"/>
      <c r="K33" s="121"/>
      <c r="L33" s="122" t="s">
        <v>1399</v>
      </c>
      <c r="O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row>
    <row r="34" spans="1:104" x14ac:dyDescent="0.2">
      <c r="A34" s="119"/>
      <c r="B34" s="120"/>
      <c r="C34" s="178" t="s">
        <v>1400</v>
      </c>
      <c r="D34" s="179"/>
      <c r="E34" s="179"/>
      <c r="F34" s="179"/>
      <c r="G34" s="180"/>
      <c r="I34" s="121"/>
      <c r="K34" s="121"/>
      <c r="L34" s="122" t="s">
        <v>1400</v>
      </c>
      <c r="O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row>
    <row r="35" spans="1:104" ht="22.5" x14ac:dyDescent="0.2">
      <c r="A35" s="119"/>
      <c r="B35" s="120"/>
      <c r="C35" s="178" t="s">
        <v>1401</v>
      </c>
      <c r="D35" s="179"/>
      <c r="E35" s="179"/>
      <c r="F35" s="179"/>
      <c r="G35" s="180"/>
      <c r="I35" s="121"/>
      <c r="K35" s="121"/>
      <c r="L35" s="122" t="s">
        <v>1401</v>
      </c>
      <c r="O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row>
    <row r="36" spans="1:104" ht="25.5" x14ac:dyDescent="0.2">
      <c r="A36" s="119"/>
      <c r="B36" s="120"/>
      <c r="C36" s="185" t="s">
        <v>2403</v>
      </c>
      <c r="D36" s="186"/>
      <c r="E36" s="123">
        <v>13.09</v>
      </c>
      <c r="F36" s="124"/>
      <c r="G36" s="125"/>
      <c r="H36" s="126"/>
      <c r="I36" s="121"/>
      <c r="K36" s="121"/>
      <c r="M36" s="122" t="s">
        <v>2403</v>
      </c>
      <c r="O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27" t="str">
        <f>C35</f>
        <v>Tunou se rozumí hmotnost odpadu vytříděného v souladu se zákonem č. 185/2001 Sb., o nakládání s odpady, v platném znění."</v>
      </c>
      <c r="BE36" s="108"/>
      <c r="BF36" s="108"/>
      <c r="BG36" s="108"/>
      <c r="BH36" s="108"/>
      <c r="BI36" s="108"/>
    </row>
    <row r="37" spans="1:104" x14ac:dyDescent="0.2">
      <c r="A37" s="128" t="s">
        <v>51</v>
      </c>
      <c r="B37" s="129" t="s">
        <v>484</v>
      </c>
      <c r="C37" s="130" t="s">
        <v>485</v>
      </c>
      <c r="D37" s="131"/>
      <c r="E37" s="132"/>
      <c r="F37" s="132"/>
      <c r="G37" s="133">
        <f>SUM(G25:G36)</f>
        <v>0</v>
      </c>
      <c r="H37" s="134"/>
      <c r="I37" s="133">
        <f>SUM(I25:I36)</f>
        <v>0</v>
      </c>
      <c r="J37" s="135"/>
      <c r="K37" s="133">
        <f>SUM(K25:K36)</f>
        <v>0</v>
      </c>
      <c r="O37" s="108"/>
      <c r="X37" s="136">
        <f>K37</f>
        <v>0</v>
      </c>
      <c r="Y37" s="136">
        <f>I37</f>
        <v>0</v>
      </c>
      <c r="Z37" s="118">
        <f>G37</f>
        <v>0</v>
      </c>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37"/>
      <c r="BB37" s="137"/>
      <c r="BC37" s="137"/>
      <c r="BD37" s="137"/>
      <c r="BE37" s="137"/>
      <c r="BF37" s="137"/>
      <c r="BG37" s="108"/>
      <c r="BH37" s="108"/>
      <c r="BI37" s="108"/>
    </row>
    <row r="38" spans="1:104" ht="14.25" customHeight="1" x14ac:dyDescent="0.2">
      <c r="A38" s="100" t="s">
        <v>46</v>
      </c>
      <c r="B38" s="101" t="s">
        <v>1403</v>
      </c>
      <c r="C38" s="102" t="s">
        <v>1404</v>
      </c>
      <c r="D38" s="103"/>
      <c r="E38" s="104"/>
      <c r="F38" s="104"/>
      <c r="G38" s="105"/>
      <c r="H38" s="106"/>
      <c r="I38" s="107"/>
      <c r="J38" s="106"/>
      <c r="K38" s="107"/>
      <c r="O38" s="108"/>
    </row>
    <row r="39" spans="1:104" x14ac:dyDescent="0.2">
      <c r="A39" s="109">
        <v>5</v>
      </c>
      <c r="B39" s="110" t="s">
        <v>1405</v>
      </c>
      <c r="C39" s="111" t="s">
        <v>1406</v>
      </c>
      <c r="D39" s="112" t="s">
        <v>49</v>
      </c>
      <c r="E39" s="113">
        <v>50</v>
      </c>
      <c r="F39" s="114">
        <v>0</v>
      </c>
      <c r="G39" s="115">
        <f>E39*F39</f>
        <v>0</v>
      </c>
      <c r="H39" s="116">
        <v>0</v>
      </c>
      <c r="I39" s="117">
        <f>E39*H39</f>
        <v>0</v>
      </c>
      <c r="J39" s="116">
        <v>0</v>
      </c>
      <c r="K39" s="117">
        <f>E39*J39</f>
        <v>0</v>
      </c>
      <c r="O39" s="108"/>
      <c r="Z39" s="108"/>
      <c r="AA39" s="108">
        <v>1</v>
      </c>
      <c r="AB39" s="108">
        <v>1</v>
      </c>
      <c r="AC39" s="108">
        <v>1</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18">
        <f>G39</f>
        <v>0</v>
      </c>
      <c r="BA39" s="108"/>
      <c r="BB39" s="108"/>
      <c r="BC39" s="108"/>
      <c r="BD39" s="108"/>
      <c r="BE39" s="108"/>
      <c r="BF39" s="108"/>
      <c r="BG39" s="108"/>
      <c r="BH39" s="108"/>
      <c r="BI39" s="108"/>
      <c r="CA39" s="108">
        <v>1</v>
      </c>
      <c r="CB39" s="108">
        <v>1</v>
      </c>
      <c r="CZ39" s="75">
        <v>1</v>
      </c>
    </row>
    <row r="40" spans="1:104" x14ac:dyDescent="0.2">
      <c r="A40" s="119"/>
      <c r="B40" s="120"/>
      <c r="C40" s="178" t="s">
        <v>1407</v>
      </c>
      <c r="D40" s="179"/>
      <c r="E40" s="179"/>
      <c r="F40" s="179"/>
      <c r="G40" s="180"/>
      <c r="I40" s="121"/>
      <c r="K40" s="121"/>
      <c r="L40" s="122" t="s">
        <v>1407</v>
      </c>
      <c r="O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row>
    <row r="41" spans="1:104" x14ac:dyDescent="0.2">
      <c r="A41" s="119"/>
      <c r="B41" s="120"/>
      <c r="C41" s="185" t="s">
        <v>2404</v>
      </c>
      <c r="D41" s="186"/>
      <c r="E41" s="123">
        <v>50</v>
      </c>
      <c r="F41" s="124"/>
      <c r="G41" s="125"/>
      <c r="H41" s="126"/>
      <c r="I41" s="121"/>
      <c r="K41" s="121"/>
      <c r="M41" s="122">
        <v>50</v>
      </c>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27" t="str">
        <f>C40</f>
        <v>Zhutněná pláň na 30 MPa</v>
      </c>
      <c r="BE41" s="108"/>
      <c r="BF41" s="108"/>
      <c r="BG41" s="108"/>
      <c r="BH41" s="108"/>
      <c r="BI41" s="108"/>
    </row>
    <row r="42" spans="1:104" ht="22.5" x14ac:dyDescent="0.2">
      <c r="A42" s="109">
        <v>6</v>
      </c>
      <c r="B42" s="110" t="s">
        <v>1411</v>
      </c>
      <c r="C42" s="111" t="s">
        <v>1412</v>
      </c>
      <c r="D42" s="112" t="s">
        <v>49</v>
      </c>
      <c r="E42" s="113">
        <v>50</v>
      </c>
      <c r="F42" s="114">
        <v>0</v>
      </c>
      <c r="G42" s="115">
        <f>E42*F42</f>
        <v>0</v>
      </c>
      <c r="H42" s="116">
        <v>0</v>
      </c>
      <c r="I42" s="117">
        <f>E42*H42</f>
        <v>0</v>
      </c>
      <c r="J42" s="116">
        <v>0</v>
      </c>
      <c r="K42" s="117">
        <f>E42*J42</f>
        <v>0</v>
      </c>
      <c r="O42" s="108"/>
      <c r="Z42" s="108"/>
      <c r="AA42" s="108">
        <v>1</v>
      </c>
      <c r="AB42" s="108">
        <v>1</v>
      </c>
      <c r="AC42" s="108">
        <v>1</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G42</f>
        <v>0</v>
      </c>
      <c r="BA42" s="108"/>
      <c r="BB42" s="108"/>
      <c r="BC42" s="108"/>
      <c r="BD42" s="108"/>
      <c r="BE42" s="108"/>
      <c r="BF42" s="108"/>
      <c r="BG42" s="108"/>
      <c r="BH42" s="108"/>
      <c r="BI42" s="108"/>
      <c r="CA42" s="108">
        <v>1</v>
      </c>
      <c r="CB42" s="108">
        <v>1</v>
      </c>
      <c r="CZ42" s="75">
        <v>1</v>
      </c>
    </row>
    <row r="43" spans="1:104" x14ac:dyDescent="0.2">
      <c r="A43" s="128" t="s">
        <v>51</v>
      </c>
      <c r="B43" s="129" t="s">
        <v>1403</v>
      </c>
      <c r="C43" s="130" t="s">
        <v>1404</v>
      </c>
      <c r="D43" s="131"/>
      <c r="E43" s="132"/>
      <c r="F43" s="132"/>
      <c r="G43" s="133">
        <f>SUM(G38:G42)</f>
        <v>0</v>
      </c>
      <c r="H43" s="134"/>
      <c r="I43" s="133">
        <f>SUM(I38:I42)</f>
        <v>0</v>
      </c>
      <c r="J43" s="135"/>
      <c r="K43" s="133">
        <f>SUM(K38:K42)</f>
        <v>0</v>
      </c>
      <c r="O43" s="108"/>
      <c r="X43" s="136">
        <f>K43</f>
        <v>0</v>
      </c>
      <c r="Y43" s="136">
        <f>I43</f>
        <v>0</v>
      </c>
      <c r="Z43" s="118">
        <f>G43</f>
        <v>0</v>
      </c>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37"/>
      <c r="BB43" s="137"/>
      <c r="BC43" s="137"/>
      <c r="BD43" s="137"/>
      <c r="BE43" s="137"/>
      <c r="BF43" s="137"/>
      <c r="BG43" s="108"/>
      <c r="BH43" s="108"/>
      <c r="BI43" s="108"/>
    </row>
    <row r="44" spans="1:104" ht="14.25" customHeight="1" x14ac:dyDescent="0.2">
      <c r="A44" s="100" t="s">
        <v>46</v>
      </c>
      <c r="B44" s="101" t="s">
        <v>129</v>
      </c>
      <c r="C44" s="102" t="s">
        <v>130</v>
      </c>
      <c r="D44" s="103"/>
      <c r="E44" s="104"/>
      <c r="F44" s="104"/>
      <c r="G44" s="105"/>
      <c r="H44" s="106"/>
      <c r="I44" s="107"/>
      <c r="J44" s="106"/>
      <c r="K44" s="107"/>
      <c r="O44" s="108"/>
    </row>
    <row r="45" spans="1:104" x14ac:dyDescent="0.2">
      <c r="A45" s="109">
        <v>7</v>
      </c>
      <c r="B45" s="110" t="s">
        <v>1413</v>
      </c>
      <c r="C45" s="111" t="s">
        <v>1414</v>
      </c>
      <c r="D45" s="112" t="s">
        <v>104</v>
      </c>
      <c r="E45" s="113">
        <v>6.9512</v>
      </c>
      <c r="F45" s="114">
        <v>0</v>
      </c>
      <c r="G45" s="115">
        <f>E45*F45</f>
        <v>0</v>
      </c>
      <c r="H45" s="116">
        <v>2.5249999999999999</v>
      </c>
      <c r="I45" s="117">
        <f>E45*H45</f>
        <v>17.551780000000001</v>
      </c>
      <c r="J45" s="116">
        <v>0</v>
      </c>
      <c r="K45" s="117">
        <f>E45*J45</f>
        <v>0</v>
      </c>
      <c r="O45" s="108"/>
      <c r="Z45" s="108"/>
      <c r="AA45" s="108">
        <v>1</v>
      </c>
      <c r="AB45" s="108">
        <v>1</v>
      </c>
      <c r="AC45" s="108">
        <v>1</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G45</f>
        <v>0</v>
      </c>
      <c r="BA45" s="108"/>
      <c r="BB45" s="108"/>
      <c r="BC45" s="108"/>
      <c r="BD45" s="108"/>
      <c r="BE45" s="108"/>
      <c r="BF45" s="108"/>
      <c r="BG45" s="108"/>
      <c r="BH45" s="108"/>
      <c r="BI45" s="108"/>
      <c r="CA45" s="108">
        <v>1</v>
      </c>
      <c r="CB45" s="108">
        <v>1</v>
      </c>
      <c r="CZ45" s="75">
        <v>1</v>
      </c>
    </row>
    <row r="46" spans="1:104" x14ac:dyDescent="0.2">
      <c r="A46" s="119"/>
      <c r="B46" s="120"/>
      <c r="C46" s="185" t="s">
        <v>2393</v>
      </c>
      <c r="D46" s="186"/>
      <c r="E46" s="123">
        <v>0.57750000000000001</v>
      </c>
      <c r="F46" s="124"/>
      <c r="G46" s="125"/>
      <c r="H46" s="126"/>
      <c r="I46" s="121"/>
      <c r="K46" s="121"/>
      <c r="M46" s="122" t="s">
        <v>2393</v>
      </c>
      <c r="O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27" t="str">
        <f t="shared" ref="BD46:BD54" si="1">C45</f>
        <v xml:space="preserve">Beton základových patek prostý C 16/20 </v>
      </c>
      <c r="BE46" s="108"/>
      <c r="BF46" s="108"/>
      <c r="BG46" s="108"/>
      <c r="BH46" s="108"/>
      <c r="BI46" s="108"/>
    </row>
    <row r="47" spans="1:104" x14ac:dyDescent="0.2">
      <c r="A47" s="119"/>
      <c r="B47" s="120"/>
      <c r="C47" s="185" t="s">
        <v>2394</v>
      </c>
      <c r="D47" s="186"/>
      <c r="E47" s="123">
        <v>0.315</v>
      </c>
      <c r="F47" s="124"/>
      <c r="G47" s="125"/>
      <c r="H47" s="126"/>
      <c r="I47" s="121"/>
      <c r="K47" s="121"/>
      <c r="M47" s="122" t="s">
        <v>2394</v>
      </c>
      <c r="O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27" t="str">
        <f t="shared" si="1"/>
        <v>M-L1:1,1*0,5*0,35*3</v>
      </c>
      <c r="BE47" s="108"/>
      <c r="BF47" s="108"/>
      <c r="BG47" s="108"/>
      <c r="BH47" s="108"/>
      <c r="BI47" s="108"/>
    </row>
    <row r="48" spans="1:104" x14ac:dyDescent="0.2">
      <c r="A48" s="119"/>
      <c r="B48" s="120"/>
      <c r="C48" s="185" t="s">
        <v>2395</v>
      </c>
      <c r="D48" s="186"/>
      <c r="E48" s="123">
        <v>0.875</v>
      </c>
      <c r="F48" s="124"/>
      <c r="G48" s="125"/>
      <c r="H48" s="126"/>
      <c r="I48" s="121"/>
      <c r="K48" s="121"/>
      <c r="M48" s="122" t="s">
        <v>2395</v>
      </c>
      <c r="O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27" t="str">
        <f t="shared" si="1"/>
        <v>M-L3:0,9*0,5*0,35*2</v>
      </c>
      <c r="BE48" s="108"/>
      <c r="BF48" s="108"/>
      <c r="BG48" s="108"/>
      <c r="BH48" s="108"/>
      <c r="BI48" s="108"/>
    </row>
    <row r="49" spans="1:104" x14ac:dyDescent="0.2">
      <c r="A49" s="119"/>
      <c r="B49" s="120"/>
      <c r="C49" s="185" t="s">
        <v>2396</v>
      </c>
      <c r="D49" s="186"/>
      <c r="E49" s="123">
        <v>0.30380000000000001</v>
      </c>
      <c r="F49" s="124"/>
      <c r="G49" s="125"/>
      <c r="H49" s="126"/>
      <c r="I49" s="121"/>
      <c r="K49" s="121"/>
      <c r="M49" s="122" t="s">
        <v>2396</v>
      </c>
      <c r="O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27" t="str">
        <f t="shared" si="1"/>
        <v>M-L4 a M-L5:0,5*0,5*0,5*7</v>
      </c>
      <c r="BE49" s="108"/>
      <c r="BF49" s="108"/>
      <c r="BG49" s="108"/>
      <c r="BH49" s="108"/>
      <c r="BI49" s="108"/>
    </row>
    <row r="50" spans="1:104" x14ac:dyDescent="0.2">
      <c r="A50" s="119"/>
      <c r="B50" s="120"/>
      <c r="C50" s="185" t="s">
        <v>2397</v>
      </c>
      <c r="D50" s="186"/>
      <c r="E50" s="123">
        <v>0.32</v>
      </c>
      <c r="F50" s="124"/>
      <c r="G50" s="125"/>
      <c r="H50" s="126"/>
      <c r="I50" s="121"/>
      <c r="K50" s="121"/>
      <c r="M50" s="122" t="s">
        <v>2397</v>
      </c>
      <c r="O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27" t="str">
        <f t="shared" si="1"/>
        <v>M-K KOŠ:0,5*0,45*0,45*3</v>
      </c>
      <c r="BE50" s="108"/>
      <c r="BF50" s="108"/>
      <c r="BG50" s="108"/>
      <c r="BH50" s="108"/>
      <c r="BI50" s="108"/>
    </row>
    <row r="51" spans="1:104" x14ac:dyDescent="0.2">
      <c r="A51" s="119"/>
      <c r="B51" s="120"/>
      <c r="C51" s="185" t="s">
        <v>2398</v>
      </c>
      <c r="D51" s="186"/>
      <c r="E51" s="123">
        <v>1.96</v>
      </c>
      <c r="F51" s="124"/>
      <c r="G51" s="125"/>
      <c r="H51" s="126"/>
      <c r="I51" s="121"/>
      <c r="K51" s="121"/>
      <c r="M51" s="122" t="s">
        <v>2398</v>
      </c>
      <c r="O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27" t="str">
        <f t="shared" si="1"/>
        <v>M PÍTKO:0,8*0,8*0,5</v>
      </c>
      <c r="BE51" s="108"/>
      <c r="BF51" s="108"/>
      <c r="BG51" s="108"/>
      <c r="BH51" s="108"/>
      <c r="BI51" s="108"/>
    </row>
    <row r="52" spans="1:104" x14ac:dyDescent="0.2">
      <c r="A52" s="119"/>
      <c r="B52" s="120"/>
      <c r="C52" s="185" t="s">
        <v>2399</v>
      </c>
      <c r="D52" s="186"/>
      <c r="E52" s="123">
        <v>0</v>
      </c>
      <c r="F52" s="124"/>
      <c r="G52" s="125"/>
      <c r="H52" s="126"/>
      <c r="I52" s="121"/>
      <c r="K52" s="121"/>
      <c r="M52" s="122"/>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27" t="str">
        <f t="shared" si="1"/>
        <v>AKÁTOVÝ SLOUPEK:0,7*0,7*0,5*8</v>
      </c>
      <c r="BE52" s="108"/>
      <c r="BF52" s="108"/>
      <c r="BG52" s="108"/>
      <c r="BH52" s="108"/>
      <c r="BI52" s="108"/>
    </row>
    <row r="53" spans="1:104" x14ac:dyDescent="0.2">
      <c r="A53" s="119"/>
      <c r="B53" s="120"/>
      <c r="C53" s="185" t="s">
        <v>2400</v>
      </c>
      <c r="D53" s="186"/>
      <c r="E53" s="123">
        <v>0.5</v>
      </c>
      <c r="F53" s="124"/>
      <c r="G53" s="125"/>
      <c r="H53" s="126"/>
      <c r="I53" s="121"/>
      <c r="K53" s="121"/>
      <c r="M53" s="122" t="s">
        <v>2400</v>
      </c>
      <c r="O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27" t="str">
        <f t="shared" si="1"/>
        <v/>
      </c>
      <c r="BE53" s="108"/>
      <c r="BF53" s="108"/>
      <c r="BG53" s="108"/>
      <c r="BH53" s="108"/>
      <c r="BI53" s="108"/>
    </row>
    <row r="54" spans="1:104" x14ac:dyDescent="0.2">
      <c r="A54" s="119"/>
      <c r="B54" s="120"/>
      <c r="C54" s="185" t="s">
        <v>2405</v>
      </c>
      <c r="D54" s="186"/>
      <c r="E54" s="123">
        <v>2.1</v>
      </c>
      <c r="F54" s="124"/>
      <c r="G54" s="125"/>
      <c r="H54" s="126"/>
      <c r="I54" s="121"/>
      <c r="K54" s="121"/>
      <c r="M54" s="122" t="s">
        <v>2405</v>
      </c>
      <c r="O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27" t="str">
        <f t="shared" si="1"/>
        <v>M-G GRILL:1*1*0,5</v>
      </c>
      <c r="BE54" s="108"/>
      <c r="BF54" s="108"/>
      <c r="BG54" s="108"/>
      <c r="BH54" s="108"/>
      <c r="BI54" s="108"/>
    </row>
    <row r="55" spans="1:104" x14ac:dyDescent="0.2">
      <c r="A55" s="128" t="s">
        <v>51</v>
      </c>
      <c r="B55" s="129" t="s">
        <v>129</v>
      </c>
      <c r="C55" s="130" t="s">
        <v>130</v>
      </c>
      <c r="D55" s="131"/>
      <c r="E55" s="132"/>
      <c r="F55" s="132"/>
      <c r="G55" s="133">
        <f>SUM(G44:G54)</f>
        <v>0</v>
      </c>
      <c r="H55" s="134"/>
      <c r="I55" s="133">
        <f>SUM(I44:I54)</f>
        <v>17.551780000000001</v>
      </c>
      <c r="J55" s="135"/>
      <c r="K55" s="133">
        <f>SUM(K44:K54)</f>
        <v>0</v>
      </c>
      <c r="O55" s="108"/>
      <c r="X55" s="136">
        <f>K55</f>
        <v>0</v>
      </c>
      <c r="Y55" s="136">
        <f>I55</f>
        <v>17.551780000000001</v>
      </c>
      <c r="Z55" s="118">
        <f>G55</f>
        <v>0</v>
      </c>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37"/>
      <c r="BB55" s="137"/>
      <c r="BC55" s="137"/>
      <c r="BD55" s="137"/>
      <c r="BE55" s="137"/>
      <c r="BF55" s="137"/>
      <c r="BG55" s="108"/>
      <c r="BH55" s="108"/>
      <c r="BI55" s="108"/>
    </row>
    <row r="56" spans="1:104" ht="14.25" customHeight="1" x14ac:dyDescent="0.2">
      <c r="A56" s="100" t="s">
        <v>46</v>
      </c>
      <c r="B56" s="101" t="s">
        <v>1422</v>
      </c>
      <c r="C56" s="102" t="s">
        <v>1423</v>
      </c>
      <c r="D56" s="103"/>
      <c r="E56" s="104"/>
      <c r="F56" s="104"/>
      <c r="G56" s="105"/>
      <c r="H56" s="106"/>
      <c r="I56" s="107"/>
      <c r="J56" s="106"/>
      <c r="K56" s="107"/>
      <c r="O56" s="108"/>
    </row>
    <row r="57" spans="1:104" ht="22.5" x14ac:dyDescent="0.2">
      <c r="A57" s="109">
        <v>8</v>
      </c>
      <c r="B57" s="110" t="s">
        <v>1424</v>
      </c>
      <c r="C57" s="111" t="s">
        <v>1425</v>
      </c>
      <c r="D57" s="112" t="s">
        <v>49</v>
      </c>
      <c r="E57" s="113">
        <v>11.8025</v>
      </c>
      <c r="F57" s="114">
        <v>0</v>
      </c>
      <c r="G57" s="115">
        <f>E57*F57</f>
        <v>0</v>
      </c>
      <c r="H57" s="116">
        <v>0.378</v>
      </c>
      <c r="I57" s="117">
        <f>E57*H57</f>
        <v>4.4613449999999997</v>
      </c>
      <c r="J57" s="116">
        <v>0</v>
      </c>
      <c r="K57" s="117">
        <f>E57*J57</f>
        <v>0</v>
      </c>
      <c r="O57" s="108"/>
      <c r="Z57" s="108"/>
      <c r="AA57" s="108">
        <v>1</v>
      </c>
      <c r="AB57" s="108">
        <v>1</v>
      </c>
      <c r="AC57" s="108">
        <v>1</v>
      </c>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18">
        <f>G57</f>
        <v>0</v>
      </c>
      <c r="BA57" s="108"/>
      <c r="BB57" s="108"/>
      <c r="BC57" s="108"/>
      <c r="BD57" s="108"/>
      <c r="BE57" s="108"/>
      <c r="BF57" s="108"/>
      <c r="BG57" s="108"/>
      <c r="BH57" s="108"/>
      <c r="BI57" s="108"/>
      <c r="CA57" s="108">
        <v>1</v>
      </c>
      <c r="CB57" s="108">
        <v>1</v>
      </c>
      <c r="CZ57" s="75">
        <v>1</v>
      </c>
    </row>
    <row r="58" spans="1:104" ht="25.5" x14ac:dyDescent="0.2">
      <c r="A58" s="119"/>
      <c r="B58" s="120"/>
      <c r="C58" s="185" t="s">
        <v>2406</v>
      </c>
      <c r="D58" s="186"/>
      <c r="E58" s="123">
        <v>1.155</v>
      </c>
      <c r="F58" s="124"/>
      <c r="G58" s="125"/>
      <c r="H58" s="126"/>
      <c r="I58" s="121"/>
      <c r="K58" s="121"/>
      <c r="M58" s="122" t="s">
        <v>2406</v>
      </c>
      <c r="O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27" t="str">
        <f t="shared" ref="BD58:BD66" si="2">C57</f>
        <v>Podklad ze štěrkodrti po zhutnění tloušťky 15 cm štěrkodrť frakce 0-32 mm</v>
      </c>
      <c r="BE58" s="108"/>
      <c r="BF58" s="108"/>
      <c r="BG58" s="108"/>
      <c r="BH58" s="108"/>
      <c r="BI58" s="108"/>
    </row>
    <row r="59" spans="1:104" x14ac:dyDescent="0.2">
      <c r="A59" s="119"/>
      <c r="B59" s="120"/>
      <c r="C59" s="185" t="s">
        <v>2407</v>
      </c>
      <c r="D59" s="186"/>
      <c r="E59" s="123">
        <v>0.63</v>
      </c>
      <c r="F59" s="124"/>
      <c r="G59" s="125"/>
      <c r="H59" s="126"/>
      <c r="I59" s="121"/>
      <c r="K59" s="121"/>
      <c r="M59" s="122" t="s">
        <v>2407</v>
      </c>
      <c r="O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27" t="str">
        <f t="shared" si="2"/>
        <v>M-L1:1,1*0,35*3</v>
      </c>
      <c r="BE59" s="108"/>
      <c r="BF59" s="108"/>
      <c r="BG59" s="108"/>
      <c r="BH59" s="108"/>
      <c r="BI59" s="108"/>
    </row>
    <row r="60" spans="1:104" x14ac:dyDescent="0.2">
      <c r="A60" s="119"/>
      <c r="B60" s="120"/>
      <c r="C60" s="185" t="s">
        <v>2408</v>
      </c>
      <c r="D60" s="186"/>
      <c r="E60" s="123">
        <v>1.75</v>
      </c>
      <c r="F60" s="124"/>
      <c r="G60" s="125"/>
      <c r="H60" s="126"/>
      <c r="I60" s="121"/>
      <c r="K60" s="121"/>
      <c r="M60" s="122" t="s">
        <v>2408</v>
      </c>
      <c r="O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27" t="str">
        <f t="shared" si="2"/>
        <v>M-L3:0,9*0,35*2</v>
      </c>
      <c r="BE60" s="108"/>
      <c r="BF60" s="108"/>
      <c r="BG60" s="108"/>
      <c r="BH60" s="108"/>
      <c r="BI60" s="108"/>
    </row>
    <row r="61" spans="1:104" x14ac:dyDescent="0.2">
      <c r="A61" s="119"/>
      <c r="B61" s="120"/>
      <c r="C61" s="185" t="s">
        <v>2409</v>
      </c>
      <c r="D61" s="186"/>
      <c r="E61" s="123">
        <v>0.60750000000000004</v>
      </c>
      <c r="F61" s="124"/>
      <c r="G61" s="125"/>
      <c r="H61" s="126"/>
      <c r="I61" s="121"/>
      <c r="K61" s="121"/>
      <c r="M61" s="122" t="s">
        <v>2409</v>
      </c>
      <c r="O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27" t="str">
        <f t="shared" si="2"/>
        <v>M-L4 a M-L5:0,5*0,5*7</v>
      </c>
      <c r="BE61" s="108"/>
      <c r="BF61" s="108"/>
      <c r="BG61" s="108"/>
      <c r="BH61" s="108"/>
      <c r="BI61" s="108"/>
    </row>
    <row r="62" spans="1:104" x14ac:dyDescent="0.2">
      <c r="A62" s="119"/>
      <c r="B62" s="120"/>
      <c r="C62" s="185" t="s">
        <v>2410</v>
      </c>
      <c r="D62" s="186"/>
      <c r="E62" s="123">
        <v>0.64</v>
      </c>
      <c r="F62" s="124"/>
      <c r="G62" s="125"/>
      <c r="H62" s="126"/>
      <c r="I62" s="121"/>
      <c r="K62" s="121"/>
      <c r="M62" s="122" t="s">
        <v>2410</v>
      </c>
      <c r="O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27" t="str">
        <f t="shared" si="2"/>
        <v>M-K KOŠ:0,45*0,45*3</v>
      </c>
      <c r="BE62" s="108"/>
      <c r="BF62" s="108"/>
      <c r="BG62" s="108"/>
      <c r="BH62" s="108"/>
      <c r="BI62" s="108"/>
    </row>
    <row r="63" spans="1:104" x14ac:dyDescent="0.2">
      <c r="A63" s="119"/>
      <c r="B63" s="120"/>
      <c r="C63" s="185" t="s">
        <v>2411</v>
      </c>
      <c r="D63" s="186"/>
      <c r="E63" s="123">
        <v>3.92</v>
      </c>
      <c r="F63" s="124"/>
      <c r="G63" s="125"/>
      <c r="H63" s="126"/>
      <c r="I63" s="121"/>
      <c r="K63" s="121"/>
      <c r="M63" s="122" t="s">
        <v>2411</v>
      </c>
      <c r="O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27" t="str">
        <f t="shared" si="2"/>
        <v>M PÍTKO:0,8*0,8</v>
      </c>
      <c r="BE63" s="108"/>
      <c r="BF63" s="108"/>
      <c r="BG63" s="108"/>
      <c r="BH63" s="108"/>
      <c r="BI63" s="108"/>
    </row>
    <row r="64" spans="1:104" x14ac:dyDescent="0.2">
      <c r="A64" s="119"/>
      <c r="B64" s="120"/>
      <c r="C64" s="185" t="s">
        <v>2399</v>
      </c>
      <c r="D64" s="186"/>
      <c r="E64" s="123">
        <v>0</v>
      </c>
      <c r="F64" s="124"/>
      <c r="G64" s="125"/>
      <c r="H64" s="126"/>
      <c r="I64" s="121"/>
      <c r="K64" s="121"/>
      <c r="M64" s="122"/>
      <c r="O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27" t="str">
        <f t="shared" si="2"/>
        <v>AKÁTOVÝ SLOUPEK:0,7*0,7*8</v>
      </c>
      <c r="BE64" s="108"/>
      <c r="BF64" s="108"/>
      <c r="BG64" s="108"/>
      <c r="BH64" s="108"/>
      <c r="BI64" s="108"/>
    </row>
    <row r="65" spans="1:104" x14ac:dyDescent="0.2">
      <c r="A65" s="119"/>
      <c r="B65" s="120"/>
      <c r="C65" s="185" t="s">
        <v>2412</v>
      </c>
      <c r="D65" s="186"/>
      <c r="E65" s="123">
        <v>1</v>
      </c>
      <c r="F65" s="124"/>
      <c r="G65" s="125"/>
      <c r="H65" s="126"/>
      <c r="I65" s="121"/>
      <c r="K65" s="121"/>
      <c r="M65" s="122" t="s">
        <v>2412</v>
      </c>
      <c r="O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27" t="str">
        <f t="shared" si="2"/>
        <v/>
      </c>
      <c r="BE65" s="108"/>
      <c r="BF65" s="108"/>
      <c r="BG65" s="108"/>
      <c r="BH65" s="108"/>
      <c r="BI65" s="108"/>
    </row>
    <row r="66" spans="1:104" x14ac:dyDescent="0.2">
      <c r="A66" s="119"/>
      <c r="B66" s="120"/>
      <c r="C66" s="185" t="s">
        <v>2405</v>
      </c>
      <c r="D66" s="186"/>
      <c r="E66" s="123">
        <v>2.1</v>
      </c>
      <c r="F66" s="124"/>
      <c r="G66" s="125"/>
      <c r="H66" s="126"/>
      <c r="I66" s="121"/>
      <c r="K66" s="121"/>
      <c r="M66" s="122" t="s">
        <v>2405</v>
      </c>
      <c r="O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27" t="str">
        <f t="shared" si="2"/>
        <v>M-G GRILL:1*1</v>
      </c>
      <c r="BE66" s="108"/>
      <c r="BF66" s="108"/>
      <c r="BG66" s="108"/>
      <c r="BH66" s="108"/>
      <c r="BI66" s="108"/>
    </row>
    <row r="67" spans="1:104" x14ac:dyDescent="0.2">
      <c r="A67" s="109">
        <v>9</v>
      </c>
      <c r="B67" s="110" t="s">
        <v>1427</v>
      </c>
      <c r="C67" s="111" t="s">
        <v>1428</v>
      </c>
      <c r="D67" s="112" t="s">
        <v>49</v>
      </c>
      <c r="E67" s="113">
        <v>100</v>
      </c>
      <c r="F67" s="114">
        <v>0</v>
      </c>
      <c r="G67" s="115">
        <f>E67*F67</f>
        <v>0</v>
      </c>
      <c r="H67" s="116">
        <v>0.17499999999999999</v>
      </c>
      <c r="I67" s="117">
        <f>E67*H67</f>
        <v>17.5</v>
      </c>
      <c r="J67" s="116">
        <v>0</v>
      </c>
      <c r="K67" s="117">
        <f>E67*J67</f>
        <v>0</v>
      </c>
      <c r="O67" s="108"/>
      <c r="Z67" s="108"/>
      <c r="AA67" s="108">
        <v>1</v>
      </c>
      <c r="AB67" s="108">
        <v>1</v>
      </c>
      <c r="AC67" s="108">
        <v>1</v>
      </c>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18">
        <f>G67</f>
        <v>0</v>
      </c>
      <c r="BA67" s="108"/>
      <c r="BB67" s="108"/>
      <c r="BC67" s="108"/>
      <c r="BD67" s="108"/>
      <c r="BE67" s="108"/>
      <c r="BF67" s="108"/>
      <c r="BG67" s="108"/>
      <c r="BH67" s="108"/>
      <c r="BI67" s="108"/>
      <c r="CA67" s="108">
        <v>1</v>
      </c>
      <c r="CB67" s="108">
        <v>1</v>
      </c>
      <c r="CZ67" s="75">
        <v>1</v>
      </c>
    </row>
    <row r="68" spans="1:104" x14ac:dyDescent="0.2">
      <c r="A68" s="109">
        <v>10</v>
      </c>
      <c r="B68" s="110" t="s">
        <v>1430</v>
      </c>
      <c r="C68" s="111" t="s">
        <v>1431</v>
      </c>
      <c r="D68" s="112" t="s">
        <v>49</v>
      </c>
      <c r="E68" s="113">
        <v>100</v>
      </c>
      <c r="F68" s="114">
        <v>0</v>
      </c>
      <c r="G68" s="115">
        <f>E68*F68</f>
        <v>0</v>
      </c>
      <c r="H68" s="116">
        <v>7.4099999999999999E-2</v>
      </c>
      <c r="I68" s="117">
        <f>E68*H68</f>
        <v>7.41</v>
      </c>
      <c r="J68" s="116">
        <v>0</v>
      </c>
      <c r="K68" s="117">
        <f>E68*J68</f>
        <v>0</v>
      </c>
      <c r="O68" s="108"/>
      <c r="Z68" s="108"/>
      <c r="AA68" s="108">
        <v>1</v>
      </c>
      <c r="AB68" s="108">
        <v>1</v>
      </c>
      <c r="AC68" s="108">
        <v>1</v>
      </c>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18">
        <f>G68</f>
        <v>0</v>
      </c>
      <c r="BA68" s="108"/>
      <c r="BB68" s="108"/>
      <c r="BC68" s="108"/>
      <c r="BD68" s="108"/>
      <c r="BE68" s="108"/>
      <c r="BF68" s="108"/>
      <c r="BG68" s="108"/>
      <c r="BH68" s="108"/>
      <c r="BI68" s="108"/>
      <c r="CA68" s="108">
        <v>1</v>
      </c>
      <c r="CB68" s="108">
        <v>1</v>
      </c>
      <c r="CZ68" s="75">
        <v>1</v>
      </c>
    </row>
    <row r="69" spans="1:104" ht="22.5" x14ac:dyDescent="0.2">
      <c r="A69" s="109">
        <v>11</v>
      </c>
      <c r="B69" s="110" t="s">
        <v>1432</v>
      </c>
      <c r="C69" s="111" t="s">
        <v>1433</v>
      </c>
      <c r="D69" s="112" t="s">
        <v>133</v>
      </c>
      <c r="E69" s="113">
        <v>20</v>
      </c>
      <c r="F69" s="114">
        <v>0</v>
      </c>
      <c r="G69" s="115">
        <f>E69*F69</f>
        <v>0</v>
      </c>
      <c r="H69" s="116">
        <v>0</v>
      </c>
      <c r="I69" s="117">
        <f>E69*H69</f>
        <v>0</v>
      </c>
      <c r="J69" s="116">
        <v>0</v>
      </c>
      <c r="K69" s="117">
        <f>E69*J69</f>
        <v>0</v>
      </c>
      <c r="O69" s="108"/>
      <c r="Z69" s="108"/>
      <c r="AA69" s="108">
        <v>1</v>
      </c>
      <c r="AB69" s="108">
        <v>1</v>
      </c>
      <c r="AC69" s="108">
        <v>1</v>
      </c>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18">
        <f>G69</f>
        <v>0</v>
      </c>
      <c r="BA69" s="108"/>
      <c r="BB69" s="108"/>
      <c r="BC69" s="108"/>
      <c r="BD69" s="108"/>
      <c r="BE69" s="108"/>
      <c r="BF69" s="108"/>
      <c r="BG69" s="108"/>
      <c r="BH69" s="108"/>
      <c r="BI69" s="108"/>
      <c r="CA69" s="108">
        <v>1</v>
      </c>
      <c r="CB69" s="108">
        <v>1</v>
      </c>
      <c r="CZ69" s="75">
        <v>1</v>
      </c>
    </row>
    <row r="70" spans="1:104" ht="22.5" x14ac:dyDescent="0.2">
      <c r="A70" s="109">
        <v>12</v>
      </c>
      <c r="B70" s="110" t="s">
        <v>1434</v>
      </c>
      <c r="C70" s="111" t="s">
        <v>2413</v>
      </c>
      <c r="D70" s="112" t="s">
        <v>49</v>
      </c>
      <c r="E70" s="113">
        <v>211</v>
      </c>
      <c r="F70" s="114">
        <v>0</v>
      </c>
      <c r="G70" s="115">
        <f>E70*F70</f>
        <v>0</v>
      </c>
      <c r="H70" s="116">
        <v>0.05</v>
      </c>
      <c r="I70" s="117">
        <f>E70*H70</f>
        <v>10.55</v>
      </c>
      <c r="J70" s="116">
        <v>0</v>
      </c>
      <c r="K70" s="117">
        <f>E70*J70</f>
        <v>0</v>
      </c>
      <c r="O70" s="108"/>
      <c r="Z70" s="108"/>
      <c r="AA70" s="108">
        <v>1</v>
      </c>
      <c r="AB70" s="108">
        <v>1</v>
      </c>
      <c r="AC70" s="108">
        <v>1</v>
      </c>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18">
        <f>G70</f>
        <v>0</v>
      </c>
      <c r="BA70" s="108"/>
      <c r="BB70" s="108"/>
      <c r="BC70" s="108"/>
      <c r="BD70" s="108"/>
      <c r="BE70" s="108"/>
      <c r="BF70" s="108"/>
      <c r="BG70" s="108"/>
      <c r="BH70" s="108"/>
      <c r="BI70" s="108"/>
      <c r="CA70" s="108">
        <v>1</v>
      </c>
      <c r="CB70" s="108">
        <v>1</v>
      </c>
      <c r="CZ70" s="75">
        <v>1</v>
      </c>
    </row>
    <row r="71" spans="1:104" x14ac:dyDescent="0.2">
      <c r="A71" s="119"/>
      <c r="B71" s="120"/>
      <c r="C71" s="185" t="s">
        <v>1436</v>
      </c>
      <c r="D71" s="186"/>
      <c r="E71" s="123">
        <v>211</v>
      </c>
      <c r="F71" s="124"/>
      <c r="G71" s="125"/>
      <c r="H71" s="126"/>
      <c r="I71" s="121"/>
      <c r="K71" s="121"/>
      <c r="M71" s="122" t="s">
        <v>1436</v>
      </c>
      <c r="O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27" t="str">
        <f>C70</f>
        <v>Svršek komunikace z upravené lomové výsivky 0-4mm tl. 100mm</v>
      </c>
      <c r="BE71" s="108"/>
      <c r="BF71" s="108"/>
      <c r="BG71" s="108"/>
      <c r="BH71" s="108"/>
      <c r="BI71" s="108"/>
    </row>
    <row r="72" spans="1:104" x14ac:dyDescent="0.2">
      <c r="A72" s="128" t="s">
        <v>51</v>
      </c>
      <c r="B72" s="129" t="s">
        <v>1422</v>
      </c>
      <c r="C72" s="130" t="s">
        <v>1423</v>
      </c>
      <c r="D72" s="131"/>
      <c r="E72" s="132"/>
      <c r="F72" s="132"/>
      <c r="G72" s="133">
        <f>SUM(G56:G71)</f>
        <v>0</v>
      </c>
      <c r="H72" s="134"/>
      <c r="I72" s="133">
        <f>SUM(I56:I71)</f>
        <v>39.921345000000002</v>
      </c>
      <c r="J72" s="135"/>
      <c r="K72" s="133">
        <f>SUM(K56:K71)</f>
        <v>0</v>
      </c>
      <c r="O72" s="108"/>
      <c r="X72" s="136">
        <f>K72</f>
        <v>0</v>
      </c>
      <c r="Y72" s="136">
        <f>I72</f>
        <v>39.921345000000002</v>
      </c>
      <c r="Z72" s="118">
        <f>G72</f>
        <v>0</v>
      </c>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37"/>
      <c r="BB72" s="137"/>
      <c r="BC72" s="137"/>
      <c r="BD72" s="137"/>
      <c r="BE72" s="137"/>
      <c r="BF72" s="137"/>
      <c r="BG72" s="108"/>
      <c r="BH72" s="108"/>
      <c r="BI72" s="108"/>
    </row>
    <row r="73" spans="1:104" ht="14.25" customHeight="1" x14ac:dyDescent="0.2">
      <c r="A73" s="100" t="s">
        <v>46</v>
      </c>
      <c r="B73" s="101" t="s">
        <v>1439</v>
      </c>
      <c r="C73" s="102" t="s">
        <v>1440</v>
      </c>
      <c r="D73" s="103"/>
      <c r="E73" s="104"/>
      <c r="F73" s="104"/>
      <c r="G73" s="105"/>
      <c r="H73" s="106"/>
      <c r="I73" s="107"/>
      <c r="J73" s="106"/>
      <c r="K73" s="107"/>
      <c r="O73" s="108"/>
    </row>
    <row r="74" spans="1:104" ht="22.5" x14ac:dyDescent="0.2">
      <c r="A74" s="109">
        <v>13</v>
      </c>
      <c r="B74" s="110" t="s">
        <v>1441</v>
      </c>
      <c r="C74" s="111" t="s">
        <v>2414</v>
      </c>
      <c r="D74" s="112" t="s">
        <v>133</v>
      </c>
      <c r="E74" s="113">
        <v>59.2</v>
      </c>
      <c r="F74" s="114">
        <v>0</v>
      </c>
      <c r="G74" s="115">
        <f>E74*F74</f>
        <v>0</v>
      </c>
      <c r="H74" s="116">
        <v>0.24357999999999999</v>
      </c>
      <c r="I74" s="117">
        <f>E74*H74</f>
        <v>14.419936</v>
      </c>
      <c r="J74" s="116">
        <v>0</v>
      </c>
      <c r="K74" s="117">
        <f>E74*J74</f>
        <v>0</v>
      </c>
      <c r="O74" s="108"/>
      <c r="Z74" s="108"/>
      <c r="AA74" s="108">
        <v>1</v>
      </c>
      <c r="AB74" s="108">
        <v>1</v>
      </c>
      <c r="AC74" s="108">
        <v>1</v>
      </c>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18">
        <f>G74</f>
        <v>0</v>
      </c>
      <c r="BA74" s="108"/>
      <c r="BB74" s="108"/>
      <c r="BC74" s="108"/>
      <c r="BD74" s="108"/>
      <c r="BE74" s="108"/>
      <c r="BF74" s="108"/>
      <c r="BG74" s="108"/>
      <c r="BH74" s="108"/>
      <c r="BI74" s="108"/>
      <c r="CA74" s="108">
        <v>1</v>
      </c>
      <c r="CB74" s="108">
        <v>1</v>
      </c>
      <c r="CZ74" s="75">
        <v>1</v>
      </c>
    </row>
    <row r="75" spans="1:104" ht="25.5" x14ac:dyDescent="0.2">
      <c r="A75" s="119"/>
      <c r="B75" s="120"/>
      <c r="C75" s="185" t="s">
        <v>1443</v>
      </c>
      <c r="D75" s="186"/>
      <c r="E75" s="123">
        <v>59.2</v>
      </c>
      <c r="F75" s="124"/>
      <c r="G75" s="125"/>
      <c r="H75" s="126"/>
      <c r="I75" s="121"/>
      <c r="K75" s="121"/>
      <c r="M75" s="122" t="s">
        <v>1443</v>
      </c>
      <c r="O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27" t="str">
        <f>C74</f>
        <v>Osazení ležat. obrub. bet. s opěrou,lože z C 12/15 včetně obrubníku 10 100/10/25</v>
      </c>
      <c r="BE75" s="108"/>
      <c r="BF75" s="108"/>
      <c r="BG75" s="108"/>
      <c r="BH75" s="108"/>
      <c r="BI75" s="108"/>
    </row>
    <row r="76" spans="1:104" x14ac:dyDescent="0.2">
      <c r="A76" s="128" t="s">
        <v>51</v>
      </c>
      <c r="B76" s="129" t="s">
        <v>1439</v>
      </c>
      <c r="C76" s="130" t="s">
        <v>1440</v>
      </c>
      <c r="D76" s="131"/>
      <c r="E76" s="132"/>
      <c r="F76" s="132"/>
      <c r="G76" s="133">
        <f>SUM(G73:G75)</f>
        <v>0</v>
      </c>
      <c r="H76" s="134"/>
      <c r="I76" s="133">
        <f>SUM(I73:I75)</f>
        <v>14.419936</v>
      </c>
      <c r="J76" s="135"/>
      <c r="K76" s="133">
        <f>SUM(K73:K75)</f>
        <v>0</v>
      </c>
      <c r="O76" s="108"/>
      <c r="X76" s="136">
        <f>K76</f>
        <v>0</v>
      </c>
      <c r="Y76" s="136">
        <f>I76</f>
        <v>14.419936</v>
      </c>
      <c r="Z76" s="118">
        <f>G76</f>
        <v>0</v>
      </c>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37"/>
      <c r="BB76" s="137"/>
      <c r="BC76" s="137"/>
      <c r="BD76" s="137"/>
      <c r="BE76" s="137"/>
      <c r="BF76" s="137"/>
      <c r="BG76" s="108"/>
      <c r="BH76" s="108"/>
      <c r="BI76" s="108"/>
    </row>
    <row r="77" spans="1:104" ht="14.25" customHeight="1" x14ac:dyDescent="0.2">
      <c r="A77" s="100" t="s">
        <v>46</v>
      </c>
      <c r="B77" s="101" t="s">
        <v>256</v>
      </c>
      <c r="C77" s="102" t="s">
        <v>257</v>
      </c>
      <c r="D77" s="103"/>
      <c r="E77" s="104"/>
      <c r="F77" s="104"/>
      <c r="G77" s="105"/>
      <c r="H77" s="106"/>
      <c r="I77" s="107"/>
      <c r="J77" s="106"/>
      <c r="K77" s="107"/>
      <c r="O77" s="108"/>
    </row>
    <row r="78" spans="1:104" ht="22.5" x14ac:dyDescent="0.2">
      <c r="A78" s="109">
        <v>14</v>
      </c>
      <c r="B78" s="110" t="s">
        <v>1446</v>
      </c>
      <c r="C78" s="111" t="s">
        <v>1447</v>
      </c>
      <c r="D78" s="112" t="s">
        <v>128</v>
      </c>
      <c r="E78" s="113">
        <v>71.893060000000006</v>
      </c>
      <c r="F78" s="114">
        <v>0</v>
      </c>
      <c r="G78" s="115">
        <f>E78*F78</f>
        <v>0</v>
      </c>
      <c r="H78" s="116">
        <v>0</v>
      </c>
      <c r="I78" s="117">
        <f>E78*H78</f>
        <v>0</v>
      </c>
      <c r="J78" s="116">
        <v>0</v>
      </c>
      <c r="K78" s="117">
        <f>E78*J78</f>
        <v>0</v>
      </c>
      <c r="O78" s="108"/>
      <c r="Z78" s="108"/>
      <c r="AA78" s="108">
        <v>1</v>
      </c>
      <c r="AB78" s="108">
        <v>1</v>
      </c>
      <c r="AC78" s="108">
        <v>1</v>
      </c>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18">
        <f>G78</f>
        <v>0</v>
      </c>
      <c r="BA78" s="108"/>
      <c r="BB78" s="108"/>
      <c r="BC78" s="108"/>
      <c r="BD78" s="108"/>
      <c r="BE78" s="108"/>
      <c r="BF78" s="108"/>
      <c r="BG78" s="108"/>
      <c r="BH78" s="108"/>
      <c r="BI78" s="108"/>
      <c r="CA78" s="108">
        <v>1</v>
      </c>
      <c r="CB78" s="108">
        <v>1</v>
      </c>
      <c r="CZ78" s="75">
        <v>1</v>
      </c>
    </row>
    <row r="79" spans="1:104" x14ac:dyDescent="0.2">
      <c r="A79" s="128" t="s">
        <v>51</v>
      </c>
      <c r="B79" s="129" t="s">
        <v>256</v>
      </c>
      <c r="C79" s="130" t="s">
        <v>257</v>
      </c>
      <c r="D79" s="131"/>
      <c r="E79" s="132"/>
      <c r="F79" s="132"/>
      <c r="G79" s="133">
        <f>SUM(G77:G78)</f>
        <v>0</v>
      </c>
      <c r="H79" s="134"/>
      <c r="I79" s="133">
        <f>SUM(I77:I78)</f>
        <v>0</v>
      </c>
      <c r="J79" s="135"/>
      <c r="K79" s="133">
        <f>SUM(K77:K78)</f>
        <v>0</v>
      </c>
      <c r="O79" s="108"/>
      <c r="X79" s="136">
        <f>K79</f>
        <v>0</v>
      </c>
      <c r="Y79" s="136">
        <f>I79</f>
        <v>0</v>
      </c>
      <c r="Z79" s="118">
        <f>G79</f>
        <v>0</v>
      </c>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37"/>
      <c r="BB79" s="137"/>
      <c r="BC79" s="137"/>
      <c r="BD79" s="137"/>
      <c r="BE79" s="137"/>
      <c r="BF79" s="137"/>
      <c r="BG79" s="108"/>
      <c r="BH79" s="108"/>
      <c r="BI79" s="108"/>
    </row>
    <row r="80" spans="1:104" ht="14.25" customHeight="1" x14ac:dyDescent="0.2">
      <c r="A80" s="100" t="s">
        <v>46</v>
      </c>
      <c r="B80" s="101" t="s">
        <v>360</v>
      </c>
      <c r="C80" s="102" t="s">
        <v>361</v>
      </c>
      <c r="D80" s="103"/>
      <c r="E80" s="104"/>
      <c r="F80" s="104"/>
      <c r="G80" s="105"/>
      <c r="H80" s="106"/>
      <c r="I80" s="107"/>
      <c r="J80" s="106"/>
      <c r="K80" s="107"/>
      <c r="O80" s="108"/>
    </row>
    <row r="81" spans="1:104" x14ac:dyDescent="0.2">
      <c r="A81" s="109">
        <v>15</v>
      </c>
      <c r="B81" s="110" t="s">
        <v>2415</v>
      </c>
      <c r="C81" s="111" t="s">
        <v>2416</v>
      </c>
      <c r="D81" s="112" t="s">
        <v>2346</v>
      </c>
      <c r="E81" s="113">
        <v>3</v>
      </c>
      <c r="F81" s="114">
        <v>0</v>
      </c>
      <c r="G81" s="115">
        <f t="shared" ref="G81:G89" si="3">E81*F81</f>
        <v>0</v>
      </c>
      <c r="H81" s="116">
        <v>0</v>
      </c>
      <c r="I81" s="117">
        <f t="shared" ref="I81:I89" si="4">E81*H81</f>
        <v>0</v>
      </c>
      <c r="J81" s="116">
        <v>0</v>
      </c>
      <c r="K81" s="117">
        <f t="shared" ref="K81:K89" si="5">E81*J81</f>
        <v>0</v>
      </c>
      <c r="O81" s="108"/>
      <c r="Z81" s="108"/>
      <c r="AA81" s="108">
        <v>1</v>
      </c>
      <c r="AB81" s="108">
        <v>7</v>
      </c>
      <c r="AC81" s="108">
        <v>7</v>
      </c>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18">
        <f t="shared" ref="AZ81:AZ89" si="6">G81</f>
        <v>0</v>
      </c>
      <c r="BA81" s="108"/>
      <c r="BB81" s="108"/>
      <c r="BC81" s="108"/>
      <c r="BD81" s="108"/>
      <c r="BE81" s="108"/>
      <c r="BF81" s="108"/>
      <c r="BG81" s="108"/>
      <c r="BH81" s="108"/>
      <c r="BI81" s="108"/>
      <c r="CA81" s="108">
        <v>1</v>
      </c>
      <c r="CB81" s="108">
        <v>7</v>
      </c>
      <c r="CZ81" s="75">
        <v>2</v>
      </c>
    </row>
    <row r="82" spans="1:104" x14ac:dyDescent="0.2">
      <c r="A82" s="109">
        <v>16</v>
      </c>
      <c r="B82" s="110" t="s">
        <v>2417</v>
      </c>
      <c r="C82" s="111" t="s">
        <v>2418</v>
      </c>
      <c r="D82" s="112" t="s">
        <v>2346</v>
      </c>
      <c r="E82" s="113">
        <v>2</v>
      </c>
      <c r="F82" s="114">
        <v>0</v>
      </c>
      <c r="G82" s="115">
        <f t="shared" si="3"/>
        <v>0</v>
      </c>
      <c r="H82" s="116">
        <v>0</v>
      </c>
      <c r="I82" s="117">
        <f t="shared" si="4"/>
        <v>0</v>
      </c>
      <c r="J82" s="116">
        <v>0</v>
      </c>
      <c r="K82" s="117">
        <f t="shared" si="5"/>
        <v>0</v>
      </c>
      <c r="O82" s="108"/>
      <c r="Z82" s="108"/>
      <c r="AA82" s="108">
        <v>1</v>
      </c>
      <c r="AB82" s="108">
        <v>7</v>
      </c>
      <c r="AC82" s="108">
        <v>7</v>
      </c>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18">
        <f t="shared" si="6"/>
        <v>0</v>
      </c>
      <c r="BA82" s="108"/>
      <c r="BB82" s="108"/>
      <c r="BC82" s="108"/>
      <c r="BD82" s="108"/>
      <c r="BE82" s="108"/>
      <c r="BF82" s="108"/>
      <c r="BG82" s="108"/>
      <c r="BH82" s="108"/>
      <c r="BI82" s="108"/>
      <c r="CA82" s="108">
        <v>1</v>
      </c>
      <c r="CB82" s="108">
        <v>7</v>
      </c>
      <c r="CZ82" s="75">
        <v>2</v>
      </c>
    </row>
    <row r="83" spans="1:104" x14ac:dyDescent="0.2">
      <c r="A83" s="109">
        <v>17</v>
      </c>
      <c r="B83" s="110" t="s">
        <v>2419</v>
      </c>
      <c r="C83" s="111" t="s">
        <v>2420</v>
      </c>
      <c r="D83" s="112" t="s">
        <v>2346</v>
      </c>
      <c r="E83" s="113">
        <v>1</v>
      </c>
      <c r="F83" s="114">
        <v>0</v>
      </c>
      <c r="G83" s="115">
        <f t="shared" si="3"/>
        <v>0</v>
      </c>
      <c r="H83" s="116">
        <v>0</v>
      </c>
      <c r="I83" s="117">
        <f t="shared" si="4"/>
        <v>0</v>
      </c>
      <c r="J83" s="116">
        <v>0</v>
      </c>
      <c r="K83" s="117">
        <f t="shared" si="5"/>
        <v>0</v>
      </c>
      <c r="O83" s="108"/>
      <c r="Z83" s="108"/>
      <c r="AA83" s="108">
        <v>1</v>
      </c>
      <c r="AB83" s="108">
        <v>7</v>
      </c>
      <c r="AC83" s="108">
        <v>7</v>
      </c>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18">
        <f t="shared" si="6"/>
        <v>0</v>
      </c>
      <c r="BA83" s="108"/>
      <c r="BB83" s="108"/>
      <c r="BC83" s="108"/>
      <c r="BD83" s="108"/>
      <c r="BE83" s="108"/>
      <c r="BF83" s="108"/>
      <c r="BG83" s="108"/>
      <c r="BH83" s="108"/>
      <c r="BI83" s="108"/>
      <c r="CA83" s="108">
        <v>1</v>
      </c>
      <c r="CB83" s="108">
        <v>7</v>
      </c>
      <c r="CZ83" s="75">
        <v>2</v>
      </c>
    </row>
    <row r="84" spans="1:104" x14ac:dyDescent="0.2">
      <c r="A84" s="109">
        <v>18</v>
      </c>
      <c r="B84" s="110" t="s">
        <v>2421</v>
      </c>
      <c r="C84" s="111" t="s">
        <v>2422</v>
      </c>
      <c r="D84" s="112" t="s">
        <v>2346</v>
      </c>
      <c r="E84" s="113">
        <v>6</v>
      </c>
      <c r="F84" s="114">
        <v>0</v>
      </c>
      <c r="G84" s="115">
        <f t="shared" si="3"/>
        <v>0</v>
      </c>
      <c r="H84" s="116">
        <v>0</v>
      </c>
      <c r="I84" s="117">
        <f t="shared" si="4"/>
        <v>0</v>
      </c>
      <c r="J84" s="116">
        <v>0</v>
      </c>
      <c r="K84" s="117">
        <f t="shared" si="5"/>
        <v>0</v>
      </c>
      <c r="O84" s="108"/>
      <c r="Z84" s="108"/>
      <c r="AA84" s="108">
        <v>1</v>
      </c>
      <c r="AB84" s="108">
        <v>7</v>
      </c>
      <c r="AC84" s="108">
        <v>7</v>
      </c>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18">
        <f t="shared" si="6"/>
        <v>0</v>
      </c>
      <c r="BA84" s="108"/>
      <c r="BB84" s="108"/>
      <c r="BC84" s="108"/>
      <c r="BD84" s="108"/>
      <c r="BE84" s="108"/>
      <c r="BF84" s="108"/>
      <c r="BG84" s="108"/>
      <c r="BH84" s="108"/>
      <c r="BI84" s="108"/>
      <c r="CA84" s="108">
        <v>1</v>
      </c>
      <c r="CB84" s="108">
        <v>7</v>
      </c>
      <c r="CZ84" s="75">
        <v>2</v>
      </c>
    </row>
    <row r="85" spans="1:104" x14ac:dyDescent="0.2">
      <c r="A85" s="109">
        <v>19</v>
      </c>
      <c r="B85" s="110" t="s">
        <v>2423</v>
      </c>
      <c r="C85" s="111" t="s">
        <v>2424</v>
      </c>
      <c r="D85" s="112" t="s">
        <v>2346</v>
      </c>
      <c r="E85" s="113">
        <v>3</v>
      </c>
      <c r="F85" s="114">
        <v>0</v>
      </c>
      <c r="G85" s="115">
        <f t="shared" si="3"/>
        <v>0</v>
      </c>
      <c r="H85" s="116">
        <v>0</v>
      </c>
      <c r="I85" s="117">
        <f t="shared" si="4"/>
        <v>0</v>
      </c>
      <c r="J85" s="116">
        <v>0</v>
      </c>
      <c r="K85" s="117">
        <f t="shared" si="5"/>
        <v>0</v>
      </c>
      <c r="O85" s="108"/>
      <c r="Z85" s="108"/>
      <c r="AA85" s="108">
        <v>1</v>
      </c>
      <c r="AB85" s="108">
        <v>7</v>
      </c>
      <c r="AC85" s="108">
        <v>7</v>
      </c>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18">
        <f t="shared" si="6"/>
        <v>0</v>
      </c>
      <c r="BA85" s="108"/>
      <c r="BB85" s="108"/>
      <c r="BC85" s="108"/>
      <c r="BD85" s="108"/>
      <c r="BE85" s="108"/>
      <c r="BF85" s="108"/>
      <c r="BG85" s="108"/>
      <c r="BH85" s="108"/>
      <c r="BI85" s="108"/>
      <c r="CA85" s="108">
        <v>1</v>
      </c>
      <c r="CB85" s="108">
        <v>7</v>
      </c>
      <c r="CZ85" s="75">
        <v>2</v>
      </c>
    </row>
    <row r="86" spans="1:104" x14ac:dyDescent="0.2">
      <c r="A86" s="109">
        <v>20</v>
      </c>
      <c r="B86" s="110" t="s">
        <v>2425</v>
      </c>
      <c r="C86" s="111" t="s">
        <v>2426</v>
      </c>
      <c r="D86" s="112" t="s">
        <v>2346</v>
      </c>
      <c r="E86" s="113">
        <v>1</v>
      </c>
      <c r="F86" s="114">
        <v>0</v>
      </c>
      <c r="G86" s="115">
        <f t="shared" si="3"/>
        <v>0</v>
      </c>
      <c r="H86" s="116">
        <v>0</v>
      </c>
      <c r="I86" s="117">
        <f t="shared" si="4"/>
        <v>0</v>
      </c>
      <c r="J86" s="116">
        <v>0</v>
      </c>
      <c r="K86" s="117">
        <f t="shared" si="5"/>
        <v>0</v>
      </c>
      <c r="O86" s="108"/>
      <c r="Z86" s="108"/>
      <c r="AA86" s="108">
        <v>1</v>
      </c>
      <c r="AB86" s="108">
        <v>7</v>
      </c>
      <c r="AC86" s="108">
        <v>7</v>
      </c>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18">
        <f t="shared" si="6"/>
        <v>0</v>
      </c>
      <c r="BA86" s="108"/>
      <c r="BB86" s="108"/>
      <c r="BC86" s="108"/>
      <c r="BD86" s="108"/>
      <c r="BE86" s="108"/>
      <c r="BF86" s="108"/>
      <c r="BG86" s="108"/>
      <c r="BH86" s="108"/>
      <c r="BI86" s="108"/>
      <c r="CA86" s="108">
        <v>1</v>
      </c>
      <c r="CB86" s="108">
        <v>7</v>
      </c>
      <c r="CZ86" s="75">
        <v>2</v>
      </c>
    </row>
    <row r="87" spans="1:104" x14ac:dyDescent="0.2">
      <c r="A87" s="109">
        <v>21</v>
      </c>
      <c r="B87" s="110" t="s">
        <v>2427</v>
      </c>
      <c r="C87" s="111" t="s">
        <v>2428</v>
      </c>
      <c r="D87" s="112" t="s">
        <v>2346</v>
      </c>
      <c r="E87" s="113">
        <v>1</v>
      </c>
      <c r="F87" s="114">
        <v>0</v>
      </c>
      <c r="G87" s="115">
        <f t="shared" si="3"/>
        <v>0</v>
      </c>
      <c r="H87" s="116">
        <v>0</v>
      </c>
      <c r="I87" s="117">
        <f t="shared" si="4"/>
        <v>0</v>
      </c>
      <c r="J87" s="116">
        <v>0</v>
      </c>
      <c r="K87" s="117">
        <f t="shared" si="5"/>
        <v>0</v>
      </c>
      <c r="O87" s="108"/>
      <c r="Z87" s="108"/>
      <c r="AA87" s="108">
        <v>1</v>
      </c>
      <c r="AB87" s="108">
        <v>7</v>
      </c>
      <c r="AC87" s="108">
        <v>7</v>
      </c>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18">
        <f t="shared" si="6"/>
        <v>0</v>
      </c>
      <c r="BA87" s="108"/>
      <c r="BB87" s="108"/>
      <c r="BC87" s="108"/>
      <c r="BD87" s="108"/>
      <c r="BE87" s="108"/>
      <c r="BF87" s="108"/>
      <c r="BG87" s="108"/>
      <c r="BH87" s="108"/>
      <c r="BI87" s="108"/>
      <c r="CA87" s="108">
        <v>1</v>
      </c>
      <c r="CB87" s="108">
        <v>7</v>
      </c>
      <c r="CZ87" s="75">
        <v>2</v>
      </c>
    </row>
    <row r="88" spans="1:104" x14ac:dyDescent="0.2">
      <c r="A88" s="109">
        <v>22</v>
      </c>
      <c r="B88" s="110" t="s">
        <v>2429</v>
      </c>
      <c r="C88" s="111" t="s">
        <v>2430</v>
      </c>
      <c r="D88" s="112" t="s">
        <v>2346</v>
      </c>
      <c r="E88" s="113">
        <v>1</v>
      </c>
      <c r="F88" s="114">
        <v>0</v>
      </c>
      <c r="G88" s="115">
        <f t="shared" si="3"/>
        <v>0</v>
      </c>
      <c r="H88" s="116">
        <v>0</v>
      </c>
      <c r="I88" s="117">
        <f t="shared" si="4"/>
        <v>0</v>
      </c>
      <c r="J88" s="116">
        <v>0</v>
      </c>
      <c r="K88" s="117">
        <f t="shared" si="5"/>
        <v>0</v>
      </c>
      <c r="O88" s="108"/>
      <c r="Z88" s="108"/>
      <c r="AA88" s="108">
        <v>1</v>
      </c>
      <c r="AB88" s="108">
        <v>7</v>
      </c>
      <c r="AC88" s="108">
        <v>7</v>
      </c>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18">
        <f t="shared" si="6"/>
        <v>0</v>
      </c>
      <c r="BA88" s="108"/>
      <c r="BB88" s="108"/>
      <c r="BC88" s="108"/>
      <c r="BD88" s="108"/>
      <c r="BE88" s="108"/>
      <c r="BF88" s="108"/>
      <c r="BG88" s="108"/>
      <c r="BH88" s="108"/>
      <c r="BI88" s="108"/>
      <c r="CA88" s="108">
        <v>1</v>
      </c>
      <c r="CB88" s="108">
        <v>7</v>
      </c>
      <c r="CZ88" s="75">
        <v>2</v>
      </c>
    </row>
    <row r="89" spans="1:104" x14ac:dyDescent="0.2">
      <c r="A89" s="109">
        <v>23</v>
      </c>
      <c r="B89" s="110" t="s">
        <v>2431</v>
      </c>
      <c r="C89" s="111" t="s">
        <v>2432</v>
      </c>
      <c r="D89" s="112" t="s">
        <v>2346</v>
      </c>
      <c r="E89" s="113">
        <v>2</v>
      </c>
      <c r="F89" s="114">
        <v>0</v>
      </c>
      <c r="G89" s="115">
        <f t="shared" si="3"/>
        <v>0</v>
      </c>
      <c r="H89" s="116">
        <v>0</v>
      </c>
      <c r="I89" s="117">
        <f t="shared" si="4"/>
        <v>0</v>
      </c>
      <c r="J89" s="116">
        <v>0</v>
      </c>
      <c r="K89" s="117">
        <f t="shared" si="5"/>
        <v>0</v>
      </c>
      <c r="O89" s="108"/>
      <c r="Z89" s="108"/>
      <c r="AA89" s="108">
        <v>1</v>
      </c>
      <c r="AB89" s="108">
        <v>7</v>
      </c>
      <c r="AC89" s="108">
        <v>7</v>
      </c>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18">
        <f t="shared" si="6"/>
        <v>0</v>
      </c>
      <c r="BA89" s="108"/>
      <c r="BB89" s="108"/>
      <c r="BC89" s="108"/>
      <c r="BD89" s="108"/>
      <c r="BE89" s="108"/>
      <c r="BF89" s="108"/>
      <c r="BG89" s="108"/>
      <c r="BH89" s="108"/>
      <c r="BI89" s="108"/>
      <c r="CA89" s="108">
        <v>1</v>
      </c>
      <c r="CB89" s="108">
        <v>7</v>
      </c>
      <c r="CZ89" s="75">
        <v>2</v>
      </c>
    </row>
    <row r="90" spans="1:104" x14ac:dyDescent="0.2">
      <c r="A90" s="128" t="s">
        <v>51</v>
      </c>
      <c r="B90" s="129" t="s">
        <v>360</v>
      </c>
      <c r="C90" s="130" t="s">
        <v>361</v>
      </c>
      <c r="D90" s="131"/>
      <c r="E90" s="132"/>
      <c r="F90" s="132"/>
      <c r="G90" s="133">
        <f>SUM(G80:G89)</f>
        <v>0</v>
      </c>
      <c r="H90" s="134"/>
      <c r="I90" s="133">
        <f>SUM(I80:I89)</f>
        <v>0</v>
      </c>
      <c r="J90" s="135"/>
      <c r="K90" s="133">
        <f>SUM(K80:K89)</f>
        <v>0</v>
      </c>
      <c r="O90" s="108"/>
      <c r="X90" s="136">
        <f>K90</f>
        <v>0</v>
      </c>
      <c r="Y90" s="136">
        <f>I90</f>
        <v>0</v>
      </c>
      <c r="Z90" s="118">
        <f>G90</f>
        <v>0</v>
      </c>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37"/>
      <c r="BB90" s="137"/>
      <c r="BC90" s="137"/>
      <c r="BD90" s="137"/>
      <c r="BE90" s="137"/>
      <c r="BF90" s="137"/>
      <c r="BG90" s="108"/>
      <c r="BH90" s="108"/>
      <c r="BI90" s="108"/>
    </row>
    <row r="91" spans="1:104" x14ac:dyDescent="0.2">
      <c r="A91" s="138" t="s">
        <v>29</v>
      </c>
      <c r="B91" s="139" t="s">
        <v>52</v>
      </c>
      <c r="C91" s="140"/>
      <c r="D91" s="141"/>
      <c r="E91" s="142"/>
      <c r="F91" s="142"/>
      <c r="G91" s="143">
        <f>SUM(Z7:Z91)</f>
        <v>0</v>
      </c>
      <c r="H91" s="144"/>
      <c r="I91" s="143">
        <f>SUM(Y7:Y91)</f>
        <v>71.893061000000003</v>
      </c>
      <c r="J91" s="144"/>
      <c r="K91" s="143">
        <f>SUM(X7:X91)</f>
        <v>0</v>
      </c>
      <c r="O91" s="108"/>
      <c r="BA91" s="145"/>
      <c r="BB91" s="145"/>
      <c r="BC91" s="145"/>
      <c r="BD91" s="145"/>
      <c r="BE91" s="145"/>
      <c r="BF91" s="145"/>
    </row>
    <row r="92" spans="1:104" x14ac:dyDescent="0.2">
      <c r="E92" s="75"/>
    </row>
    <row r="93" spans="1:104" x14ac:dyDescent="0.2">
      <c r="A93" s="146" t="s">
        <v>31</v>
      </c>
      <c r="E93" s="75"/>
    </row>
    <row r="94" spans="1:104" ht="117.75" customHeight="1" x14ac:dyDescent="0.2">
      <c r="A94" s="182"/>
      <c r="B94" s="183"/>
      <c r="C94" s="183"/>
      <c r="D94" s="183"/>
      <c r="E94" s="183"/>
      <c r="F94" s="183"/>
      <c r="G94" s="184"/>
    </row>
    <row r="95" spans="1:104" x14ac:dyDescent="0.2">
      <c r="E95" s="75"/>
    </row>
    <row r="96" spans="1:104"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5:5" x14ac:dyDescent="0.2">
      <c r="E113" s="75"/>
    </row>
    <row r="114" spans="5:5" x14ac:dyDescent="0.2">
      <c r="E114" s="75"/>
    </row>
    <row r="115" spans="5:5" x14ac:dyDescent="0.2">
      <c r="E115" s="75"/>
    </row>
    <row r="116" spans="5:5" x14ac:dyDescent="0.2">
      <c r="E116" s="75"/>
    </row>
    <row r="117" spans="5:5" x14ac:dyDescent="0.2">
      <c r="E117" s="75"/>
    </row>
    <row r="118" spans="5:5" x14ac:dyDescent="0.2">
      <c r="E118" s="75"/>
    </row>
    <row r="119" spans="5:5" x14ac:dyDescent="0.2">
      <c r="E119" s="75"/>
    </row>
    <row r="120" spans="5:5" x14ac:dyDescent="0.2">
      <c r="E120" s="75"/>
    </row>
    <row r="121" spans="5:5" x14ac:dyDescent="0.2">
      <c r="E121" s="75"/>
    </row>
    <row r="122" spans="5:5" x14ac:dyDescent="0.2">
      <c r="E122" s="75"/>
    </row>
    <row r="123" spans="5:5" x14ac:dyDescent="0.2">
      <c r="E123" s="75"/>
    </row>
    <row r="124" spans="5:5" x14ac:dyDescent="0.2">
      <c r="E124" s="75"/>
    </row>
    <row r="125" spans="5:5" x14ac:dyDescent="0.2">
      <c r="E125" s="75"/>
    </row>
    <row r="126" spans="5:5" x14ac:dyDescent="0.2">
      <c r="E126" s="75"/>
    </row>
    <row r="127" spans="5:5" x14ac:dyDescent="0.2">
      <c r="E127" s="75"/>
    </row>
    <row r="128" spans="5:5" x14ac:dyDescent="0.2">
      <c r="E128" s="75"/>
    </row>
    <row r="129" spans="5:5" x14ac:dyDescent="0.2">
      <c r="E129" s="75"/>
    </row>
    <row r="130" spans="5:5" x14ac:dyDescent="0.2">
      <c r="E130" s="75"/>
    </row>
    <row r="131" spans="5:5" x14ac:dyDescent="0.2">
      <c r="E131" s="75"/>
    </row>
    <row r="132" spans="5:5" x14ac:dyDescent="0.2">
      <c r="E132" s="75"/>
    </row>
    <row r="133" spans="5:5" x14ac:dyDescent="0.2">
      <c r="E133" s="75"/>
    </row>
    <row r="134" spans="5:5" x14ac:dyDescent="0.2">
      <c r="E134" s="75"/>
    </row>
    <row r="135" spans="5:5" x14ac:dyDescent="0.2">
      <c r="E135" s="75"/>
    </row>
    <row r="136" spans="5:5" x14ac:dyDescent="0.2">
      <c r="E136" s="75"/>
    </row>
    <row r="137" spans="5:5" x14ac:dyDescent="0.2">
      <c r="E137" s="75"/>
    </row>
    <row r="138" spans="5:5" x14ac:dyDescent="0.2">
      <c r="E138" s="75"/>
    </row>
    <row r="139" spans="5:5" x14ac:dyDescent="0.2">
      <c r="E139" s="75"/>
    </row>
    <row r="140" spans="5:5" x14ac:dyDescent="0.2">
      <c r="E140" s="75"/>
    </row>
    <row r="141" spans="5:5" x14ac:dyDescent="0.2">
      <c r="E141" s="75"/>
    </row>
    <row r="142" spans="5:5" x14ac:dyDescent="0.2">
      <c r="E142" s="75"/>
    </row>
    <row r="143" spans="5:5" x14ac:dyDescent="0.2">
      <c r="E143" s="75"/>
    </row>
    <row r="144" spans="5:5" x14ac:dyDescent="0.2">
      <c r="E144" s="75"/>
    </row>
    <row r="145" spans="1:7" x14ac:dyDescent="0.2">
      <c r="E145" s="75"/>
    </row>
    <row r="146" spans="1:7" x14ac:dyDescent="0.2">
      <c r="E146" s="75"/>
    </row>
    <row r="147" spans="1:7" x14ac:dyDescent="0.2">
      <c r="E147" s="75"/>
    </row>
    <row r="148" spans="1:7" x14ac:dyDescent="0.2">
      <c r="E148" s="75"/>
    </row>
    <row r="149" spans="1:7" x14ac:dyDescent="0.2">
      <c r="E149" s="75"/>
    </row>
    <row r="150" spans="1:7" x14ac:dyDescent="0.2">
      <c r="A150" s="147"/>
      <c r="B150" s="147"/>
    </row>
    <row r="151" spans="1:7" x14ac:dyDescent="0.2">
      <c r="C151" s="148"/>
      <c r="D151" s="148"/>
      <c r="E151" s="149"/>
      <c r="F151" s="148"/>
      <c r="G151" s="150"/>
    </row>
    <row r="152" spans="1:7" x14ac:dyDescent="0.2">
      <c r="A152" s="147"/>
      <c r="B152" s="147"/>
    </row>
  </sheetData>
  <sheetProtection password="C7B2" sheet="1"/>
  <mergeCells count="45">
    <mergeCell ref="A1:G1"/>
    <mergeCell ref="A94:G94"/>
    <mergeCell ref="C9:D9"/>
    <mergeCell ref="C10:D10"/>
    <mergeCell ref="C11:D11"/>
    <mergeCell ref="C12:D12"/>
    <mergeCell ref="C13:D13"/>
    <mergeCell ref="C14:D14"/>
    <mergeCell ref="C32:G32"/>
    <mergeCell ref="C33:G33"/>
    <mergeCell ref="C34:G34"/>
    <mergeCell ref="C15:D15"/>
    <mergeCell ref="C16:D16"/>
    <mergeCell ref="C17:D17"/>
    <mergeCell ref="C19:D19"/>
    <mergeCell ref="C23:D23"/>
    <mergeCell ref="C27:G27"/>
    <mergeCell ref="C28:G28"/>
    <mergeCell ref="C29:G29"/>
    <mergeCell ref="C30:G30"/>
    <mergeCell ref="C31:G31"/>
    <mergeCell ref="C51:D51"/>
    <mergeCell ref="C52:D52"/>
    <mergeCell ref="C53:D53"/>
    <mergeCell ref="C35:G35"/>
    <mergeCell ref="C36:D36"/>
    <mergeCell ref="C40:G40"/>
    <mergeCell ref="C41:D41"/>
    <mergeCell ref="C46:D46"/>
    <mergeCell ref="C47:D47"/>
    <mergeCell ref="C48:D48"/>
    <mergeCell ref="C49:D49"/>
    <mergeCell ref="C50:D50"/>
    <mergeCell ref="C65:D65"/>
    <mergeCell ref="C66:D66"/>
    <mergeCell ref="C71:D71"/>
    <mergeCell ref="C75:D75"/>
    <mergeCell ref="C54:D54"/>
    <mergeCell ref="C58:D58"/>
    <mergeCell ref="C59:D59"/>
    <mergeCell ref="C60:D60"/>
    <mergeCell ref="C61:D61"/>
    <mergeCell ref="C62:D62"/>
    <mergeCell ref="C63:D63"/>
    <mergeCell ref="C64:D6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dimension ref="A1:CZ75"/>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2389</v>
      </c>
      <c r="E3" s="83"/>
      <c r="F3" s="84"/>
      <c r="G3" s="85"/>
    </row>
    <row r="4" spans="1:104" ht="13.5" customHeight="1" thickBot="1" x14ac:dyDescent="0.25">
      <c r="A4" s="86" t="s">
        <v>34</v>
      </c>
      <c r="B4" s="87"/>
      <c r="C4" s="88"/>
      <c r="D4" s="89" t="s">
        <v>2442</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2434</v>
      </c>
      <c r="C7" s="102" t="s">
        <v>2435</v>
      </c>
      <c r="D7" s="103"/>
      <c r="E7" s="104"/>
      <c r="F7" s="104"/>
      <c r="G7" s="105"/>
      <c r="H7" s="106"/>
      <c r="I7" s="107"/>
      <c r="J7" s="106"/>
      <c r="K7" s="107"/>
      <c r="O7" s="108"/>
    </row>
    <row r="8" spans="1:104" ht="22.5" x14ac:dyDescent="0.2">
      <c r="A8" s="109">
        <v>1</v>
      </c>
      <c r="B8" s="110" t="s">
        <v>2436</v>
      </c>
      <c r="C8" s="111" t="s">
        <v>2437</v>
      </c>
      <c r="D8" s="112" t="s">
        <v>84</v>
      </c>
      <c r="E8" s="113">
        <v>1</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x14ac:dyDescent="0.2">
      <c r="A9" s="128" t="s">
        <v>51</v>
      </c>
      <c r="B9" s="129" t="s">
        <v>2434</v>
      </c>
      <c r="C9" s="130" t="s">
        <v>2435</v>
      </c>
      <c r="D9" s="131"/>
      <c r="E9" s="132"/>
      <c r="F9" s="132"/>
      <c r="G9" s="133">
        <f>SUM(G7:G8)</f>
        <v>0</v>
      </c>
      <c r="H9" s="134"/>
      <c r="I9" s="133">
        <f>SUM(I7:I8)</f>
        <v>0</v>
      </c>
      <c r="J9" s="135"/>
      <c r="K9" s="133">
        <f>SUM(K7:K8)</f>
        <v>0</v>
      </c>
      <c r="O9" s="108"/>
      <c r="X9" s="136">
        <f>K9</f>
        <v>0</v>
      </c>
      <c r="Y9" s="136">
        <f>I9</f>
        <v>0</v>
      </c>
      <c r="Z9" s="118">
        <f>G9</f>
        <v>0</v>
      </c>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37"/>
      <c r="BB9" s="137"/>
      <c r="BC9" s="137"/>
      <c r="BD9" s="137"/>
      <c r="BE9" s="137"/>
      <c r="BF9" s="137"/>
      <c r="BG9" s="108"/>
      <c r="BH9" s="108"/>
      <c r="BI9" s="108"/>
    </row>
    <row r="10" spans="1:104" ht="14.25" customHeight="1" x14ac:dyDescent="0.2">
      <c r="A10" s="100" t="s">
        <v>46</v>
      </c>
      <c r="B10" s="101" t="s">
        <v>347</v>
      </c>
      <c r="C10" s="102" t="s">
        <v>348</v>
      </c>
      <c r="D10" s="103"/>
      <c r="E10" s="104"/>
      <c r="F10" s="104"/>
      <c r="G10" s="105"/>
      <c r="H10" s="106"/>
      <c r="I10" s="107"/>
      <c r="J10" s="106"/>
      <c r="K10" s="107"/>
      <c r="O10" s="108"/>
    </row>
    <row r="11" spans="1:104" x14ac:dyDescent="0.2">
      <c r="A11" s="109">
        <v>2</v>
      </c>
      <c r="B11" s="110" t="s">
        <v>2438</v>
      </c>
      <c r="C11" s="111" t="s">
        <v>2439</v>
      </c>
      <c r="D11" s="112" t="s">
        <v>55</v>
      </c>
      <c r="E11" s="113">
        <v>1</v>
      </c>
      <c r="F11" s="114">
        <v>0</v>
      </c>
      <c r="G11" s="115">
        <f>E11*F11</f>
        <v>0</v>
      </c>
      <c r="H11" s="116">
        <v>0</v>
      </c>
      <c r="I11" s="117">
        <f>E11*H11</f>
        <v>0</v>
      </c>
      <c r="J11" s="116">
        <v>0</v>
      </c>
      <c r="K11" s="117">
        <f>E11*J11</f>
        <v>0</v>
      </c>
      <c r="O11" s="108"/>
      <c r="Z11" s="108"/>
      <c r="AA11" s="108">
        <v>1</v>
      </c>
      <c r="AB11" s="108">
        <v>7</v>
      </c>
      <c r="AC11" s="108">
        <v>7</v>
      </c>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18">
        <f>G11</f>
        <v>0</v>
      </c>
      <c r="BA11" s="108"/>
      <c r="BB11" s="108"/>
      <c r="BC11" s="108"/>
      <c r="BD11" s="108"/>
      <c r="BE11" s="108"/>
      <c r="BF11" s="108"/>
      <c r="BG11" s="108"/>
      <c r="BH11" s="108"/>
      <c r="BI11" s="108"/>
      <c r="CA11" s="108">
        <v>1</v>
      </c>
      <c r="CB11" s="108">
        <v>7</v>
      </c>
      <c r="CZ11" s="75">
        <v>2</v>
      </c>
    </row>
    <row r="12" spans="1:104" ht="22.5" x14ac:dyDescent="0.2">
      <c r="A12" s="109">
        <v>3</v>
      </c>
      <c r="B12" s="110" t="s">
        <v>2440</v>
      </c>
      <c r="C12" s="111" t="s">
        <v>2441</v>
      </c>
      <c r="D12" s="112" t="s">
        <v>55</v>
      </c>
      <c r="E12" s="113">
        <v>1</v>
      </c>
      <c r="F12" s="114">
        <v>0</v>
      </c>
      <c r="G12" s="115">
        <f>E12*F12</f>
        <v>0</v>
      </c>
      <c r="H12" s="116">
        <v>0</v>
      </c>
      <c r="I12" s="117">
        <f>E12*H12</f>
        <v>0</v>
      </c>
      <c r="J12" s="116">
        <v>0</v>
      </c>
      <c r="K12" s="117">
        <f>E12*J12</f>
        <v>0</v>
      </c>
      <c r="O12" s="108"/>
      <c r="Z12" s="108"/>
      <c r="AA12" s="108">
        <v>1</v>
      </c>
      <c r="AB12" s="108">
        <v>7</v>
      </c>
      <c r="AC12" s="108">
        <v>7</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G12</f>
        <v>0</v>
      </c>
      <c r="BA12" s="108"/>
      <c r="BB12" s="108"/>
      <c r="BC12" s="108"/>
      <c r="BD12" s="108"/>
      <c r="BE12" s="108"/>
      <c r="BF12" s="108"/>
      <c r="BG12" s="108"/>
      <c r="BH12" s="108"/>
      <c r="BI12" s="108"/>
      <c r="CA12" s="108">
        <v>1</v>
      </c>
      <c r="CB12" s="108">
        <v>7</v>
      </c>
      <c r="CZ12" s="75">
        <v>2</v>
      </c>
    </row>
    <row r="13" spans="1:104" x14ac:dyDescent="0.2">
      <c r="A13" s="128" t="s">
        <v>51</v>
      </c>
      <c r="B13" s="129" t="s">
        <v>347</v>
      </c>
      <c r="C13" s="130" t="s">
        <v>348</v>
      </c>
      <c r="D13" s="131"/>
      <c r="E13" s="132"/>
      <c r="F13" s="132"/>
      <c r="G13" s="133">
        <f>SUM(G10:G12)</f>
        <v>0</v>
      </c>
      <c r="H13" s="134"/>
      <c r="I13" s="133">
        <f>SUM(I10:I12)</f>
        <v>0</v>
      </c>
      <c r="J13" s="135"/>
      <c r="K13" s="133">
        <f>SUM(K10:K12)</f>
        <v>0</v>
      </c>
      <c r="O13" s="108"/>
      <c r="X13" s="136">
        <f>K13</f>
        <v>0</v>
      </c>
      <c r="Y13" s="136">
        <f>I13</f>
        <v>0</v>
      </c>
      <c r="Z13" s="118">
        <f>G13</f>
        <v>0</v>
      </c>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37"/>
      <c r="BB13" s="137"/>
      <c r="BC13" s="137"/>
      <c r="BD13" s="137"/>
      <c r="BE13" s="137"/>
      <c r="BF13" s="137"/>
      <c r="BG13" s="108"/>
      <c r="BH13" s="108"/>
      <c r="BI13" s="108"/>
    </row>
    <row r="14" spans="1:104" x14ac:dyDescent="0.2">
      <c r="A14" s="138" t="s">
        <v>29</v>
      </c>
      <c r="B14" s="139" t="s">
        <v>52</v>
      </c>
      <c r="C14" s="140"/>
      <c r="D14" s="141"/>
      <c r="E14" s="142"/>
      <c r="F14" s="142"/>
      <c r="G14" s="143">
        <f>SUM(Z7:Z14)</f>
        <v>0</v>
      </c>
      <c r="H14" s="144"/>
      <c r="I14" s="143">
        <f>SUM(Y7:Y14)</f>
        <v>0</v>
      </c>
      <c r="J14" s="144"/>
      <c r="K14" s="143">
        <f>SUM(X7:X14)</f>
        <v>0</v>
      </c>
      <c r="O14" s="108"/>
      <c r="BA14" s="145"/>
      <c r="BB14" s="145"/>
      <c r="BC14" s="145"/>
      <c r="BD14" s="145"/>
      <c r="BE14" s="145"/>
      <c r="BF14" s="145"/>
    </row>
    <row r="15" spans="1:104" x14ac:dyDescent="0.2">
      <c r="E15" s="75"/>
    </row>
    <row r="16" spans="1:104" x14ac:dyDescent="0.2">
      <c r="A16" s="146" t="s">
        <v>31</v>
      </c>
      <c r="E16" s="75"/>
    </row>
    <row r="17" spans="1:7" ht="117.75" customHeight="1" x14ac:dyDescent="0.2">
      <c r="A17" s="182"/>
      <c r="B17" s="183"/>
      <c r="C17" s="183"/>
      <c r="D17" s="183"/>
      <c r="E17" s="183"/>
      <c r="F17" s="183"/>
      <c r="G17" s="184"/>
    </row>
    <row r="18" spans="1:7" x14ac:dyDescent="0.2">
      <c r="E18" s="75"/>
    </row>
    <row r="19" spans="1:7" x14ac:dyDescent="0.2">
      <c r="E19" s="75"/>
    </row>
    <row r="20" spans="1:7" x14ac:dyDescent="0.2">
      <c r="E20" s="75"/>
    </row>
    <row r="21" spans="1:7" x14ac:dyDescent="0.2">
      <c r="E21" s="75"/>
    </row>
    <row r="22" spans="1:7" x14ac:dyDescent="0.2">
      <c r="E22" s="75"/>
    </row>
    <row r="23" spans="1:7" x14ac:dyDescent="0.2">
      <c r="E23" s="75"/>
    </row>
    <row r="24" spans="1:7" x14ac:dyDescent="0.2">
      <c r="E24" s="75"/>
    </row>
    <row r="25" spans="1:7" x14ac:dyDescent="0.2">
      <c r="E25" s="75"/>
    </row>
    <row r="26" spans="1:7" x14ac:dyDescent="0.2">
      <c r="E26" s="75"/>
    </row>
    <row r="27" spans="1:7" x14ac:dyDescent="0.2">
      <c r="E27" s="75"/>
    </row>
    <row r="28" spans="1:7" x14ac:dyDescent="0.2">
      <c r="E28" s="75"/>
    </row>
    <row r="29" spans="1:7" x14ac:dyDescent="0.2">
      <c r="E29" s="75"/>
    </row>
    <row r="30" spans="1:7" x14ac:dyDescent="0.2">
      <c r="E30" s="75"/>
    </row>
    <row r="31" spans="1:7" x14ac:dyDescent="0.2">
      <c r="E31" s="75"/>
    </row>
    <row r="32" spans="1:7" x14ac:dyDescent="0.2">
      <c r="E32" s="75"/>
    </row>
    <row r="33" spans="5:5" x14ac:dyDescent="0.2">
      <c r="E33" s="75"/>
    </row>
    <row r="34" spans="5:5" x14ac:dyDescent="0.2">
      <c r="E34" s="75"/>
    </row>
    <row r="35" spans="5:5" x14ac:dyDescent="0.2">
      <c r="E35" s="75"/>
    </row>
    <row r="36" spans="5:5" x14ac:dyDescent="0.2">
      <c r="E36" s="75"/>
    </row>
    <row r="37" spans="5:5" x14ac:dyDescent="0.2">
      <c r="E37" s="75"/>
    </row>
    <row r="38" spans="5:5" x14ac:dyDescent="0.2">
      <c r="E38" s="75"/>
    </row>
    <row r="39" spans="5:5" x14ac:dyDescent="0.2">
      <c r="E39" s="75"/>
    </row>
    <row r="40" spans="5:5" x14ac:dyDescent="0.2">
      <c r="E40" s="75"/>
    </row>
    <row r="41" spans="5:5" x14ac:dyDescent="0.2">
      <c r="E41" s="75"/>
    </row>
    <row r="42" spans="5:5" x14ac:dyDescent="0.2">
      <c r="E42" s="75"/>
    </row>
    <row r="43" spans="5:5" x14ac:dyDescent="0.2">
      <c r="E43" s="75"/>
    </row>
    <row r="44" spans="5:5" x14ac:dyDescent="0.2">
      <c r="E44" s="75"/>
    </row>
    <row r="45" spans="5:5" x14ac:dyDescent="0.2">
      <c r="E45" s="75"/>
    </row>
    <row r="46" spans="5:5" x14ac:dyDescent="0.2">
      <c r="E46" s="75"/>
    </row>
    <row r="47" spans="5:5" x14ac:dyDescent="0.2">
      <c r="E47" s="75"/>
    </row>
    <row r="48" spans="5:5" x14ac:dyDescent="0.2">
      <c r="E48" s="75"/>
    </row>
    <row r="49" spans="5:5" x14ac:dyDescent="0.2">
      <c r="E49" s="75"/>
    </row>
    <row r="50" spans="5:5" x14ac:dyDescent="0.2">
      <c r="E50" s="75"/>
    </row>
    <row r="51" spans="5:5" x14ac:dyDescent="0.2">
      <c r="E51" s="75"/>
    </row>
    <row r="52" spans="5:5" x14ac:dyDescent="0.2">
      <c r="E52" s="75"/>
    </row>
    <row r="53" spans="5:5" x14ac:dyDescent="0.2">
      <c r="E53" s="75"/>
    </row>
    <row r="54" spans="5:5" x14ac:dyDescent="0.2">
      <c r="E54" s="75"/>
    </row>
    <row r="55" spans="5:5" x14ac:dyDescent="0.2">
      <c r="E55" s="75"/>
    </row>
    <row r="56" spans="5:5" x14ac:dyDescent="0.2">
      <c r="E56" s="75"/>
    </row>
    <row r="57" spans="5:5" x14ac:dyDescent="0.2">
      <c r="E57" s="75"/>
    </row>
    <row r="58" spans="5:5" x14ac:dyDescent="0.2">
      <c r="E58" s="75"/>
    </row>
    <row r="59" spans="5:5" x14ac:dyDescent="0.2">
      <c r="E59" s="75"/>
    </row>
    <row r="60" spans="5:5" x14ac:dyDescent="0.2">
      <c r="E60" s="75"/>
    </row>
    <row r="61" spans="5:5" x14ac:dyDescent="0.2">
      <c r="E61" s="75"/>
    </row>
    <row r="62" spans="5:5" x14ac:dyDescent="0.2">
      <c r="E62" s="75"/>
    </row>
    <row r="63" spans="5:5" x14ac:dyDescent="0.2">
      <c r="E63" s="75"/>
    </row>
    <row r="64" spans="5:5" x14ac:dyDescent="0.2">
      <c r="E64" s="75"/>
    </row>
    <row r="65" spans="1:7" x14ac:dyDescent="0.2">
      <c r="E65" s="75"/>
    </row>
    <row r="66" spans="1:7" x14ac:dyDescent="0.2">
      <c r="E66" s="75"/>
    </row>
    <row r="67" spans="1:7" x14ac:dyDescent="0.2">
      <c r="E67" s="75"/>
    </row>
    <row r="68" spans="1:7" x14ac:dyDescent="0.2">
      <c r="E68" s="75"/>
    </row>
    <row r="69" spans="1:7" x14ac:dyDescent="0.2">
      <c r="E69" s="75"/>
    </row>
    <row r="70" spans="1:7" x14ac:dyDescent="0.2">
      <c r="E70" s="75"/>
    </row>
    <row r="71" spans="1:7" x14ac:dyDescent="0.2">
      <c r="E71" s="75"/>
    </row>
    <row r="72" spans="1:7" x14ac:dyDescent="0.2">
      <c r="E72" s="75"/>
    </row>
    <row r="73" spans="1:7" x14ac:dyDescent="0.2">
      <c r="A73" s="147"/>
      <c r="B73" s="147"/>
    </row>
    <row r="74" spans="1:7" x14ac:dyDescent="0.2">
      <c r="C74" s="148"/>
      <c r="D74" s="148"/>
      <c r="E74" s="149"/>
      <c r="F74" s="148"/>
      <c r="G74" s="150"/>
    </row>
    <row r="75" spans="1:7" x14ac:dyDescent="0.2">
      <c r="A75" s="147"/>
      <c r="B75" s="147"/>
    </row>
  </sheetData>
  <sheetProtection password="C7B2" sheet="1"/>
  <mergeCells count="2">
    <mergeCell ref="A1:G1"/>
    <mergeCell ref="A17:G1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dimension ref="A1:CZ138"/>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2555</v>
      </c>
      <c r="E3" s="83"/>
      <c r="F3" s="84"/>
      <c r="G3" s="85"/>
    </row>
    <row r="4" spans="1:104" ht="13.5" customHeight="1" thickBot="1" x14ac:dyDescent="0.25">
      <c r="A4" s="86" t="s">
        <v>34</v>
      </c>
      <c r="B4" s="87"/>
      <c r="C4" s="88"/>
      <c r="D4" s="89" t="s">
        <v>2556</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426</v>
      </c>
      <c r="C7" s="102" t="s">
        <v>427</v>
      </c>
      <c r="D7" s="103"/>
      <c r="E7" s="104"/>
      <c r="F7" s="104"/>
      <c r="G7" s="105"/>
      <c r="H7" s="106"/>
      <c r="I7" s="107"/>
      <c r="J7" s="106"/>
      <c r="K7" s="107"/>
      <c r="O7" s="108"/>
    </row>
    <row r="8" spans="1:104" x14ac:dyDescent="0.2">
      <c r="A8" s="109">
        <v>1</v>
      </c>
      <c r="B8" s="110" t="s">
        <v>2443</v>
      </c>
      <c r="C8" s="111" t="s">
        <v>2444</v>
      </c>
      <c r="D8" s="112" t="s">
        <v>133</v>
      </c>
      <c r="E8" s="113">
        <v>14</v>
      </c>
      <c r="F8" s="114">
        <v>0</v>
      </c>
      <c r="G8" s="115">
        <f t="shared" ref="G8:G15" si="0">E8*F8</f>
        <v>0</v>
      </c>
      <c r="H8" s="116">
        <v>0</v>
      </c>
      <c r="I8" s="117">
        <f t="shared" ref="I8:I15" si="1">E8*H8</f>
        <v>0</v>
      </c>
      <c r="J8" s="116">
        <v>0</v>
      </c>
      <c r="K8" s="117">
        <f t="shared" ref="K8:K15" si="2">E8*J8</f>
        <v>0</v>
      </c>
      <c r="O8" s="108"/>
      <c r="Z8" s="108"/>
      <c r="AA8" s="108">
        <v>1</v>
      </c>
      <c r="AB8" s="108">
        <v>7</v>
      </c>
      <c r="AC8" s="108">
        <v>7</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 t="shared" ref="AZ8:AZ15" si="3">G8</f>
        <v>0</v>
      </c>
      <c r="BA8" s="108"/>
      <c r="BB8" s="108"/>
      <c r="BC8" s="108"/>
      <c r="BD8" s="108"/>
      <c r="BE8" s="108"/>
      <c r="BF8" s="108"/>
      <c r="BG8" s="108"/>
      <c r="BH8" s="108"/>
      <c r="BI8" s="108"/>
      <c r="CA8" s="108">
        <v>1</v>
      </c>
      <c r="CB8" s="108">
        <v>7</v>
      </c>
      <c r="CZ8" s="75">
        <v>4</v>
      </c>
    </row>
    <row r="9" spans="1:104" ht="22.5" x14ac:dyDescent="0.2">
      <c r="A9" s="109">
        <v>2</v>
      </c>
      <c r="B9" s="110" t="s">
        <v>2445</v>
      </c>
      <c r="C9" s="111" t="s">
        <v>2446</v>
      </c>
      <c r="D9" s="112" t="s">
        <v>152</v>
      </c>
      <c r="E9" s="113">
        <v>126</v>
      </c>
      <c r="F9" s="114">
        <v>0</v>
      </c>
      <c r="G9" s="115">
        <f t="shared" si="0"/>
        <v>0</v>
      </c>
      <c r="H9" s="116">
        <v>0</v>
      </c>
      <c r="I9" s="117">
        <f t="shared" si="1"/>
        <v>0</v>
      </c>
      <c r="J9" s="116">
        <v>0</v>
      </c>
      <c r="K9" s="117">
        <f t="shared" si="2"/>
        <v>0</v>
      </c>
      <c r="O9" s="108"/>
      <c r="Z9" s="108"/>
      <c r="AA9" s="108">
        <v>1</v>
      </c>
      <c r="AB9" s="108">
        <v>7</v>
      </c>
      <c r="AC9" s="108">
        <v>7</v>
      </c>
      <c r="AD9" s="108"/>
      <c r="AE9" s="108"/>
      <c r="AF9" s="108"/>
      <c r="AG9" s="108"/>
      <c r="AH9" s="108"/>
      <c r="AI9" s="108"/>
      <c r="AJ9" s="108"/>
      <c r="AK9" s="108"/>
      <c r="AL9" s="108"/>
      <c r="AM9" s="108"/>
      <c r="AN9" s="108"/>
      <c r="AO9" s="108"/>
      <c r="AP9" s="108"/>
      <c r="AQ9" s="108"/>
      <c r="AR9" s="108"/>
      <c r="AS9" s="108"/>
      <c r="AT9" s="108"/>
      <c r="AU9" s="108"/>
      <c r="AV9" s="108"/>
      <c r="AW9" s="108"/>
      <c r="AX9" s="108"/>
      <c r="AY9" s="108"/>
      <c r="AZ9" s="118">
        <f t="shared" si="3"/>
        <v>0</v>
      </c>
      <c r="BA9" s="108"/>
      <c r="BB9" s="108"/>
      <c r="BC9" s="108"/>
      <c r="BD9" s="108"/>
      <c r="BE9" s="108"/>
      <c r="BF9" s="108"/>
      <c r="BG9" s="108"/>
      <c r="BH9" s="108"/>
      <c r="BI9" s="108"/>
      <c r="CA9" s="108">
        <v>1</v>
      </c>
      <c r="CB9" s="108">
        <v>7</v>
      </c>
      <c r="CZ9" s="75">
        <v>4</v>
      </c>
    </row>
    <row r="10" spans="1:104" ht="22.5" x14ac:dyDescent="0.2">
      <c r="A10" s="109">
        <v>3</v>
      </c>
      <c r="B10" s="110" t="s">
        <v>2447</v>
      </c>
      <c r="C10" s="111" t="s">
        <v>2448</v>
      </c>
      <c r="D10" s="112" t="s">
        <v>152</v>
      </c>
      <c r="E10" s="113">
        <v>220</v>
      </c>
      <c r="F10" s="114">
        <v>0</v>
      </c>
      <c r="G10" s="115">
        <f t="shared" si="0"/>
        <v>0</v>
      </c>
      <c r="H10" s="116">
        <v>0</v>
      </c>
      <c r="I10" s="117">
        <f t="shared" si="1"/>
        <v>0</v>
      </c>
      <c r="J10" s="116">
        <v>0</v>
      </c>
      <c r="K10" s="117">
        <f t="shared" si="2"/>
        <v>0</v>
      </c>
      <c r="O10" s="108"/>
      <c r="Z10" s="108"/>
      <c r="AA10" s="108">
        <v>1</v>
      </c>
      <c r="AB10" s="108">
        <v>7</v>
      </c>
      <c r="AC10" s="108">
        <v>7</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 t="shared" si="3"/>
        <v>0</v>
      </c>
      <c r="BA10" s="108"/>
      <c r="BB10" s="108"/>
      <c r="BC10" s="108"/>
      <c r="BD10" s="108"/>
      <c r="BE10" s="108"/>
      <c r="BF10" s="108"/>
      <c r="BG10" s="108"/>
      <c r="BH10" s="108"/>
      <c r="BI10" s="108"/>
      <c r="CA10" s="108">
        <v>1</v>
      </c>
      <c r="CB10" s="108">
        <v>7</v>
      </c>
      <c r="CZ10" s="75">
        <v>4</v>
      </c>
    </row>
    <row r="11" spans="1:104" ht="22.5" x14ac:dyDescent="0.2">
      <c r="A11" s="109">
        <v>4</v>
      </c>
      <c r="B11" s="110" t="s">
        <v>2449</v>
      </c>
      <c r="C11" s="111" t="s">
        <v>2450</v>
      </c>
      <c r="D11" s="112" t="s">
        <v>152</v>
      </c>
      <c r="E11" s="113">
        <v>168</v>
      </c>
      <c r="F11" s="114">
        <v>0</v>
      </c>
      <c r="G11" s="115">
        <f t="shared" si="0"/>
        <v>0</v>
      </c>
      <c r="H11" s="116">
        <v>0</v>
      </c>
      <c r="I11" s="117">
        <f t="shared" si="1"/>
        <v>0</v>
      </c>
      <c r="J11" s="116">
        <v>0</v>
      </c>
      <c r="K11" s="117">
        <f t="shared" si="2"/>
        <v>0</v>
      </c>
      <c r="O11" s="108"/>
      <c r="Z11" s="108"/>
      <c r="AA11" s="108">
        <v>1</v>
      </c>
      <c r="AB11" s="108">
        <v>7</v>
      </c>
      <c r="AC11" s="108">
        <v>7</v>
      </c>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18">
        <f t="shared" si="3"/>
        <v>0</v>
      </c>
      <c r="BA11" s="108"/>
      <c r="BB11" s="108"/>
      <c r="BC11" s="108"/>
      <c r="BD11" s="108"/>
      <c r="BE11" s="108"/>
      <c r="BF11" s="108"/>
      <c r="BG11" s="108"/>
      <c r="BH11" s="108"/>
      <c r="BI11" s="108"/>
      <c r="CA11" s="108">
        <v>1</v>
      </c>
      <c r="CB11" s="108">
        <v>7</v>
      </c>
      <c r="CZ11" s="75">
        <v>4</v>
      </c>
    </row>
    <row r="12" spans="1:104" ht="33.75" x14ac:dyDescent="0.2">
      <c r="A12" s="109">
        <v>5</v>
      </c>
      <c r="B12" s="110" t="s">
        <v>2451</v>
      </c>
      <c r="C12" s="111" t="s">
        <v>2452</v>
      </c>
      <c r="D12" s="112" t="s">
        <v>152</v>
      </c>
      <c r="E12" s="113">
        <v>1</v>
      </c>
      <c r="F12" s="114">
        <v>0</v>
      </c>
      <c r="G12" s="115">
        <f t="shared" si="0"/>
        <v>0</v>
      </c>
      <c r="H12" s="116">
        <v>0</v>
      </c>
      <c r="I12" s="117">
        <f t="shared" si="1"/>
        <v>0</v>
      </c>
      <c r="J12" s="116">
        <v>0</v>
      </c>
      <c r="K12" s="117">
        <f t="shared" si="2"/>
        <v>0</v>
      </c>
      <c r="O12" s="108"/>
      <c r="Z12" s="108"/>
      <c r="AA12" s="108">
        <v>1</v>
      </c>
      <c r="AB12" s="108">
        <v>7</v>
      </c>
      <c r="AC12" s="108">
        <v>7</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 t="shared" si="3"/>
        <v>0</v>
      </c>
      <c r="BA12" s="108"/>
      <c r="BB12" s="108"/>
      <c r="BC12" s="108"/>
      <c r="BD12" s="108"/>
      <c r="BE12" s="108"/>
      <c r="BF12" s="108"/>
      <c r="BG12" s="108"/>
      <c r="BH12" s="108"/>
      <c r="BI12" s="108"/>
      <c r="CA12" s="108">
        <v>1</v>
      </c>
      <c r="CB12" s="108">
        <v>7</v>
      </c>
      <c r="CZ12" s="75">
        <v>4</v>
      </c>
    </row>
    <row r="13" spans="1:104" ht="22.5" x14ac:dyDescent="0.2">
      <c r="A13" s="109">
        <v>6</v>
      </c>
      <c r="B13" s="110" t="s">
        <v>2453</v>
      </c>
      <c r="C13" s="111" t="s">
        <v>2454</v>
      </c>
      <c r="D13" s="112" t="s">
        <v>152</v>
      </c>
      <c r="E13" s="113">
        <v>2</v>
      </c>
      <c r="F13" s="114">
        <v>0</v>
      </c>
      <c r="G13" s="115">
        <f t="shared" si="0"/>
        <v>0</v>
      </c>
      <c r="H13" s="116">
        <v>0</v>
      </c>
      <c r="I13" s="117">
        <f t="shared" si="1"/>
        <v>0</v>
      </c>
      <c r="J13" s="116">
        <v>0</v>
      </c>
      <c r="K13" s="117">
        <f t="shared" si="2"/>
        <v>0</v>
      </c>
      <c r="O13" s="108"/>
      <c r="Z13" s="108"/>
      <c r="AA13" s="108">
        <v>1</v>
      </c>
      <c r="AB13" s="108">
        <v>7</v>
      </c>
      <c r="AC13" s="108">
        <v>7</v>
      </c>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18">
        <f t="shared" si="3"/>
        <v>0</v>
      </c>
      <c r="BA13" s="108"/>
      <c r="BB13" s="108"/>
      <c r="BC13" s="108"/>
      <c r="BD13" s="108"/>
      <c r="BE13" s="108"/>
      <c r="BF13" s="108"/>
      <c r="BG13" s="108"/>
      <c r="BH13" s="108"/>
      <c r="BI13" s="108"/>
      <c r="CA13" s="108">
        <v>1</v>
      </c>
      <c r="CB13" s="108">
        <v>7</v>
      </c>
      <c r="CZ13" s="75">
        <v>4</v>
      </c>
    </row>
    <row r="14" spans="1:104" ht="22.5" x14ac:dyDescent="0.2">
      <c r="A14" s="109">
        <v>7</v>
      </c>
      <c r="B14" s="110" t="s">
        <v>2455</v>
      </c>
      <c r="C14" s="111" t="s">
        <v>2456</v>
      </c>
      <c r="D14" s="112" t="s">
        <v>152</v>
      </c>
      <c r="E14" s="113">
        <v>4</v>
      </c>
      <c r="F14" s="114">
        <v>0</v>
      </c>
      <c r="G14" s="115">
        <f t="shared" si="0"/>
        <v>0</v>
      </c>
      <c r="H14" s="116">
        <v>0</v>
      </c>
      <c r="I14" s="117">
        <f t="shared" si="1"/>
        <v>0</v>
      </c>
      <c r="J14" s="116">
        <v>0</v>
      </c>
      <c r="K14" s="117">
        <f t="shared" si="2"/>
        <v>0</v>
      </c>
      <c r="O14" s="108"/>
      <c r="Z14" s="108"/>
      <c r="AA14" s="108">
        <v>1</v>
      </c>
      <c r="AB14" s="108">
        <v>7</v>
      </c>
      <c r="AC14" s="108">
        <v>7</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 t="shared" si="3"/>
        <v>0</v>
      </c>
      <c r="BA14" s="108"/>
      <c r="BB14" s="108"/>
      <c r="BC14" s="108"/>
      <c r="BD14" s="108"/>
      <c r="BE14" s="108"/>
      <c r="BF14" s="108"/>
      <c r="BG14" s="108"/>
      <c r="BH14" s="108"/>
      <c r="BI14" s="108"/>
      <c r="CA14" s="108">
        <v>1</v>
      </c>
      <c r="CB14" s="108">
        <v>7</v>
      </c>
      <c r="CZ14" s="75">
        <v>4</v>
      </c>
    </row>
    <row r="15" spans="1:104" ht="33.75" x14ac:dyDescent="0.2">
      <c r="A15" s="109">
        <v>8</v>
      </c>
      <c r="B15" s="110" t="s">
        <v>2457</v>
      </c>
      <c r="C15" s="111" t="s">
        <v>2458</v>
      </c>
      <c r="D15" s="112" t="s">
        <v>152</v>
      </c>
      <c r="E15" s="113">
        <v>21</v>
      </c>
      <c r="F15" s="114">
        <v>0</v>
      </c>
      <c r="G15" s="115">
        <f t="shared" si="0"/>
        <v>0</v>
      </c>
      <c r="H15" s="116">
        <v>0</v>
      </c>
      <c r="I15" s="117">
        <f t="shared" si="1"/>
        <v>0</v>
      </c>
      <c r="J15" s="116">
        <v>0</v>
      </c>
      <c r="K15" s="117">
        <f t="shared" si="2"/>
        <v>0</v>
      </c>
      <c r="O15" s="108"/>
      <c r="Z15" s="108"/>
      <c r="AA15" s="108">
        <v>1</v>
      </c>
      <c r="AB15" s="108">
        <v>7</v>
      </c>
      <c r="AC15" s="108">
        <v>7</v>
      </c>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18">
        <f t="shared" si="3"/>
        <v>0</v>
      </c>
      <c r="BA15" s="108"/>
      <c r="BB15" s="108"/>
      <c r="BC15" s="108"/>
      <c r="BD15" s="108"/>
      <c r="BE15" s="108"/>
      <c r="BF15" s="108"/>
      <c r="BG15" s="108"/>
      <c r="BH15" s="108"/>
      <c r="BI15" s="108"/>
      <c r="CA15" s="108">
        <v>1</v>
      </c>
      <c r="CB15" s="108">
        <v>7</v>
      </c>
      <c r="CZ15" s="75">
        <v>4</v>
      </c>
    </row>
    <row r="16" spans="1:104" ht="33.75" x14ac:dyDescent="0.2">
      <c r="A16" s="119"/>
      <c r="B16" s="120"/>
      <c r="C16" s="178" t="s">
        <v>2459</v>
      </c>
      <c r="D16" s="179"/>
      <c r="E16" s="179"/>
      <c r="F16" s="179"/>
      <c r="G16" s="180"/>
      <c r="I16" s="121"/>
      <c r="K16" s="121"/>
      <c r="L16" s="122" t="s">
        <v>2459</v>
      </c>
      <c r="O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row>
    <row r="17" spans="1:104" ht="22.5" x14ac:dyDescent="0.2">
      <c r="A17" s="109">
        <v>9</v>
      </c>
      <c r="B17" s="110" t="s">
        <v>2460</v>
      </c>
      <c r="C17" s="111" t="s">
        <v>2461</v>
      </c>
      <c r="D17" s="112" t="s">
        <v>152</v>
      </c>
      <c r="E17" s="113">
        <v>1</v>
      </c>
      <c r="F17" s="114">
        <v>0</v>
      </c>
      <c r="G17" s="115">
        <f>E17*F17</f>
        <v>0</v>
      </c>
      <c r="H17" s="116">
        <v>0</v>
      </c>
      <c r="I17" s="117">
        <f>E17*H17</f>
        <v>0</v>
      </c>
      <c r="J17" s="116">
        <v>0</v>
      </c>
      <c r="K17" s="117">
        <f>E17*J17</f>
        <v>0</v>
      </c>
      <c r="O17" s="108"/>
      <c r="Z17" s="108"/>
      <c r="AA17" s="108">
        <v>1</v>
      </c>
      <c r="AB17" s="108">
        <v>7</v>
      </c>
      <c r="AC17" s="108">
        <v>7</v>
      </c>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18">
        <f>G17</f>
        <v>0</v>
      </c>
      <c r="BA17" s="108"/>
      <c r="BB17" s="108"/>
      <c r="BC17" s="108"/>
      <c r="BD17" s="108"/>
      <c r="BE17" s="108"/>
      <c r="BF17" s="108"/>
      <c r="BG17" s="108"/>
      <c r="BH17" s="108"/>
      <c r="BI17" s="108"/>
      <c r="CA17" s="108">
        <v>1</v>
      </c>
      <c r="CB17" s="108">
        <v>7</v>
      </c>
      <c r="CZ17" s="75">
        <v>4</v>
      </c>
    </row>
    <row r="18" spans="1:104" ht="33.75" x14ac:dyDescent="0.2">
      <c r="A18" s="109">
        <v>10</v>
      </c>
      <c r="B18" s="110" t="s">
        <v>2462</v>
      </c>
      <c r="C18" s="111" t="s">
        <v>2463</v>
      </c>
      <c r="D18" s="112" t="s">
        <v>152</v>
      </c>
      <c r="E18" s="113">
        <v>21</v>
      </c>
      <c r="F18" s="114">
        <v>0</v>
      </c>
      <c r="G18" s="115">
        <f>E18*F18</f>
        <v>0</v>
      </c>
      <c r="H18" s="116">
        <v>0</v>
      </c>
      <c r="I18" s="117">
        <f>E18*H18</f>
        <v>0</v>
      </c>
      <c r="J18" s="116">
        <v>0</v>
      </c>
      <c r="K18" s="117">
        <f>E18*J18</f>
        <v>0</v>
      </c>
      <c r="O18" s="108"/>
      <c r="Z18" s="108"/>
      <c r="AA18" s="108">
        <v>1</v>
      </c>
      <c r="AB18" s="108">
        <v>7</v>
      </c>
      <c r="AC18" s="108">
        <v>7</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1</v>
      </c>
      <c r="CB18" s="108">
        <v>7</v>
      </c>
      <c r="CZ18" s="75">
        <v>4</v>
      </c>
    </row>
    <row r="19" spans="1:104" ht="22.5" x14ac:dyDescent="0.2">
      <c r="A19" s="109">
        <v>11</v>
      </c>
      <c r="B19" s="110" t="s">
        <v>2464</v>
      </c>
      <c r="C19" s="111" t="s">
        <v>2465</v>
      </c>
      <c r="D19" s="112" t="s">
        <v>152</v>
      </c>
      <c r="E19" s="113">
        <v>21</v>
      </c>
      <c r="F19" s="114">
        <v>0</v>
      </c>
      <c r="G19" s="115">
        <f>E19*F19</f>
        <v>0</v>
      </c>
      <c r="H19" s="116">
        <v>0</v>
      </c>
      <c r="I19" s="117">
        <f>E19*H19</f>
        <v>0</v>
      </c>
      <c r="J19" s="116">
        <v>0</v>
      </c>
      <c r="K19" s="117">
        <f>E19*J19</f>
        <v>0</v>
      </c>
      <c r="O19" s="108"/>
      <c r="Z19" s="108"/>
      <c r="AA19" s="108">
        <v>1</v>
      </c>
      <c r="AB19" s="108">
        <v>7</v>
      </c>
      <c r="AC19" s="108">
        <v>7</v>
      </c>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18">
        <f>G19</f>
        <v>0</v>
      </c>
      <c r="BA19" s="108"/>
      <c r="BB19" s="108"/>
      <c r="BC19" s="108"/>
      <c r="BD19" s="108"/>
      <c r="BE19" s="108"/>
      <c r="BF19" s="108"/>
      <c r="BG19" s="108"/>
      <c r="BH19" s="108"/>
      <c r="BI19" s="108"/>
      <c r="CA19" s="108">
        <v>1</v>
      </c>
      <c r="CB19" s="108">
        <v>7</v>
      </c>
      <c r="CZ19" s="75">
        <v>4</v>
      </c>
    </row>
    <row r="20" spans="1:104" ht="22.5" x14ac:dyDescent="0.2">
      <c r="A20" s="119"/>
      <c r="B20" s="120"/>
      <c r="C20" s="178" t="s">
        <v>2466</v>
      </c>
      <c r="D20" s="179"/>
      <c r="E20" s="179"/>
      <c r="F20" s="179"/>
      <c r="G20" s="180"/>
      <c r="I20" s="121"/>
      <c r="K20" s="121"/>
      <c r="L20" s="122" t="s">
        <v>2466</v>
      </c>
      <c r="O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row>
    <row r="21" spans="1:104" ht="22.5" x14ac:dyDescent="0.2">
      <c r="A21" s="109">
        <v>12</v>
      </c>
      <c r="B21" s="110" t="s">
        <v>2467</v>
      </c>
      <c r="C21" s="111" t="s">
        <v>2468</v>
      </c>
      <c r="D21" s="112" t="s">
        <v>152</v>
      </c>
      <c r="E21" s="113">
        <v>21</v>
      </c>
      <c r="F21" s="114">
        <v>0</v>
      </c>
      <c r="G21" s="115">
        <f>E21*F21</f>
        <v>0</v>
      </c>
      <c r="H21" s="116">
        <v>0</v>
      </c>
      <c r="I21" s="117">
        <f>E21*H21</f>
        <v>0</v>
      </c>
      <c r="J21" s="116">
        <v>0</v>
      </c>
      <c r="K21" s="117">
        <f>E21*J21</f>
        <v>0</v>
      </c>
      <c r="O21" s="108"/>
      <c r="Z21" s="108"/>
      <c r="AA21" s="108">
        <v>1</v>
      </c>
      <c r="AB21" s="108">
        <v>7</v>
      </c>
      <c r="AC21" s="108">
        <v>7</v>
      </c>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18">
        <f>G21</f>
        <v>0</v>
      </c>
      <c r="BA21" s="108"/>
      <c r="BB21" s="108"/>
      <c r="BC21" s="108"/>
      <c r="BD21" s="108"/>
      <c r="BE21" s="108"/>
      <c r="BF21" s="108"/>
      <c r="BG21" s="108"/>
      <c r="BH21" s="108"/>
      <c r="BI21" s="108"/>
      <c r="CA21" s="108">
        <v>1</v>
      </c>
      <c r="CB21" s="108">
        <v>7</v>
      </c>
      <c r="CZ21" s="75">
        <v>4</v>
      </c>
    </row>
    <row r="22" spans="1:104" ht="22.5" x14ac:dyDescent="0.2">
      <c r="A22" s="119"/>
      <c r="B22" s="120"/>
      <c r="C22" s="178" t="s">
        <v>2469</v>
      </c>
      <c r="D22" s="179"/>
      <c r="E22" s="179"/>
      <c r="F22" s="179"/>
      <c r="G22" s="180"/>
      <c r="I22" s="121"/>
      <c r="K22" s="121"/>
      <c r="L22" s="122" t="s">
        <v>2469</v>
      </c>
      <c r="O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row>
    <row r="23" spans="1:104" x14ac:dyDescent="0.2">
      <c r="A23" s="119"/>
      <c r="B23" s="120"/>
      <c r="C23" s="178"/>
      <c r="D23" s="179"/>
      <c r="E23" s="179"/>
      <c r="F23" s="179"/>
      <c r="G23" s="180"/>
      <c r="I23" s="121"/>
      <c r="K23" s="121"/>
      <c r="L23" s="122"/>
      <c r="O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row>
    <row r="24" spans="1:104" x14ac:dyDescent="0.2">
      <c r="A24" s="109">
        <v>13</v>
      </c>
      <c r="B24" s="110" t="s">
        <v>2470</v>
      </c>
      <c r="C24" s="111" t="s">
        <v>2471</v>
      </c>
      <c r="D24" s="112" t="s">
        <v>1102</v>
      </c>
      <c r="E24" s="113">
        <v>900</v>
      </c>
      <c r="F24" s="114">
        <v>0</v>
      </c>
      <c r="G24" s="115">
        <f t="shared" ref="G24:G36" si="4">E24*F24</f>
        <v>0</v>
      </c>
      <c r="H24" s="116">
        <v>0</v>
      </c>
      <c r="I24" s="117">
        <f t="shared" ref="I24:I36" si="5">E24*H24</f>
        <v>0</v>
      </c>
      <c r="J24" s="116">
        <v>0</v>
      </c>
      <c r="K24" s="117">
        <f t="shared" ref="K24:K36" si="6">E24*J24</f>
        <v>0</v>
      </c>
      <c r="O24" s="108"/>
      <c r="Z24" s="108"/>
      <c r="AA24" s="108">
        <v>1</v>
      </c>
      <c r="AB24" s="108">
        <v>7</v>
      </c>
      <c r="AC24" s="108">
        <v>7</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 t="shared" ref="AZ24:AZ36" si="7">G24</f>
        <v>0</v>
      </c>
      <c r="BA24" s="108"/>
      <c r="BB24" s="108"/>
      <c r="BC24" s="108"/>
      <c r="BD24" s="108"/>
      <c r="BE24" s="108"/>
      <c r="BF24" s="108"/>
      <c r="BG24" s="108"/>
      <c r="BH24" s="108"/>
      <c r="BI24" s="108"/>
      <c r="CA24" s="108">
        <v>1</v>
      </c>
      <c r="CB24" s="108">
        <v>7</v>
      </c>
      <c r="CZ24" s="75">
        <v>4</v>
      </c>
    </row>
    <row r="25" spans="1:104" x14ac:dyDescent="0.2">
      <c r="A25" s="109">
        <v>14</v>
      </c>
      <c r="B25" s="110" t="s">
        <v>2472</v>
      </c>
      <c r="C25" s="111" t="s">
        <v>2473</v>
      </c>
      <c r="D25" s="112" t="s">
        <v>133</v>
      </c>
      <c r="E25" s="113">
        <v>252</v>
      </c>
      <c r="F25" s="114">
        <v>0</v>
      </c>
      <c r="G25" s="115">
        <f t="shared" si="4"/>
        <v>0</v>
      </c>
      <c r="H25" s="116">
        <v>0</v>
      </c>
      <c r="I25" s="117">
        <f t="shared" si="5"/>
        <v>0</v>
      </c>
      <c r="J25" s="116">
        <v>0</v>
      </c>
      <c r="K25" s="117">
        <f t="shared" si="6"/>
        <v>0</v>
      </c>
      <c r="O25" s="108"/>
      <c r="Z25" s="108"/>
      <c r="AA25" s="108">
        <v>1</v>
      </c>
      <c r="AB25" s="108">
        <v>7</v>
      </c>
      <c r="AC25" s="108">
        <v>7</v>
      </c>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18">
        <f t="shared" si="7"/>
        <v>0</v>
      </c>
      <c r="BA25" s="108"/>
      <c r="BB25" s="108"/>
      <c r="BC25" s="108"/>
      <c r="BD25" s="108"/>
      <c r="BE25" s="108"/>
      <c r="BF25" s="108"/>
      <c r="BG25" s="108"/>
      <c r="BH25" s="108"/>
      <c r="BI25" s="108"/>
      <c r="CA25" s="108">
        <v>1</v>
      </c>
      <c r="CB25" s="108">
        <v>7</v>
      </c>
      <c r="CZ25" s="75">
        <v>4</v>
      </c>
    </row>
    <row r="26" spans="1:104" ht="22.5" x14ac:dyDescent="0.2">
      <c r="A26" s="109">
        <v>15</v>
      </c>
      <c r="B26" s="110" t="s">
        <v>2474</v>
      </c>
      <c r="C26" s="111" t="s">
        <v>2475</v>
      </c>
      <c r="D26" s="112" t="s">
        <v>152</v>
      </c>
      <c r="E26" s="113">
        <v>62</v>
      </c>
      <c r="F26" s="114">
        <v>0</v>
      </c>
      <c r="G26" s="115">
        <f t="shared" si="4"/>
        <v>0</v>
      </c>
      <c r="H26" s="116">
        <v>0</v>
      </c>
      <c r="I26" s="117">
        <f t="shared" si="5"/>
        <v>0</v>
      </c>
      <c r="J26" s="116">
        <v>0</v>
      </c>
      <c r="K26" s="117">
        <f t="shared" si="6"/>
        <v>0</v>
      </c>
      <c r="O26" s="108"/>
      <c r="Z26" s="108"/>
      <c r="AA26" s="108">
        <v>1</v>
      </c>
      <c r="AB26" s="108">
        <v>7</v>
      </c>
      <c r="AC26" s="108">
        <v>7</v>
      </c>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18">
        <f t="shared" si="7"/>
        <v>0</v>
      </c>
      <c r="BA26" s="108"/>
      <c r="BB26" s="108"/>
      <c r="BC26" s="108"/>
      <c r="BD26" s="108"/>
      <c r="BE26" s="108"/>
      <c r="BF26" s="108"/>
      <c r="BG26" s="108"/>
      <c r="BH26" s="108"/>
      <c r="BI26" s="108"/>
      <c r="CA26" s="108">
        <v>1</v>
      </c>
      <c r="CB26" s="108">
        <v>7</v>
      </c>
      <c r="CZ26" s="75">
        <v>4</v>
      </c>
    </row>
    <row r="27" spans="1:104" x14ac:dyDescent="0.2">
      <c r="A27" s="109">
        <v>16</v>
      </c>
      <c r="B27" s="110" t="s">
        <v>2476</v>
      </c>
      <c r="C27" s="111" t="s">
        <v>2477</v>
      </c>
      <c r="D27" s="112" t="s">
        <v>133</v>
      </c>
      <c r="E27" s="113">
        <v>1086</v>
      </c>
      <c r="F27" s="114">
        <v>0</v>
      </c>
      <c r="G27" s="115">
        <f t="shared" si="4"/>
        <v>0</v>
      </c>
      <c r="H27" s="116">
        <v>0</v>
      </c>
      <c r="I27" s="117">
        <f t="shared" si="5"/>
        <v>0</v>
      </c>
      <c r="J27" s="116">
        <v>0</v>
      </c>
      <c r="K27" s="117">
        <f t="shared" si="6"/>
        <v>0</v>
      </c>
      <c r="O27" s="108"/>
      <c r="Z27" s="108"/>
      <c r="AA27" s="108">
        <v>1</v>
      </c>
      <c r="AB27" s="108">
        <v>7</v>
      </c>
      <c r="AC27" s="108">
        <v>7</v>
      </c>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18">
        <f t="shared" si="7"/>
        <v>0</v>
      </c>
      <c r="BA27" s="108"/>
      <c r="BB27" s="108"/>
      <c r="BC27" s="108"/>
      <c r="BD27" s="108"/>
      <c r="BE27" s="108"/>
      <c r="BF27" s="108"/>
      <c r="BG27" s="108"/>
      <c r="BH27" s="108"/>
      <c r="BI27" s="108"/>
      <c r="CA27" s="108">
        <v>1</v>
      </c>
      <c r="CB27" s="108">
        <v>7</v>
      </c>
      <c r="CZ27" s="75">
        <v>4</v>
      </c>
    </row>
    <row r="28" spans="1:104" x14ac:dyDescent="0.2">
      <c r="A28" s="109">
        <v>17</v>
      </c>
      <c r="B28" s="110" t="s">
        <v>2478</v>
      </c>
      <c r="C28" s="111" t="s">
        <v>2479</v>
      </c>
      <c r="D28" s="112" t="s">
        <v>133</v>
      </c>
      <c r="E28" s="113">
        <v>1086</v>
      </c>
      <c r="F28" s="114">
        <v>0</v>
      </c>
      <c r="G28" s="115">
        <f t="shared" si="4"/>
        <v>0</v>
      </c>
      <c r="H28" s="116">
        <v>0</v>
      </c>
      <c r="I28" s="117">
        <f t="shared" si="5"/>
        <v>0</v>
      </c>
      <c r="J28" s="116">
        <v>0</v>
      </c>
      <c r="K28" s="117">
        <f t="shared" si="6"/>
        <v>0</v>
      </c>
      <c r="O28" s="108"/>
      <c r="Z28" s="108"/>
      <c r="AA28" s="108">
        <v>1</v>
      </c>
      <c r="AB28" s="108">
        <v>7</v>
      </c>
      <c r="AC28" s="108">
        <v>7</v>
      </c>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18">
        <f t="shared" si="7"/>
        <v>0</v>
      </c>
      <c r="BA28" s="108"/>
      <c r="BB28" s="108"/>
      <c r="BC28" s="108"/>
      <c r="BD28" s="108"/>
      <c r="BE28" s="108"/>
      <c r="BF28" s="108"/>
      <c r="BG28" s="108"/>
      <c r="BH28" s="108"/>
      <c r="BI28" s="108"/>
      <c r="CA28" s="108">
        <v>1</v>
      </c>
      <c r="CB28" s="108">
        <v>7</v>
      </c>
      <c r="CZ28" s="75">
        <v>4</v>
      </c>
    </row>
    <row r="29" spans="1:104" x14ac:dyDescent="0.2">
      <c r="A29" s="109">
        <v>18</v>
      </c>
      <c r="B29" s="110" t="s">
        <v>2480</v>
      </c>
      <c r="C29" s="111" t="s">
        <v>2481</v>
      </c>
      <c r="D29" s="112" t="s">
        <v>133</v>
      </c>
      <c r="E29" s="113">
        <v>48</v>
      </c>
      <c r="F29" s="114">
        <v>0</v>
      </c>
      <c r="G29" s="115">
        <f t="shared" si="4"/>
        <v>0</v>
      </c>
      <c r="H29" s="116">
        <v>0</v>
      </c>
      <c r="I29" s="117">
        <f t="shared" si="5"/>
        <v>0</v>
      </c>
      <c r="J29" s="116">
        <v>0</v>
      </c>
      <c r="K29" s="117">
        <f t="shared" si="6"/>
        <v>0</v>
      </c>
      <c r="O29" s="108"/>
      <c r="Z29" s="108"/>
      <c r="AA29" s="108">
        <v>1</v>
      </c>
      <c r="AB29" s="108">
        <v>7</v>
      </c>
      <c r="AC29" s="108">
        <v>7</v>
      </c>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18">
        <f t="shared" si="7"/>
        <v>0</v>
      </c>
      <c r="BA29" s="108"/>
      <c r="BB29" s="108"/>
      <c r="BC29" s="108"/>
      <c r="BD29" s="108"/>
      <c r="BE29" s="108"/>
      <c r="BF29" s="108"/>
      <c r="BG29" s="108"/>
      <c r="BH29" s="108"/>
      <c r="BI29" s="108"/>
      <c r="CA29" s="108">
        <v>1</v>
      </c>
      <c r="CB29" s="108">
        <v>7</v>
      </c>
      <c r="CZ29" s="75">
        <v>4</v>
      </c>
    </row>
    <row r="30" spans="1:104" x14ac:dyDescent="0.2">
      <c r="A30" s="109">
        <v>19</v>
      </c>
      <c r="B30" s="110" t="s">
        <v>2482</v>
      </c>
      <c r="C30" s="111" t="s">
        <v>2483</v>
      </c>
      <c r="D30" s="112" t="s">
        <v>133</v>
      </c>
      <c r="E30" s="113">
        <v>12</v>
      </c>
      <c r="F30" s="114">
        <v>0</v>
      </c>
      <c r="G30" s="115">
        <f t="shared" si="4"/>
        <v>0</v>
      </c>
      <c r="H30" s="116">
        <v>0</v>
      </c>
      <c r="I30" s="117">
        <f t="shared" si="5"/>
        <v>0</v>
      </c>
      <c r="J30" s="116">
        <v>0</v>
      </c>
      <c r="K30" s="117">
        <f t="shared" si="6"/>
        <v>0</v>
      </c>
      <c r="O30" s="108"/>
      <c r="Z30" s="108"/>
      <c r="AA30" s="108">
        <v>1</v>
      </c>
      <c r="AB30" s="108">
        <v>7</v>
      </c>
      <c r="AC30" s="108">
        <v>7</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 t="shared" si="7"/>
        <v>0</v>
      </c>
      <c r="BA30" s="108"/>
      <c r="BB30" s="108"/>
      <c r="BC30" s="108"/>
      <c r="BD30" s="108"/>
      <c r="BE30" s="108"/>
      <c r="BF30" s="108"/>
      <c r="BG30" s="108"/>
      <c r="BH30" s="108"/>
      <c r="BI30" s="108"/>
      <c r="CA30" s="108">
        <v>1</v>
      </c>
      <c r="CB30" s="108">
        <v>7</v>
      </c>
      <c r="CZ30" s="75">
        <v>4</v>
      </c>
    </row>
    <row r="31" spans="1:104" x14ac:dyDescent="0.2">
      <c r="A31" s="109">
        <v>20</v>
      </c>
      <c r="B31" s="110" t="s">
        <v>2484</v>
      </c>
      <c r="C31" s="111" t="s">
        <v>2485</v>
      </c>
      <c r="D31" s="112" t="s">
        <v>152</v>
      </c>
      <c r="E31" s="113">
        <v>1</v>
      </c>
      <c r="F31" s="114">
        <v>0</v>
      </c>
      <c r="G31" s="115">
        <f t="shared" si="4"/>
        <v>0</v>
      </c>
      <c r="H31" s="116">
        <v>0</v>
      </c>
      <c r="I31" s="117">
        <f t="shared" si="5"/>
        <v>0</v>
      </c>
      <c r="J31" s="116">
        <v>0</v>
      </c>
      <c r="K31" s="117">
        <f t="shared" si="6"/>
        <v>0</v>
      </c>
      <c r="O31" s="108"/>
      <c r="Z31" s="108"/>
      <c r="AA31" s="108">
        <v>1</v>
      </c>
      <c r="AB31" s="108">
        <v>7</v>
      </c>
      <c r="AC31" s="108">
        <v>7</v>
      </c>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18">
        <f t="shared" si="7"/>
        <v>0</v>
      </c>
      <c r="BA31" s="108"/>
      <c r="BB31" s="108"/>
      <c r="BC31" s="108"/>
      <c r="BD31" s="108"/>
      <c r="BE31" s="108"/>
      <c r="BF31" s="108"/>
      <c r="BG31" s="108"/>
      <c r="BH31" s="108"/>
      <c r="BI31" s="108"/>
      <c r="CA31" s="108">
        <v>1</v>
      </c>
      <c r="CB31" s="108">
        <v>7</v>
      </c>
      <c r="CZ31" s="75">
        <v>4</v>
      </c>
    </row>
    <row r="32" spans="1:104" x14ac:dyDescent="0.2">
      <c r="A32" s="109">
        <v>21</v>
      </c>
      <c r="B32" s="110" t="s">
        <v>1210</v>
      </c>
      <c r="C32" s="111" t="s">
        <v>2486</v>
      </c>
      <c r="D32" s="112" t="s">
        <v>133</v>
      </c>
      <c r="E32" s="113">
        <v>12</v>
      </c>
      <c r="F32" s="114">
        <v>0</v>
      </c>
      <c r="G32" s="115">
        <f t="shared" si="4"/>
        <v>0</v>
      </c>
      <c r="H32" s="116">
        <v>0</v>
      </c>
      <c r="I32" s="117">
        <f t="shared" si="5"/>
        <v>0</v>
      </c>
      <c r="J32" s="116">
        <v>0</v>
      </c>
      <c r="K32" s="117">
        <f t="shared" si="6"/>
        <v>0</v>
      </c>
      <c r="O32" s="108"/>
      <c r="Z32" s="108"/>
      <c r="AA32" s="108">
        <v>1</v>
      </c>
      <c r="AB32" s="108">
        <v>7</v>
      </c>
      <c r="AC32" s="108">
        <v>7</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 t="shared" si="7"/>
        <v>0</v>
      </c>
      <c r="BA32" s="108"/>
      <c r="BB32" s="108"/>
      <c r="BC32" s="108"/>
      <c r="BD32" s="108"/>
      <c r="BE32" s="108"/>
      <c r="BF32" s="108"/>
      <c r="BG32" s="108"/>
      <c r="BH32" s="108"/>
      <c r="BI32" s="108"/>
      <c r="CA32" s="108">
        <v>1</v>
      </c>
      <c r="CB32" s="108">
        <v>7</v>
      </c>
      <c r="CZ32" s="75">
        <v>4</v>
      </c>
    </row>
    <row r="33" spans="1:104" ht="33.75" x14ac:dyDescent="0.2">
      <c r="A33" s="109">
        <v>22</v>
      </c>
      <c r="B33" s="110" t="s">
        <v>2487</v>
      </c>
      <c r="C33" s="111" t="s">
        <v>2488</v>
      </c>
      <c r="D33" s="112" t="s">
        <v>152</v>
      </c>
      <c r="E33" s="113">
        <v>1</v>
      </c>
      <c r="F33" s="114">
        <v>0</v>
      </c>
      <c r="G33" s="115">
        <f t="shared" si="4"/>
        <v>0</v>
      </c>
      <c r="H33" s="116">
        <v>0</v>
      </c>
      <c r="I33" s="117">
        <f t="shared" si="5"/>
        <v>0</v>
      </c>
      <c r="J33" s="116">
        <v>0</v>
      </c>
      <c r="K33" s="117">
        <f t="shared" si="6"/>
        <v>0</v>
      </c>
      <c r="O33" s="108"/>
      <c r="Z33" s="108"/>
      <c r="AA33" s="108">
        <v>1</v>
      </c>
      <c r="AB33" s="108">
        <v>7</v>
      </c>
      <c r="AC33" s="108">
        <v>7</v>
      </c>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18">
        <f t="shared" si="7"/>
        <v>0</v>
      </c>
      <c r="BA33" s="108"/>
      <c r="BB33" s="108"/>
      <c r="BC33" s="108"/>
      <c r="BD33" s="108"/>
      <c r="BE33" s="108"/>
      <c r="BF33" s="108"/>
      <c r="BG33" s="108"/>
      <c r="BH33" s="108"/>
      <c r="BI33" s="108"/>
      <c r="CA33" s="108">
        <v>1</v>
      </c>
      <c r="CB33" s="108">
        <v>7</v>
      </c>
      <c r="CZ33" s="75">
        <v>4</v>
      </c>
    </row>
    <row r="34" spans="1:104" ht="22.5" x14ac:dyDescent="0.2">
      <c r="A34" s="109">
        <v>23</v>
      </c>
      <c r="B34" s="110" t="s">
        <v>2489</v>
      </c>
      <c r="C34" s="111" t="s">
        <v>1216</v>
      </c>
      <c r="D34" s="112" t="s">
        <v>133</v>
      </c>
      <c r="E34" s="113">
        <v>1056</v>
      </c>
      <c r="F34" s="114">
        <v>0</v>
      </c>
      <c r="G34" s="115">
        <f t="shared" si="4"/>
        <v>0</v>
      </c>
      <c r="H34" s="116">
        <v>0</v>
      </c>
      <c r="I34" s="117">
        <f t="shared" si="5"/>
        <v>0</v>
      </c>
      <c r="J34" s="116">
        <v>0</v>
      </c>
      <c r="K34" s="117">
        <f t="shared" si="6"/>
        <v>0</v>
      </c>
      <c r="O34" s="108"/>
      <c r="Z34" s="108"/>
      <c r="AA34" s="108">
        <v>1</v>
      </c>
      <c r="AB34" s="108">
        <v>7</v>
      </c>
      <c r="AC34" s="108">
        <v>7</v>
      </c>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18">
        <f t="shared" si="7"/>
        <v>0</v>
      </c>
      <c r="BA34" s="108"/>
      <c r="BB34" s="108"/>
      <c r="BC34" s="108"/>
      <c r="BD34" s="108"/>
      <c r="BE34" s="108"/>
      <c r="BF34" s="108"/>
      <c r="BG34" s="108"/>
      <c r="BH34" s="108"/>
      <c r="BI34" s="108"/>
      <c r="CA34" s="108">
        <v>1</v>
      </c>
      <c r="CB34" s="108">
        <v>7</v>
      </c>
      <c r="CZ34" s="75">
        <v>4</v>
      </c>
    </row>
    <row r="35" spans="1:104" ht="22.5" x14ac:dyDescent="0.2">
      <c r="A35" s="109">
        <v>24</v>
      </c>
      <c r="B35" s="110" t="s">
        <v>760</v>
      </c>
      <c r="C35" s="111" t="s">
        <v>2490</v>
      </c>
      <c r="D35" s="112" t="s">
        <v>133</v>
      </c>
      <c r="E35" s="113">
        <v>480</v>
      </c>
      <c r="F35" s="114">
        <v>0</v>
      </c>
      <c r="G35" s="115">
        <f t="shared" si="4"/>
        <v>0</v>
      </c>
      <c r="H35" s="116">
        <v>0</v>
      </c>
      <c r="I35" s="117">
        <f t="shared" si="5"/>
        <v>0</v>
      </c>
      <c r="J35" s="116">
        <v>0</v>
      </c>
      <c r="K35" s="117">
        <f t="shared" si="6"/>
        <v>0</v>
      </c>
      <c r="O35" s="108"/>
      <c r="Z35" s="108"/>
      <c r="AA35" s="108">
        <v>1</v>
      </c>
      <c r="AB35" s="108">
        <v>7</v>
      </c>
      <c r="AC35" s="108">
        <v>7</v>
      </c>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18">
        <f t="shared" si="7"/>
        <v>0</v>
      </c>
      <c r="BA35" s="108"/>
      <c r="BB35" s="108"/>
      <c r="BC35" s="108"/>
      <c r="BD35" s="108"/>
      <c r="BE35" s="108"/>
      <c r="BF35" s="108"/>
      <c r="BG35" s="108"/>
      <c r="BH35" s="108"/>
      <c r="BI35" s="108"/>
      <c r="CA35" s="108">
        <v>1</v>
      </c>
      <c r="CB35" s="108">
        <v>7</v>
      </c>
      <c r="CZ35" s="75">
        <v>4</v>
      </c>
    </row>
    <row r="36" spans="1:104" ht="22.5" x14ac:dyDescent="0.2">
      <c r="A36" s="109">
        <v>25</v>
      </c>
      <c r="B36" s="110" t="s">
        <v>1369</v>
      </c>
      <c r="C36" s="111" t="s">
        <v>2491</v>
      </c>
      <c r="D36" s="112" t="s">
        <v>152</v>
      </c>
      <c r="E36" s="113">
        <v>1</v>
      </c>
      <c r="F36" s="114">
        <v>0</v>
      </c>
      <c r="G36" s="115">
        <f t="shared" si="4"/>
        <v>0</v>
      </c>
      <c r="H36" s="116">
        <v>0</v>
      </c>
      <c r="I36" s="117">
        <f t="shared" si="5"/>
        <v>0</v>
      </c>
      <c r="J36" s="116">
        <v>0</v>
      </c>
      <c r="K36" s="117">
        <f t="shared" si="6"/>
        <v>0</v>
      </c>
      <c r="O36" s="108"/>
      <c r="Z36" s="108"/>
      <c r="AA36" s="108">
        <v>1</v>
      </c>
      <c r="AB36" s="108">
        <v>7</v>
      </c>
      <c r="AC36" s="108">
        <v>7</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 t="shared" si="7"/>
        <v>0</v>
      </c>
      <c r="BA36" s="108"/>
      <c r="BB36" s="108"/>
      <c r="BC36" s="108"/>
      <c r="BD36" s="108"/>
      <c r="BE36" s="108"/>
      <c r="BF36" s="108"/>
      <c r="BG36" s="108"/>
      <c r="BH36" s="108"/>
      <c r="BI36" s="108"/>
      <c r="CA36" s="108">
        <v>1</v>
      </c>
      <c r="CB36" s="108">
        <v>7</v>
      </c>
      <c r="CZ36" s="75">
        <v>4</v>
      </c>
    </row>
    <row r="37" spans="1:104" ht="33.75" x14ac:dyDescent="0.2">
      <c r="A37" s="119"/>
      <c r="B37" s="120"/>
      <c r="C37" s="178" t="s">
        <v>2492</v>
      </c>
      <c r="D37" s="179"/>
      <c r="E37" s="179"/>
      <c r="F37" s="179"/>
      <c r="G37" s="180"/>
      <c r="I37" s="121"/>
      <c r="K37" s="121"/>
      <c r="L37" s="122" t="s">
        <v>2492</v>
      </c>
      <c r="O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row>
    <row r="38" spans="1:104" ht="22.5" x14ac:dyDescent="0.2">
      <c r="A38" s="109">
        <v>26</v>
      </c>
      <c r="B38" s="110" t="s">
        <v>2493</v>
      </c>
      <c r="C38" s="111" t="s">
        <v>2494</v>
      </c>
      <c r="D38" s="112" t="s">
        <v>152</v>
      </c>
      <c r="E38" s="113">
        <v>4</v>
      </c>
      <c r="F38" s="114">
        <v>0</v>
      </c>
      <c r="G38" s="115">
        <f t="shared" ref="G38:G75" si="8">E38*F38</f>
        <v>0</v>
      </c>
      <c r="H38" s="116">
        <v>0</v>
      </c>
      <c r="I38" s="117">
        <f t="shared" ref="I38:I75" si="9">E38*H38</f>
        <v>0</v>
      </c>
      <c r="J38" s="116">
        <v>0</v>
      </c>
      <c r="K38" s="117">
        <f t="shared" ref="K38:K75" si="10">E38*J38</f>
        <v>0</v>
      </c>
      <c r="O38" s="108"/>
      <c r="Z38" s="108"/>
      <c r="AA38" s="108">
        <v>1</v>
      </c>
      <c r="AB38" s="108">
        <v>7</v>
      </c>
      <c r="AC38" s="108">
        <v>7</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 t="shared" ref="AZ38:AZ75" si="11">G38</f>
        <v>0</v>
      </c>
      <c r="BA38" s="108"/>
      <c r="BB38" s="108"/>
      <c r="BC38" s="108"/>
      <c r="BD38" s="108"/>
      <c r="BE38" s="108"/>
      <c r="BF38" s="108"/>
      <c r="BG38" s="108"/>
      <c r="BH38" s="108"/>
      <c r="BI38" s="108"/>
      <c r="CA38" s="108">
        <v>1</v>
      </c>
      <c r="CB38" s="108">
        <v>7</v>
      </c>
      <c r="CZ38" s="75">
        <v>4</v>
      </c>
    </row>
    <row r="39" spans="1:104" x14ac:dyDescent="0.2">
      <c r="A39" s="109">
        <v>27</v>
      </c>
      <c r="B39" s="110" t="s">
        <v>2495</v>
      </c>
      <c r="C39" s="111" t="s">
        <v>2496</v>
      </c>
      <c r="D39" s="112" t="s">
        <v>152</v>
      </c>
      <c r="E39" s="113">
        <v>4</v>
      </c>
      <c r="F39" s="114">
        <v>0</v>
      </c>
      <c r="G39" s="115">
        <f t="shared" si="8"/>
        <v>0</v>
      </c>
      <c r="H39" s="116">
        <v>0</v>
      </c>
      <c r="I39" s="117">
        <f t="shared" si="9"/>
        <v>0</v>
      </c>
      <c r="J39" s="116">
        <v>0</v>
      </c>
      <c r="K39" s="117">
        <f t="shared" si="10"/>
        <v>0</v>
      </c>
      <c r="O39" s="108"/>
      <c r="Z39" s="108"/>
      <c r="AA39" s="108">
        <v>1</v>
      </c>
      <c r="AB39" s="108">
        <v>7</v>
      </c>
      <c r="AC39" s="108">
        <v>7</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18">
        <f t="shared" si="11"/>
        <v>0</v>
      </c>
      <c r="BA39" s="108"/>
      <c r="BB39" s="108"/>
      <c r="BC39" s="108"/>
      <c r="BD39" s="108"/>
      <c r="BE39" s="108"/>
      <c r="BF39" s="108"/>
      <c r="BG39" s="108"/>
      <c r="BH39" s="108"/>
      <c r="BI39" s="108"/>
      <c r="CA39" s="108">
        <v>1</v>
      </c>
      <c r="CB39" s="108">
        <v>7</v>
      </c>
      <c r="CZ39" s="75">
        <v>4</v>
      </c>
    </row>
    <row r="40" spans="1:104" x14ac:dyDescent="0.2">
      <c r="A40" s="109">
        <v>28</v>
      </c>
      <c r="B40" s="110" t="s">
        <v>2497</v>
      </c>
      <c r="C40" s="111" t="s">
        <v>981</v>
      </c>
      <c r="D40" s="112" t="s">
        <v>152</v>
      </c>
      <c r="E40" s="113">
        <v>100</v>
      </c>
      <c r="F40" s="114">
        <v>0</v>
      </c>
      <c r="G40" s="115">
        <f t="shared" si="8"/>
        <v>0</v>
      </c>
      <c r="H40" s="116">
        <v>0</v>
      </c>
      <c r="I40" s="117">
        <f t="shared" si="9"/>
        <v>0</v>
      </c>
      <c r="J40" s="116">
        <v>0</v>
      </c>
      <c r="K40" s="117">
        <f t="shared" si="10"/>
        <v>0</v>
      </c>
      <c r="O40" s="108"/>
      <c r="Z40" s="108"/>
      <c r="AA40" s="108">
        <v>1</v>
      </c>
      <c r="AB40" s="108">
        <v>7</v>
      </c>
      <c r="AC40" s="108">
        <v>7</v>
      </c>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18">
        <f t="shared" si="11"/>
        <v>0</v>
      </c>
      <c r="BA40" s="108"/>
      <c r="BB40" s="108"/>
      <c r="BC40" s="108"/>
      <c r="BD40" s="108"/>
      <c r="BE40" s="108"/>
      <c r="BF40" s="108"/>
      <c r="BG40" s="108"/>
      <c r="BH40" s="108"/>
      <c r="BI40" s="108"/>
      <c r="CA40" s="108">
        <v>1</v>
      </c>
      <c r="CB40" s="108">
        <v>7</v>
      </c>
      <c r="CZ40" s="75">
        <v>4</v>
      </c>
    </row>
    <row r="41" spans="1:104" ht="22.5" x14ac:dyDescent="0.2">
      <c r="A41" s="109">
        <v>29</v>
      </c>
      <c r="B41" s="110" t="s">
        <v>2498</v>
      </c>
      <c r="C41" s="111" t="s">
        <v>2499</v>
      </c>
      <c r="D41" s="112" t="s">
        <v>133</v>
      </c>
      <c r="E41" s="113">
        <v>9</v>
      </c>
      <c r="F41" s="114">
        <v>0</v>
      </c>
      <c r="G41" s="115">
        <f t="shared" si="8"/>
        <v>0</v>
      </c>
      <c r="H41" s="116">
        <v>0</v>
      </c>
      <c r="I41" s="117">
        <f t="shared" si="9"/>
        <v>0</v>
      </c>
      <c r="J41" s="116">
        <v>0</v>
      </c>
      <c r="K41" s="117">
        <f t="shared" si="10"/>
        <v>0</v>
      </c>
      <c r="O41" s="108"/>
      <c r="Z41" s="108"/>
      <c r="AA41" s="108">
        <v>1</v>
      </c>
      <c r="AB41" s="108">
        <v>7</v>
      </c>
      <c r="AC41" s="108">
        <v>7</v>
      </c>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18">
        <f t="shared" si="11"/>
        <v>0</v>
      </c>
      <c r="BA41" s="108"/>
      <c r="BB41" s="108"/>
      <c r="BC41" s="108"/>
      <c r="BD41" s="108"/>
      <c r="BE41" s="108"/>
      <c r="BF41" s="108"/>
      <c r="BG41" s="108"/>
      <c r="BH41" s="108"/>
      <c r="BI41" s="108"/>
      <c r="CA41" s="108">
        <v>1</v>
      </c>
      <c r="CB41" s="108">
        <v>7</v>
      </c>
      <c r="CZ41" s="75">
        <v>4</v>
      </c>
    </row>
    <row r="42" spans="1:104" x14ac:dyDescent="0.2">
      <c r="A42" s="109">
        <v>30</v>
      </c>
      <c r="B42" s="110" t="s">
        <v>925</v>
      </c>
      <c r="C42" s="111" t="s">
        <v>2500</v>
      </c>
      <c r="D42" s="112" t="s">
        <v>152</v>
      </c>
      <c r="E42" s="113">
        <v>21</v>
      </c>
      <c r="F42" s="114">
        <v>0</v>
      </c>
      <c r="G42" s="115">
        <f t="shared" si="8"/>
        <v>0</v>
      </c>
      <c r="H42" s="116">
        <v>0</v>
      </c>
      <c r="I42" s="117">
        <f t="shared" si="9"/>
        <v>0</v>
      </c>
      <c r="J42" s="116">
        <v>0</v>
      </c>
      <c r="K42" s="117">
        <f t="shared" si="10"/>
        <v>0</v>
      </c>
      <c r="O42" s="108"/>
      <c r="Z42" s="108"/>
      <c r="AA42" s="108">
        <v>1</v>
      </c>
      <c r="AB42" s="108">
        <v>7</v>
      </c>
      <c r="AC42" s="108">
        <v>7</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 t="shared" si="11"/>
        <v>0</v>
      </c>
      <c r="BA42" s="108"/>
      <c r="BB42" s="108"/>
      <c r="BC42" s="108"/>
      <c r="BD42" s="108"/>
      <c r="BE42" s="108"/>
      <c r="BF42" s="108"/>
      <c r="BG42" s="108"/>
      <c r="BH42" s="108"/>
      <c r="BI42" s="108"/>
      <c r="CA42" s="108">
        <v>1</v>
      </c>
      <c r="CB42" s="108">
        <v>7</v>
      </c>
      <c r="CZ42" s="75">
        <v>4</v>
      </c>
    </row>
    <row r="43" spans="1:104" ht="22.5" x14ac:dyDescent="0.2">
      <c r="A43" s="109">
        <v>31</v>
      </c>
      <c r="B43" s="110" t="s">
        <v>934</v>
      </c>
      <c r="C43" s="111" t="s">
        <v>926</v>
      </c>
      <c r="D43" s="112" t="s">
        <v>152</v>
      </c>
      <c r="E43" s="113">
        <v>48</v>
      </c>
      <c r="F43" s="114">
        <v>0</v>
      </c>
      <c r="G43" s="115">
        <f t="shared" si="8"/>
        <v>0</v>
      </c>
      <c r="H43" s="116">
        <v>0</v>
      </c>
      <c r="I43" s="117">
        <f t="shared" si="9"/>
        <v>0</v>
      </c>
      <c r="J43" s="116">
        <v>0</v>
      </c>
      <c r="K43" s="117">
        <f t="shared" si="10"/>
        <v>0</v>
      </c>
      <c r="O43" s="108"/>
      <c r="Z43" s="108"/>
      <c r="AA43" s="108">
        <v>1</v>
      </c>
      <c r="AB43" s="108">
        <v>7</v>
      </c>
      <c r="AC43" s="108">
        <v>7</v>
      </c>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18">
        <f t="shared" si="11"/>
        <v>0</v>
      </c>
      <c r="BA43" s="108"/>
      <c r="BB43" s="108"/>
      <c r="BC43" s="108"/>
      <c r="BD43" s="108"/>
      <c r="BE43" s="108"/>
      <c r="BF43" s="108"/>
      <c r="BG43" s="108"/>
      <c r="BH43" s="108"/>
      <c r="BI43" s="108"/>
      <c r="CA43" s="108">
        <v>1</v>
      </c>
      <c r="CB43" s="108">
        <v>7</v>
      </c>
      <c r="CZ43" s="75">
        <v>4</v>
      </c>
    </row>
    <row r="44" spans="1:104" x14ac:dyDescent="0.2">
      <c r="A44" s="109">
        <v>32</v>
      </c>
      <c r="B44" s="110" t="s">
        <v>2501</v>
      </c>
      <c r="C44" s="111" t="s">
        <v>935</v>
      </c>
      <c r="D44" s="112" t="s">
        <v>152</v>
      </c>
      <c r="E44" s="113">
        <v>22</v>
      </c>
      <c r="F44" s="114">
        <v>0</v>
      </c>
      <c r="G44" s="115">
        <f t="shared" si="8"/>
        <v>0</v>
      </c>
      <c r="H44" s="116">
        <v>0</v>
      </c>
      <c r="I44" s="117">
        <f t="shared" si="9"/>
        <v>0</v>
      </c>
      <c r="J44" s="116">
        <v>0</v>
      </c>
      <c r="K44" s="117">
        <f t="shared" si="10"/>
        <v>0</v>
      </c>
      <c r="O44" s="108"/>
      <c r="Z44" s="108"/>
      <c r="AA44" s="108">
        <v>1</v>
      </c>
      <c r="AB44" s="108">
        <v>7</v>
      </c>
      <c r="AC44" s="108">
        <v>7</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 t="shared" si="11"/>
        <v>0</v>
      </c>
      <c r="BA44" s="108"/>
      <c r="BB44" s="108"/>
      <c r="BC44" s="108"/>
      <c r="BD44" s="108"/>
      <c r="BE44" s="108"/>
      <c r="BF44" s="108"/>
      <c r="BG44" s="108"/>
      <c r="BH44" s="108"/>
      <c r="BI44" s="108"/>
      <c r="CA44" s="108">
        <v>1</v>
      </c>
      <c r="CB44" s="108">
        <v>7</v>
      </c>
      <c r="CZ44" s="75">
        <v>4</v>
      </c>
    </row>
    <row r="45" spans="1:104" ht="22.5" x14ac:dyDescent="0.2">
      <c r="A45" s="109">
        <v>33</v>
      </c>
      <c r="B45" s="110" t="s">
        <v>942</v>
      </c>
      <c r="C45" s="111" t="s">
        <v>2502</v>
      </c>
      <c r="D45" s="112" t="s">
        <v>152</v>
      </c>
      <c r="E45" s="113">
        <v>26</v>
      </c>
      <c r="F45" s="114">
        <v>0</v>
      </c>
      <c r="G45" s="115">
        <f t="shared" si="8"/>
        <v>0</v>
      </c>
      <c r="H45" s="116">
        <v>0</v>
      </c>
      <c r="I45" s="117">
        <f t="shared" si="9"/>
        <v>0</v>
      </c>
      <c r="J45" s="116">
        <v>0</v>
      </c>
      <c r="K45" s="117">
        <f t="shared" si="10"/>
        <v>0</v>
      </c>
      <c r="O45" s="108"/>
      <c r="Z45" s="108"/>
      <c r="AA45" s="108">
        <v>1</v>
      </c>
      <c r="AB45" s="108">
        <v>7</v>
      </c>
      <c r="AC45" s="108">
        <v>7</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 t="shared" si="11"/>
        <v>0</v>
      </c>
      <c r="BA45" s="108"/>
      <c r="BB45" s="108"/>
      <c r="BC45" s="108"/>
      <c r="BD45" s="108"/>
      <c r="BE45" s="108"/>
      <c r="BF45" s="108"/>
      <c r="BG45" s="108"/>
      <c r="BH45" s="108"/>
      <c r="BI45" s="108"/>
      <c r="CA45" s="108">
        <v>1</v>
      </c>
      <c r="CB45" s="108">
        <v>7</v>
      </c>
      <c r="CZ45" s="75">
        <v>4</v>
      </c>
    </row>
    <row r="46" spans="1:104" ht="22.5" x14ac:dyDescent="0.2">
      <c r="A46" s="109">
        <v>34</v>
      </c>
      <c r="B46" s="110" t="s">
        <v>2503</v>
      </c>
      <c r="C46" s="111" t="s">
        <v>943</v>
      </c>
      <c r="D46" s="112" t="s">
        <v>49</v>
      </c>
      <c r="E46" s="113">
        <v>6.12</v>
      </c>
      <c r="F46" s="114">
        <v>0</v>
      </c>
      <c r="G46" s="115">
        <f t="shared" si="8"/>
        <v>0</v>
      </c>
      <c r="H46" s="116">
        <v>0</v>
      </c>
      <c r="I46" s="117">
        <f t="shared" si="9"/>
        <v>0</v>
      </c>
      <c r="J46" s="116">
        <v>0</v>
      </c>
      <c r="K46" s="117">
        <f t="shared" si="10"/>
        <v>0</v>
      </c>
      <c r="O46" s="108"/>
      <c r="Z46" s="108"/>
      <c r="AA46" s="108">
        <v>1</v>
      </c>
      <c r="AB46" s="108">
        <v>7</v>
      </c>
      <c r="AC46" s="108">
        <v>7</v>
      </c>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18">
        <f t="shared" si="11"/>
        <v>0</v>
      </c>
      <c r="BA46" s="108"/>
      <c r="BB46" s="108"/>
      <c r="BC46" s="108"/>
      <c r="BD46" s="108"/>
      <c r="BE46" s="108"/>
      <c r="BF46" s="108"/>
      <c r="BG46" s="108"/>
      <c r="BH46" s="108"/>
      <c r="BI46" s="108"/>
      <c r="CA46" s="108">
        <v>1</v>
      </c>
      <c r="CB46" s="108">
        <v>7</v>
      </c>
      <c r="CZ46" s="75">
        <v>4</v>
      </c>
    </row>
    <row r="47" spans="1:104" ht="22.5" x14ac:dyDescent="0.2">
      <c r="A47" s="109">
        <v>35</v>
      </c>
      <c r="B47" s="110" t="s">
        <v>1005</v>
      </c>
      <c r="C47" s="111" t="s">
        <v>2504</v>
      </c>
      <c r="D47" s="112" t="s">
        <v>152</v>
      </c>
      <c r="E47" s="113">
        <v>22</v>
      </c>
      <c r="F47" s="114">
        <v>0</v>
      </c>
      <c r="G47" s="115">
        <f t="shared" si="8"/>
        <v>0</v>
      </c>
      <c r="H47" s="116">
        <v>0</v>
      </c>
      <c r="I47" s="117">
        <f t="shared" si="9"/>
        <v>0</v>
      </c>
      <c r="J47" s="116">
        <v>0</v>
      </c>
      <c r="K47" s="117">
        <f t="shared" si="10"/>
        <v>0</v>
      </c>
      <c r="O47" s="108"/>
      <c r="Z47" s="108"/>
      <c r="AA47" s="108">
        <v>1</v>
      </c>
      <c r="AB47" s="108">
        <v>7</v>
      </c>
      <c r="AC47" s="108">
        <v>7</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 t="shared" si="11"/>
        <v>0</v>
      </c>
      <c r="BA47" s="108"/>
      <c r="BB47" s="108"/>
      <c r="BC47" s="108"/>
      <c r="BD47" s="108"/>
      <c r="BE47" s="108"/>
      <c r="BF47" s="108"/>
      <c r="BG47" s="108"/>
      <c r="BH47" s="108"/>
      <c r="BI47" s="108"/>
      <c r="CA47" s="108">
        <v>1</v>
      </c>
      <c r="CB47" s="108">
        <v>7</v>
      </c>
      <c r="CZ47" s="75">
        <v>4</v>
      </c>
    </row>
    <row r="48" spans="1:104" x14ac:dyDescent="0.2">
      <c r="A48" s="109">
        <v>36</v>
      </c>
      <c r="B48" s="110" t="s">
        <v>1008</v>
      </c>
      <c r="C48" s="111" t="s">
        <v>1006</v>
      </c>
      <c r="D48" s="112" t="s">
        <v>22</v>
      </c>
      <c r="E48" s="113">
        <v>3</v>
      </c>
      <c r="F48" s="114">
        <v>0</v>
      </c>
      <c r="G48" s="115">
        <f t="shared" si="8"/>
        <v>0</v>
      </c>
      <c r="H48" s="116">
        <v>0</v>
      </c>
      <c r="I48" s="117">
        <f t="shared" si="9"/>
        <v>0</v>
      </c>
      <c r="J48" s="116">
        <v>0</v>
      </c>
      <c r="K48" s="117">
        <f t="shared" si="10"/>
        <v>0</v>
      </c>
      <c r="O48" s="108"/>
      <c r="Z48" s="108"/>
      <c r="AA48" s="108">
        <v>1</v>
      </c>
      <c r="AB48" s="108">
        <v>7</v>
      </c>
      <c r="AC48" s="108">
        <v>7</v>
      </c>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18">
        <f t="shared" si="11"/>
        <v>0</v>
      </c>
      <c r="BA48" s="108"/>
      <c r="BB48" s="108"/>
      <c r="BC48" s="108"/>
      <c r="BD48" s="108"/>
      <c r="BE48" s="108"/>
      <c r="BF48" s="108"/>
      <c r="BG48" s="108"/>
      <c r="BH48" s="108"/>
      <c r="BI48" s="108"/>
      <c r="CA48" s="108">
        <v>1</v>
      </c>
      <c r="CB48" s="108">
        <v>7</v>
      </c>
      <c r="CZ48" s="75">
        <v>4</v>
      </c>
    </row>
    <row r="49" spans="1:104" x14ac:dyDescent="0.2">
      <c r="A49" s="109">
        <v>37</v>
      </c>
      <c r="B49" s="110" t="s">
        <v>2505</v>
      </c>
      <c r="C49" s="111" t="s">
        <v>1009</v>
      </c>
      <c r="D49" s="112" t="s">
        <v>22</v>
      </c>
      <c r="E49" s="113">
        <v>3</v>
      </c>
      <c r="F49" s="114">
        <v>0</v>
      </c>
      <c r="G49" s="115">
        <f t="shared" si="8"/>
        <v>0</v>
      </c>
      <c r="H49" s="116">
        <v>0</v>
      </c>
      <c r="I49" s="117">
        <f t="shared" si="9"/>
        <v>0</v>
      </c>
      <c r="J49" s="116">
        <v>0</v>
      </c>
      <c r="K49" s="117">
        <f t="shared" si="10"/>
        <v>0</v>
      </c>
      <c r="O49" s="108"/>
      <c r="Z49" s="108"/>
      <c r="AA49" s="108">
        <v>1</v>
      </c>
      <c r="AB49" s="108">
        <v>7</v>
      </c>
      <c r="AC49" s="108">
        <v>7</v>
      </c>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18">
        <f t="shared" si="11"/>
        <v>0</v>
      </c>
      <c r="BA49" s="108"/>
      <c r="BB49" s="108"/>
      <c r="BC49" s="108"/>
      <c r="BD49" s="108"/>
      <c r="BE49" s="108"/>
      <c r="BF49" s="108"/>
      <c r="BG49" s="108"/>
      <c r="BH49" s="108"/>
      <c r="BI49" s="108"/>
      <c r="CA49" s="108">
        <v>1</v>
      </c>
      <c r="CB49" s="108">
        <v>7</v>
      </c>
      <c r="CZ49" s="75">
        <v>4</v>
      </c>
    </row>
    <row r="50" spans="1:104" ht="22.5" x14ac:dyDescent="0.2">
      <c r="A50" s="109">
        <v>38</v>
      </c>
      <c r="B50" s="110" t="s">
        <v>2506</v>
      </c>
      <c r="C50" s="111" t="s">
        <v>2507</v>
      </c>
      <c r="D50" s="112" t="s">
        <v>152</v>
      </c>
      <c r="E50" s="113">
        <v>21</v>
      </c>
      <c r="F50" s="114">
        <v>0</v>
      </c>
      <c r="G50" s="115">
        <f t="shared" si="8"/>
        <v>0</v>
      </c>
      <c r="H50" s="116">
        <v>0</v>
      </c>
      <c r="I50" s="117">
        <f t="shared" si="9"/>
        <v>0</v>
      </c>
      <c r="J50" s="116"/>
      <c r="K50" s="117">
        <f t="shared" si="10"/>
        <v>0</v>
      </c>
      <c r="O50" s="108"/>
      <c r="Z50" s="108"/>
      <c r="AA50" s="108">
        <v>3</v>
      </c>
      <c r="AB50" s="108">
        <v>1</v>
      </c>
      <c r="AC50" s="108" t="s">
        <v>2506</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 t="shared" si="11"/>
        <v>0</v>
      </c>
      <c r="BA50" s="108"/>
      <c r="BB50" s="108"/>
      <c r="BC50" s="108"/>
      <c r="BD50" s="108"/>
      <c r="BE50" s="108"/>
      <c r="BF50" s="108"/>
      <c r="BG50" s="108"/>
      <c r="BH50" s="108"/>
      <c r="BI50" s="108"/>
      <c r="CA50" s="108">
        <v>3</v>
      </c>
      <c r="CB50" s="108">
        <v>1</v>
      </c>
      <c r="CZ50" s="75">
        <v>3</v>
      </c>
    </row>
    <row r="51" spans="1:104" ht="22.5" x14ac:dyDescent="0.2">
      <c r="A51" s="109">
        <v>39</v>
      </c>
      <c r="B51" s="110" t="s">
        <v>2506</v>
      </c>
      <c r="C51" s="111" t="s">
        <v>2507</v>
      </c>
      <c r="D51" s="112" t="s">
        <v>152</v>
      </c>
      <c r="E51" s="113">
        <v>21</v>
      </c>
      <c r="F51" s="114">
        <v>0</v>
      </c>
      <c r="G51" s="115">
        <f t="shared" si="8"/>
        <v>0</v>
      </c>
      <c r="H51" s="116">
        <v>0</v>
      </c>
      <c r="I51" s="117">
        <f t="shared" si="9"/>
        <v>0</v>
      </c>
      <c r="J51" s="116"/>
      <c r="K51" s="117">
        <f t="shared" si="10"/>
        <v>0</v>
      </c>
      <c r="O51" s="108"/>
      <c r="Z51" s="108"/>
      <c r="AA51" s="108">
        <v>3</v>
      </c>
      <c r="AB51" s="108">
        <v>1</v>
      </c>
      <c r="AC51" s="108" t="s">
        <v>2506</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 t="shared" si="11"/>
        <v>0</v>
      </c>
      <c r="BA51" s="108"/>
      <c r="BB51" s="108"/>
      <c r="BC51" s="108"/>
      <c r="BD51" s="108"/>
      <c r="BE51" s="108"/>
      <c r="BF51" s="108"/>
      <c r="BG51" s="108"/>
      <c r="BH51" s="108"/>
      <c r="BI51" s="108"/>
      <c r="CA51" s="108">
        <v>3</v>
      </c>
      <c r="CB51" s="108">
        <v>1</v>
      </c>
      <c r="CZ51" s="75">
        <v>3</v>
      </c>
    </row>
    <row r="52" spans="1:104" ht="22.5" x14ac:dyDescent="0.2">
      <c r="A52" s="109">
        <v>40</v>
      </c>
      <c r="B52" s="110" t="s">
        <v>2508</v>
      </c>
      <c r="C52" s="111" t="s">
        <v>2509</v>
      </c>
      <c r="D52" s="112" t="s">
        <v>2510</v>
      </c>
      <c r="E52" s="113">
        <v>5</v>
      </c>
      <c r="F52" s="114">
        <v>0</v>
      </c>
      <c r="G52" s="115">
        <f t="shared" si="8"/>
        <v>0</v>
      </c>
      <c r="H52" s="116">
        <v>0</v>
      </c>
      <c r="I52" s="117">
        <f t="shared" si="9"/>
        <v>0</v>
      </c>
      <c r="J52" s="116"/>
      <c r="K52" s="117">
        <f t="shared" si="10"/>
        <v>0</v>
      </c>
      <c r="O52" s="108"/>
      <c r="Z52" s="108"/>
      <c r="AA52" s="108">
        <v>3</v>
      </c>
      <c r="AB52" s="108">
        <v>1</v>
      </c>
      <c r="AC52" s="108">
        <v>28611200</v>
      </c>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18">
        <f t="shared" si="11"/>
        <v>0</v>
      </c>
      <c r="BA52" s="108"/>
      <c r="BB52" s="108"/>
      <c r="BC52" s="108"/>
      <c r="BD52" s="108"/>
      <c r="BE52" s="108"/>
      <c r="BF52" s="108"/>
      <c r="BG52" s="108"/>
      <c r="BH52" s="108"/>
      <c r="BI52" s="108"/>
      <c r="CA52" s="108">
        <v>3</v>
      </c>
      <c r="CB52" s="108">
        <v>1</v>
      </c>
      <c r="CZ52" s="75">
        <v>3</v>
      </c>
    </row>
    <row r="53" spans="1:104" x14ac:dyDescent="0.2">
      <c r="A53" s="109">
        <v>41</v>
      </c>
      <c r="B53" s="110" t="s">
        <v>2511</v>
      </c>
      <c r="C53" s="111" t="s">
        <v>2512</v>
      </c>
      <c r="D53" s="112" t="s">
        <v>152</v>
      </c>
      <c r="E53" s="113">
        <v>21</v>
      </c>
      <c r="F53" s="114">
        <v>0</v>
      </c>
      <c r="G53" s="115">
        <f t="shared" si="8"/>
        <v>0</v>
      </c>
      <c r="H53" s="116">
        <v>0</v>
      </c>
      <c r="I53" s="117">
        <f t="shared" si="9"/>
        <v>0</v>
      </c>
      <c r="J53" s="116"/>
      <c r="K53" s="117">
        <f t="shared" si="10"/>
        <v>0</v>
      </c>
      <c r="O53" s="108"/>
      <c r="Z53" s="108"/>
      <c r="AA53" s="108">
        <v>3</v>
      </c>
      <c r="AB53" s="108">
        <v>1</v>
      </c>
      <c r="AC53" s="108">
        <v>31674066</v>
      </c>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18">
        <f t="shared" si="11"/>
        <v>0</v>
      </c>
      <c r="BA53" s="108"/>
      <c r="BB53" s="108"/>
      <c r="BC53" s="108"/>
      <c r="BD53" s="108"/>
      <c r="BE53" s="108"/>
      <c r="BF53" s="108"/>
      <c r="BG53" s="108"/>
      <c r="BH53" s="108"/>
      <c r="BI53" s="108"/>
      <c r="CA53" s="108">
        <v>3</v>
      </c>
      <c r="CB53" s="108">
        <v>1</v>
      </c>
      <c r="CZ53" s="75">
        <v>3</v>
      </c>
    </row>
    <row r="54" spans="1:104" x14ac:dyDescent="0.2">
      <c r="A54" s="109">
        <v>42</v>
      </c>
      <c r="B54" s="110" t="s">
        <v>2513</v>
      </c>
      <c r="C54" s="111" t="s">
        <v>2514</v>
      </c>
      <c r="D54" s="112" t="s">
        <v>133</v>
      </c>
      <c r="E54" s="113">
        <v>905</v>
      </c>
      <c r="F54" s="114">
        <v>0</v>
      </c>
      <c r="G54" s="115">
        <f t="shared" si="8"/>
        <v>0</v>
      </c>
      <c r="H54" s="116">
        <v>0</v>
      </c>
      <c r="I54" s="117">
        <f t="shared" si="9"/>
        <v>0</v>
      </c>
      <c r="J54" s="116"/>
      <c r="K54" s="117">
        <f t="shared" si="10"/>
        <v>0</v>
      </c>
      <c r="O54" s="108"/>
      <c r="Z54" s="108"/>
      <c r="AA54" s="108">
        <v>3</v>
      </c>
      <c r="AB54" s="108">
        <v>1</v>
      </c>
      <c r="AC54" s="108">
        <v>341110800</v>
      </c>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18">
        <f t="shared" si="11"/>
        <v>0</v>
      </c>
      <c r="BA54" s="108"/>
      <c r="BB54" s="108"/>
      <c r="BC54" s="108"/>
      <c r="BD54" s="108"/>
      <c r="BE54" s="108"/>
      <c r="BF54" s="108"/>
      <c r="BG54" s="108"/>
      <c r="BH54" s="108"/>
      <c r="BI54" s="108"/>
      <c r="CA54" s="108">
        <v>3</v>
      </c>
      <c r="CB54" s="108">
        <v>1</v>
      </c>
      <c r="CZ54" s="75">
        <v>3</v>
      </c>
    </row>
    <row r="55" spans="1:104" x14ac:dyDescent="0.2">
      <c r="A55" s="109">
        <v>43</v>
      </c>
      <c r="B55" s="110" t="s">
        <v>1029</v>
      </c>
      <c r="C55" s="111" t="s">
        <v>2515</v>
      </c>
      <c r="D55" s="112" t="s">
        <v>133</v>
      </c>
      <c r="E55" s="113">
        <v>210</v>
      </c>
      <c r="F55" s="114">
        <v>0</v>
      </c>
      <c r="G55" s="115">
        <f t="shared" si="8"/>
        <v>0</v>
      </c>
      <c r="H55" s="116">
        <v>0</v>
      </c>
      <c r="I55" s="117">
        <f t="shared" si="9"/>
        <v>0</v>
      </c>
      <c r="J55" s="116"/>
      <c r="K55" s="117">
        <f t="shared" si="10"/>
        <v>0</v>
      </c>
      <c r="O55" s="108"/>
      <c r="Z55" s="108"/>
      <c r="AA55" s="108">
        <v>3</v>
      </c>
      <c r="AB55" s="108">
        <v>1</v>
      </c>
      <c r="AC55" s="108">
        <v>34111090</v>
      </c>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18">
        <f t="shared" si="11"/>
        <v>0</v>
      </c>
      <c r="BA55" s="108"/>
      <c r="BB55" s="108"/>
      <c r="BC55" s="108"/>
      <c r="BD55" s="108"/>
      <c r="BE55" s="108"/>
      <c r="BF55" s="108"/>
      <c r="BG55" s="108"/>
      <c r="BH55" s="108"/>
      <c r="BI55" s="108"/>
      <c r="CA55" s="108">
        <v>3</v>
      </c>
      <c r="CB55" s="108">
        <v>1</v>
      </c>
      <c r="CZ55" s="75">
        <v>3</v>
      </c>
    </row>
    <row r="56" spans="1:104" ht="22.5" x14ac:dyDescent="0.2">
      <c r="A56" s="109">
        <v>44</v>
      </c>
      <c r="B56" s="110" t="s">
        <v>2516</v>
      </c>
      <c r="C56" s="111" t="s">
        <v>2517</v>
      </c>
      <c r="D56" s="112" t="s">
        <v>133</v>
      </c>
      <c r="E56" s="113">
        <v>905</v>
      </c>
      <c r="F56" s="114">
        <v>0</v>
      </c>
      <c r="G56" s="115">
        <f t="shared" si="8"/>
        <v>0</v>
      </c>
      <c r="H56" s="116">
        <v>0</v>
      </c>
      <c r="I56" s="117">
        <f t="shared" si="9"/>
        <v>0</v>
      </c>
      <c r="J56" s="116"/>
      <c r="K56" s="117">
        <f t="shared" si="10"/>
        <v>0</v>
      </c>
      <c r="O56" s="108"/>
      <c r="Z56" s="108"/>
      <c r="AA56" s="108">
        <v>3</v>
      </c>
      <c r="AB56" s="108">
        <v>1</v>
      </c>
      <c r="AC56" s="108">
        <v>34111100</v>
      </c>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18">
        <f t="shared" si="11"/>
        <v>0</v>
      </c>
      <c r="BA56" s="108"/>
      <c r="BB56" s="108"/>
      <c r="BC56" s="108"/>
      <c r="BD56" s="108"/>
      <c r="BE56" s="108"/>
      <c r="BF56" s="108"/>
      <c r="BG56" s="108"/>
      <c r="BH56" s="108"/>
      <c r="BI56" s="108"/>
      <c r="CA56" s="108">
        <v>3</v>
      </c>
      <c r="CB56" s="108">
        <v>1</v>
      </c>
      <c r="CZ56" s="75">
        <v>3</v>
      </c>
    </row>
    <row r="57" spans="1:104" x14ac:dyDescent="0.2">
      <c r="A57" s="109">
        <v>45</v>
      </c>
      <c r="B57" s="110" t="s">
        <v>2518</v>
      </c>
      <c r="C57" s="111" t="s">
        <v>2519</v>
      </c>
      <c r="D57" s="112" t="s">
        <v>133</v>
      </c>
      <c r="E57" s="113">
        <v>40</v>
      </c>
      <c r="F57" s="114">
        <v>0</v>
      </c>
      <c r="G57" s="115">
        <f t="shared" si="8"/>
        <v>0</v>
      </c>
      <c r="H57" s="116">
        <v>0</v>
      </c>
      <c r="I57" s="117">
        <f t="shared" si="9"/>
        <v>0</v>
      </c>
      <c r="J57" s="116"/>
      <c r="K57" s="117">
        <f t="shared" si="10"/>
        <v>0</v>
      </c>
      <c r="O57" s="108"/>
      <c r="Z57" s="108"/>
      <c r="AA57" s="108">
        <v>3</v>
      </c>
      <c r="AB57" s="108">
        <v>1</v>
      </c>
      <c r="AC57" s="108">
        <v>341123160</v>
      </c>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18">
        <f t="shared" si="11"/>
        <v>0</v>
      </c>
      <c r="BA57" s="108"/>
      <c r="BB57" s="108"/>
      <c r="BC57" s="108"/>
      <c r="BD57" s="108"/>
      <c r="BE57" s="108"/>
      <c r="BF57" s="108"/>
      <c r="BG57" s="108"/>
      <c r="BH57" s="108"/>
      <c r="BI57" s="108"/>
      <c r="CA57" s="108">
        <v>3</v>
      </c>
      <c r="CB57" s="108">
        <v>1</v>
      </c>
      <c r="CZ57" s="75">
        <v>3</v>
      </c>
    </row>
    <row r="58" spans="1:104" x14ac:dyDescent="0.2">
      <c r="A58" s="109">
        <v>46</v>
      </c>
      <c r="B58" s="110" t="s">
        <v>2520</v>
      </c>
      <c r="C58" s="111" t="s">
        <v>2521</v>
      </c>
      <c r="D58" s="112" t="s">
        <v>133</v>
      </c>
      <c r="E58" s="113">
        <v>10</v>
      </c>
      <c r="F58" s="114">
        <v>0</v>
      </c>
      <c r="G58" s="115">
        <f t="shared" si="8"/>
        <v>0</v>
      </c>
      <c r="H58" s="116">
        <v>0</v>
      </c>
      <c r="I58" s="117">
        <f t="shared" si="9"/>
        <v>0</v>
      </c>
      <c r="J58" s="116"/>
      <c r="K58" s="117">
        <f t="shared" si="10"/>
        <v>0</v>
      </c>
      <c r="O58" s="108"/>
      <c r="Z58" s="108"/>
      <c r="AA58" s="108">
        <v>3</v>
      </c>
      <c r="AB58" s="108">
        <v>1</v>
      </c>
      <c r="AC58" s="108">
        <v>341123161</v>
      </c>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18">
        <f t="shared" si="11"/>
        <v>0</v>
      </c>
      <c r="BA58" s="108"/>
      <c r="BB58" s="108"/>
      <c r="BC58" s="108"/>
      <c r="BD58" s="108"/>
      <c r="BE58" s="108"/>
      <c r="BF58" s="108"/>
      <c r="BG58" s="108"/>
      <c r="BH58" s="108"/>
      <c r="BI58" s="108"/>
      <c r="CA58" s="108">
        <v>3</v>
      </c>
      <c r="CB58" s="108">
        <v>1</v>
      </c>
      <c r="CZ58" s="75">
        <v>3</v>
      </c>
    </row>
    <row r="59" spans="1:104" x14ac:dyDescent="0.2">
      <c r="A59" s="109">
        <v>47</v>
      </c>
      <c r="B59" s="110" t="s">
        <v>2522</v>
      </c>
      <c r="C59" s="111" t="s">
        <v>2523</v>
      </c>
      <c r="D59" s="112" t="s">
        <v>133</v>
      </c>
      <c r="E59" s="113">
        <v>10</v>
      </c>
      <c r="F59" s="114">
        <v>0</v>
      </c>
      <c r="G59" s="115">
        <f t="shared" si="8"/>
        <v>0</v>
      </c>
      <c r="H59" s="116">
        <v>0</v>
      </c>
      <c r="I59" s="117">
        <f t="shared" si="9"/>
        <v>0</v>
      </c>
      <c r="J59" s="116"/>
      <c r="K59" s="117">
        <f t="shared" si="10"/>
        <v>0</v>
      </c>
      <c r="O59" s="108"/>
      <c r="Z59" s="108"/>
      <c r="AA59" s="108">
        <v>3</v>
      </c>
      <c r="AB59" s="108">
        <v>1</v>
      </c>
      <c r="AC59" s="108">
        <v>341123162</v>
      </c>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18">
        <f t="shared" si="11"/>
        <v>0</v>
      </c>
      <c r="BA59" s="108"/>
      <c r="BB59" s="108"/>
      <c r="BC59" s="108"/>
      <c r="BD59" s="108"/>
      <c r="BE59" s="108"/>
      <c r="BF59" s="108"/>
      <c r="BG59" s="108"/>
      <c r="BH59" s="108"/>
      <c r="BI59" s="108"/>
      <c r="CA59" s="108">
        <v>3</v>
      </c>
      <c r="CB59" s="108">
        <v>1</v>
      </c>
      <c r="CZ59" s="75">
        <v>3</v>
      </c>
    </row>
    <row r="60" spans="1:104" ht="22.5" x14ac:dyDescent="0.2">
      <c r="A60" s="109">
        <v>48</v>
      </c>
      <c r="B60" s="110" t="s">
        <v>2495</v>
      </c>
      <c r="C60" s="111" t="s">
        <v>2524</v>
      </c>
      <c r="D60" s="112" t="s">
        <v>152</v>
      </c>
      <c r="E60" s="113">
        <v>4</v>
      </c>
      <c r="F60" s="114">
        <v>0</v>
      </c>
      <c r="G60" s="115">
        <f t="shared" si="8"/>
        <v>0</v>
      </c>
      <c r="H60" s="116">
        <v>0</v>
      </c>
      <c r="I60" s="117">
        <f t="shared" si="9"/>
        <v>0</v>
      </c>
      <c r="J60" s="116"/>
      <c r="K60" s="117">
        <f t="shared" si="10"/>
        <v>0</v>
      </c>
      <c r="O60" s="108"/>
      <c r="Z60" s="108"/>
      <c r="AA60" s="108">
        <v>3</v>
      </c>
      <c r="AB60" s="108">
        <v>1</v>
      </c>
      <c r="AC60" s="108" t="s">
        <v>2495</v>
      </c>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18">
        <f t="shared" si="11"/>
        <v>0</v>
      </c>
      <c r="BA60" s="108"/>
      <c r="BB60" s="108"/>
      <c r="BC60" s="108"/>
      <c r="BD60" s="108"/>
      <c r="BE60" s="108"/>
      <c r="BF60" s="108"/>
      <c r="BG60" s="108"/>
      <c r="BH60" s="108"/>
      <c r="BI60" s="108"/>
      <c r="CA60" s="108">
        <v>3</v>
      </c>
      <c r="CB60" s="108">
        <v>1</v>
      </c>
      <c r="CZ60" s="75">
        <v>3</v>
      </c>
    </row>
    <row r="61" spans="1:104" ht="22.5" x14ac:dyDescent="0.2">
      <c r="A61" s="109">
        <v>49</v>
      </c>
      <c r="B61" s="110" t="s">
        <v>2525</v>
      </c>
      <c r="C61" s="111" t="s">
        <v>2526</v>
      </c>
      <c r="D61" s="112" t="s">
        <v>133</v>
      </c>
      <c r="E61" s="113">
        <v>9</v>
      </c>
      <c r="F61" s="114">
        <v>0</v>
      </c>
      <c r="G61" s="115">
        <f t="shared" si="8"/>
        <v>0</v>
      </c>
      <c r="H61" s="116">
        <v>0</v>
      </c>
      <c r="I61" s="117">
        <f t="shared" si="9"/>
        <v>0</v>
      </c>
      <c r="J61" s="116"/>
      <c r="K61" s="117">
        <f t="shared" si="10"/>
        <v>0</v>
      </c>
      <c r="O61" s="108"/>
      <c r="Z61" s="108"/>
      <c r="AA61" s="108">
        <v>3</v>
      </c>
      <c r="AB61" s="108">
        <v>1</v>
      </c>
      <c r="AC61" s="108">
        <v>34571095</v>
      </c>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18">
        <f t="shared" si="11"/>
        <v>0</v>
      </c>
      <c r="BA61" s="108"/>
      <c r="BB61" s="108"/>
      <c r="BC61" s="108"/>
      <c r="BD61" s="108"/>
      <c r="BE61" s="108"/>
      <c r="BF61" s="108"/>
      <c r="BG61" s="108"/>
      <c r="BH61" s="108"/>
      <c r="BI61" s="108"/>
      <c r="CA61" s="108">
        <v>3</v>
      </c>
      <c r="CB61" s="108">
        <v>1</v>
      </c>
      <c r="CZ61" s="75">
        <v>3</v>
      </c>
    </row>
    <row r="62" spans="1:104" x14ac:dyDescent="0.2">
      <c r="A62" s="109">
        <v>50</v>
      </c>
      <c r="B62" s="110" t="s">
        <v>1215</v>
      </c>
      <c r="C62" s="111" t="s">
        <v>2527</v>
      </c>
      <c r="D62" s="112" t="s">
        <v>133</v>
      </c>
      <c r="E62" s="113">
        <v>880</v>
      </c>
      <c r="F62" s="114">
        <v>0</v>
      </c>
      <c r="G62" s="115">
        <f t="shared" si="8"/>
        <v>0</v>
      </c>
      <c r="H62" s="116">
        <v>0</v>
      </c>
      <c r="I62" s="117">
        <f t="shared" si="9"/>
        <v>0</v>
      </c>
      <c r="J62" s="116"/>
      <c r="K62" s="117">
        <f t="shared" si="10"/>
        <v>0</v>
      </c>
      <c r="O62" s="108"/>
      <c r="Z62" s="108"/>
      <c r="AA62" s="108">
        <v>3</v>
      </c>
      <c r="AB62" s="108">
        <v>1</v>
      </c>
      <c r="AC62" s="108">
        <v>34571353</v>
      </c>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18">
        <f t="shared" si="11"/>
        <v>0</v>
      </c>
      <c r="BA62" s="108"/>
      <c r="BB62" s="108"/>
      <c r="BC62" s="108"/>
      <c r="BD62" s="108"/>
      <c r="BE62" s="108"/>
      <c r="BF62" s="108"/>
      <c r="BG62" s="108"/>
      <c r="BH62" s="108"/>
      <c r="BI62" s="108"/>
      <c r="CA62" s="108">
        <v>3</v>
      </c>
      <c r="CB62" s="108">
        <v>1</v>
      </c>
      <c r="CZ62" s="75">
        <v>3</v>
      </c>
    </row>
    <row r="63" spans="1:104" ht="22.5" x14ac:dyDescent="0.2">
      <c r="A63" s="109">
        <v>51</v>
      </c>
      <c r="B63" s="110" t="s">
        <v>2528</v>
      </c>
      <c r="C63" s="111" t="s">
        <v>2529</v>
      </c>
      <c r="D63" s="112" t="s">
        <v>133</v>
      </c>
      <c r="E63" s="113">
        <v>20</v>
      </c>
      <c r="F63" s="114">
        <v>0</v>
      </c>
      <c r="G63" s="115">
        <f t="shared" si="8"/>
        <v>0</v>
      </c>
      <c r="H63" s="116">
        <v>0</v>
      </c>
      <c r="I63" s="117">
        <f t="shared" si="9"/>
        <v>0</v>
      </c>
      <c r="J63" s="116"/>
      <c r="K63" s="117">
        <f t="shared" si="10"/>
        <v>0</v>
      </c>
      <c r="O63" s="108"/>
      <c r="Z63" s="108"/>
      <c r="AA63" s="108">
        <v>3</v>
      </c>
      <c r="AB63" s="108">
        <v>1</v>
      </c>
      <c r="AC63" s="108" t="s">
        <v>2528</v>
      </c>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18">
        <f t="shared" si="11"/>
        <v>0</v>
      </c>
      <c r="BA63" s="108"/>
      <c r="BB63" s="108"/>
      <c r="BC63" s="108"/>
      <c r="BD63" s="108"/>
      <c r="BE63" s="108"/>
      <c r="BF63" s="108"/>
      <c r="BG63" s="108"/>
      <c r="BH63" s="108"/>
      <c r="BI63" s="108"/>
      <c r="CA63" s="108">
        <v>3</v>
      </c>
      <c r="CB63" s="108">
        <v>1</v>
      </c>
      <c r="CZ63" s="75">
        <v>3</v>
      </c>
    </row>
    <row r="64" spans="1:104" x14ac:dyDescent="0.2">
      <c r="A64" s="109">
        <v>52</v>
      </c>
      <c r="B64" s="110" t="s">
        <v>2530</v>
      </c>
      <c r="C64" s="111" t="s">
        <v>2531</v>
      </c>
      <c r="D64" s="112" t="s">
        <v>152</v>
      </c>
      <c r="E64" s="113">
        <v>21</v>
      </c>
      <c r="F64" s="114">
        <v>0</v>
      </c>
      <c r="G64" s="115">
        <f t="shared" si="8"/>
        <v>0</v>
      </c>
      <c r="H64" s="116">
        <v>0</v>
      </c>
      <c r="I64" s="117">
        <f t="shared" si="9"/>
        <v>0</v>
      </c>
      <c r="J64" s="116"/>
      <c r="K64" s="117">
        <f t="shared" si="10"/>
        <v>0</v>
      </c>
      <c r="O64" s="108"/>
      <c r="Z64" s="108"/>
      <c r="AA64" s="108">
        <v>3</v>
      </c>
      <c r="AB64" s="108">
        <v>1</v>
      </c>
      <c r="AC64" s="108">
        <v>348449220</v>
      </c>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18">
        <f t="shared" si="11"/>
        <v>0</v>
      </c>
      <c r="BA64" s="108"/>
      <c r="BB64" s="108"/>
      <c r="BC64" s="108"/>
      <c r="BD64" s="108"/>
      <c r="BE64" s="108"/>
      <c r="BF64" s="108"/>
      <c r="BG64" s="108"/>
      <c r="BH64" s="108"/>
      <c r="BI64" s="108"/>
      <c r="CA64" s="108">
        <v>3</v>
      </c>
      <c r="CB64" s="108">
        <v>1</v>
      </c>
      <c r="CZ64" s="75">
        <v>3</v>
      </c>
    </row>
    <row r="65" spans="1:104" ht="22.5" x14ac:dyDescent="0.2">
      <c r="A65" s="109">
        <v>53</v>
      </c>
      <c r="B65" s="110" t="s">
        <v>2532</v>
      </c>
      <c r="C65" s="111" t="s">
        <v>2533</v>
      </c>
      <c r="D65" s="112" t="s">
        <v>152</v>
      </c>
      <c r="E65" s="113">
        <v>1</v>
      </c>
      <c r="F65" s="114">
        <v>0</v>
      </c>
      <c r="G65" s="115">
        <f t="shared" si="8"/>
        <v>0</v>
      </c>
      <c r="H65" s="116">
        <v>0</v>
      </c>
      <c r="I65" s="117">
        <f t="shared" si="9"/>
        <v>0</v>
      </c>
      <c r="J65" s="116"/>
      <c r="K65" s="117">
        <f t="shared" si="10"/>
        <v>0</v>
      </c>
      <c r="O65" s="108"/>
      <c r="Z65" s="108"/>
      <c r="AA65" s="108">
        <v>3</v>
      </c>
      <c r="AB65" s="108">
        <v>1</v>
      </c>
      <c r="AC65" s="108">
        <v>354360090</v>
      </c>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18">
        <f t="shared" si="11"/>
        <v>0</v>
      </c>
      <c r="BA65" s="108"/>
      <c r="BB65" s="108"/>
      <c r="BC65" s="108"/>
      <c r="BD65" s="108"/>
      <c r="BE65" s="108"/>
      <c r="BF65" s="108"/>
      <c r="BG65" s="108"/>
      <c r="BH65" s="108"/>
      <c r="BI65" s="108"/>
      <c r="CA65" s="108">
        <v>3</v>
      </c>
      <c r="CB65" s="108">
        <v>1</v>
      </c>
      <c r="CZ65" s="75">
        <v>3</v>
      </c>
    </row>
    <row r="66" spans="1:104" ht="22.5" x14ac:dyDescent="0.2">
      <c r="A66" s="109">
        <v>54</v>
      </c>
      <c r="B66" s="110" t="s">
        <v>2534</v>
      </c>
      <c r="C66" s="111" t="s">
        <v>2535</v>
      </c>
      <c r="D66" s="112" t="s">
        <v>133</v>
      </c>
      <c r="E66" s="113">
        <v>84</v>
      </c>
      <c r="F66" s="114">
        <v>0</v>
      </c>
      <c r="G66" s="115">
        <f t="shared" si="8"/>
        <v>0</v>
      </c>
      <c r="H66" s="116">
        <v>0</v>
      </c>
      <c r="I66" s="117">
        <f t="shared" si="9"/>
        <v>0</v>
      </c>
      <c r="J66" s="116"/>
      <c r="K66" s="117">
        <f t="shared" si="10"/>
        <v>0</v>
      </c>
      <c r="O66" s="108"/>
      <c r="Z66" s="108"/>
      <c r="AA66" s="108">
        <v>3</v>
      </c>
      <c r="AB66" s="108">
        <v>1</v>
      </c>
      <c r="AC66" s="108">
        <v>354410730</v>
      </c>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18">
        <f t="shared" si="11"/>
        <v>0</v>
      </c>
      <c r="BA66" s="108"/>
      <c r="BB66" s="108"/>
      <c r="BC66" s="108"/>
      <c r="BD66" s="108"/>
      <c r="BE66" s="108"/>
      <c r="BF66" s="108"/>
      <c r="BG66" s="108"/>
      <c r="BH66" s="108"/>
      <c r="BI66" s="108"/>
      <c r="CA66" s="108">
        <v>3</v>
      </c>
      <c r="CB66" s="108">
        <v>1</v>
      </c>
      <c r="CZ66" s="75">
        <v>3</v>
      </c>
    </row>
    <row r="67" spans="1:104" x14ac:dyDescent="0.2">
      <c r="A67" s="109">
        <v>55</v>
      </c>
      <c r="B67" s="110" t="s">
        <v>2536</v>
      </c>
      <c r="C67" s="111" t="s">
        <v>2537</v>
      </c>
      <c r="D67" s="112" t="s">
        <v>1102</v>
      </c>
      <c r="E67" s="113">
        <v>60</v>
      </c>
      <c r="F67" s="114">
        <v>0</v>
      </c>
      <c r="G67" s="115">
        <f t="shared" si="8"/>
        <v>0</v>
      </c>
      <c r="H67" s="116">
        <v>0</v>
      </c>
      <c r="I67" s="117">
        <f t="shared" si="9"/>
        <v>0</v>
      </c>
      <c r="J67" s="116"/>
      <c r="K67" s="117">
        <f t="shared" si="10"/>
        <v>0</v>
      </c>
      <c r="O67" s="108"/>
      <c r="Z67" s="108"/>
      <c r="AA67" s="108">
        <v>3</v>
      </c>
      <c r="AB67" s="108">
        <v>1</v>
      </c>
      <c r="AC67" s="108">
        <v>354418950</v>
      </c>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18">
        <f t="shared" si="11"/>
        <v>0</v>
      </c>
      <c r="BA67" s="108"/>
      <c r="BB67" s="108"/>
      <c r="BC67" s="108"/>
      <c r="BD67" s="108"/>
      <c r="BE67" s="108"/>
      <c r="BF67" s="108"/>
      <c r="BG67" s="108"/>
      <c r="BH67" s="108"/>
      <c r="BI67" s="108"/>
      <c r="CA67" s="108">
        <v>3</v>
      </c>
      <c r="CB67" s="108">
        <v>1</v>
      </c>
      <c r="CZ67" s="75">
        <v>3</v>
      </c>
    </row>
    <row r="68" spans="1:104" ht="22.5" x14ac:dyDescent="0.2">
      <c r="A68" s="109">
        <v>56</v>
      </c>
      <c r="B68" s="110" t="s">
        <v>2538</v>
      </c>
      <c r="C68" s="111" t="s">
        <v>2539</v>
      </c>
      <c r="D68" s="112" t="s">
        <v>152</v>
      </c>
      <c r="E68" s="113">
        <v>30</v>
      </c>
      <c r="F68" s="114">
        <v>0</v>
      </c>
      <c r="G68" s="115">
        <f t="shared" si="8"/>
        <v>0</v>
      </c>
      <c r="H68" s="116">
        <v>0</v>
      </c>
      <c r="I68" s="117">
        <f t="shared" si="9"/>
        <v>0</v>
      </c>
      <c r="J68" s="116"/>
      <c r="K68" s="117">
        <f t="shared" si="10"/>
        <v>0</v>
      </c>
      <c r="O68" s="108"/>
      <c r="Z68" s="108"/>
      <c r="AA68" s="108">
        <v>3</v>
      </c>
      <c r="AB68" s="108">
        <v>1</v>
      </c>
      <c r="AC68" s="108">
        <v>354419860</v>
      </c>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18">
        <f t="shared" si="11"/>
        <v>0</v>
      </c>
      <c r="BA68" s="108"/>
      <c r="BB68" s="108"/>
      <c r="BC68" s="108"/>
      <c r="BD68" s="108"/>
      <c r="BE68" s="108"/>
      <c r="BF68" s="108"/>
      <c r="BG68" s="108"/>
      <c r="BH68" s="108"/>
      <c r="BI68" s="108"/>
      <c r="CA68" s="108">
        <v>3</v>
      </c>
      <c r="CB68" s="108">
        <v>1</v>
      </c>
      <c r="CZ68" s="75">
        <v>3</v>
      </c>
    </row>
    <row r="69" spans="1:104" ht="22.5" x14ac:dyDescent="0.2">
      <c r="A69" s="109">
        <v>57</v>
      </c>
      <c r="B69" s="110" t="s">
        <v>2540</v>
      </c>
      <c r="C69" s="111" t="s">
        <v>2541</v>
      </c>
      <c r="D69" s="112" t="s">
        <v>152</v>
      </c>
      <c r="E69" s="113">
        <v>70</v>
      </c>
      <c r="F69" s="114">
        <v>0</v>
      </c>
      <c r="G69" s="115">
        <f t="shared" si="8"/>
        <v>0</v>
      </c>
      <c r="H69" s="116">
        <v>0</v>
      </c>
      <c r="I69" s="117">
        <f t="shared" si="9"/>
        <v>0</v>
      </c>
      <c r="J69" s="116"/>
      <c r="K69" s="117">
        <f t="shared" si="10"/>
        <v>0</v>
      </c>
      <c r="O69" s="108"/>
      <c r="Z69" s="108"/>
      <c r="AA69" s="108">
        <v>3</v>
      </c>
      <c r="AB69" s="108">
        <v>1</v>
      </c>
      <c r="AC69" s="108">
        <v>354419960</v>
      </c>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18">
        <f t="shared" si="11"/>
        <v>0</v>
      </c>
      <c r="BA69" s="108"/>
      <c r="BB69" s="108"/>
      <c r="BC69" s="108"/>
      <c r="BD69" s="108"/>
      <c r="BE69" s="108"/>
      <c r="BF69" s="108"/>
      <c r="BG69" s="108"/>
      <c r="BH69" s="108"/>
      <c r="BI69" s="108"/>
      <c r="CA69" s="108">
        <v>3</v>
      </c>
      <c r="CB69" s="108">
        <v>1</v>
      </c>
      <c r="CZ69" s="75">
        <v>3</v>
      </c>
    </row>
    <row r="70" spans="1:104" ht="22.5" x14ac:dyDescent="0.2">
      <c r="A70" s="109">
        <v>58</v>
      </c>
      <c r="B70" s="110" t="s">
        <v>2542</v>
      </c>
      <c r="C70" s="111" t="s">
        <v>2543</v>
      </c>
      <c r="D70" s="112" t="s">
        <v>133</v>
      </c>
      <c r="E70" s="113">
        <v>820</v>
      </c>
      <c r="F70" s="114">
        <v>0</v>
      </c>
      <c r="G70" s="115">
        <f t="shared" si="8"/>
        <v>0</v>
      </c>
      <c r="H70" s="116">
        <v>0</v>
      </c>
      <c r="I70" s="117">
        <f t="shared" si="9"/>
        <v>0</v>
      </c>
      <c r="J70" s="116"/>
      <c r="K70" s="117">
        <f t="shared" si="10"/>
        <v>0</v>
      </c>
      <c r="O70" s="108"/>
      <c r="Z70" s="108"/>
      <c r="AA70" s="108">
        <v>3</v>
      </c>
      <c r="AB70" s="108">
        <v>1</v>
      </c>
      <c r="AC70" s="108">
        <v>354420620</v>
      </c>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18">
        <f t="shared" si="11"/>
        <v>0</v>
      </c>
      <c r="BA70" s="108"/>
      <c r="BB70" s="108"/>
      <c r="BC70" s="108"/>
      <c r="BD70" s="108"/>
      <c r="BE70" s="108"/>
      <c r="BF70" s="108"/>
      <c r="BG70" s="108"/>
      <c r="BH70" s="108"/>
      <c r="BI70" s="108"/>
      <c r="CA70" s="108">
        <v>3</v>
      </c>
      <c r="CB70" s="108">
        <v>1</v>
      </c>
      <c r="CZ70" s="75">
        <v>3</v>
      </c>
    </row>
    <row r="71" spans="1:104" x14ac:dyDescent="0.2">
      <c r="A71" s="109">
        <v>59</v>
      </c>
      <c r="B71" s="110" t="s">
        <v>980</v>
      </c>
      <c r="C71" s="111" t="s">
        <v>2544</v>
      </c>
      <c r="D71" s="112" t="s">
        <v>152</v>
      </c>
      <c r="E71" s="113">
        <v>100</v>
      </c>
      <c r="F71" s="114">
        <v>0</v>
      </c>
      <c r="G71" s="115">
        <f t="shared" si="8"/>
        <v>0</v>
      </c>
      <c r="H71" s="116">
        <v>0</v>
      </c>
      <c r="I71" s="117">
        <f t="shared" si="9"/>
        <v>0</v>
      </c>
      <c r="J71" s="116"/>
      <c r="K71" s="117">
        <f t="shared" si="10"/>
        <v>0</v>
      </c>
      <c r="O71" s="108"/>
      <c r="Z71" s="108"/>
      <c r="AA71" s="108">
        <v>3</v>
      </c>
      <c r="AB71" s="108">
        <v>1</v>
      </c>
      <c r="AC71" s="108" t="s">
        <v>980</v>
      </c>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18">
        <f t="shared" si="11"/>
        <v>0</v>
      </c>
      <c r="BA71" s="108"/>
      <c r="BB71" s="108"/>
      <c r="BC71" s="108"/>
      <c r="BD71" s="108"/>
      <c r="BE71" s="108"/>
      <c r="BF71" s="108"/>
      <c r="BG71" s="108"/>
      <c r="BH71" s="108"/>
      <c r="BI71" s="108"/>
      <c r="CA71" s="108">
        <v>3</v>
      </c>
      <c r="CB71" s="108">
        <v>1</v>
      </c>
      <c r="CZ71" s="75">
        <v>3</v>
      </c>
    </row>
    <row r="72" spans="1:104" x14ac:dyDescent="0.2">
      <c r="A72" s="109">
        <v>60</v>
      </c>
      <c r="B72" s="110" t="s">
        <v>2545</v>
      </c>
      <c r="C72" s="111" t="s">
        <v>2546</v>
      </c>
      <c r="D72" s="112" t="s">
        <v>152</v>
      </c>
      <c r="E72" s="113">
        <v>1</v>
      </c>
      <c r="F72" s="114">
        <v>0</v>
      </c>
      <c r="G72" s="115">
        <f t="shared" si="8"/>
        <v>0</v>
      </c>
      <c r="H72" s="116">
        <v>0</v>
      </c>
      <c r="I72" s="117">
        <f t="shared" si="9"/>
        <v>0</v>
      </c>
      <c r="J72" s="116"/>
      <c r="K72" s="117">
        <f t="shared" si="10"/>
        <v>0</v>
      </c>
      <c r="O72" s="108"/>
      <c r="Z72" s="108"/>
      <c r="AA72" s="108">
        <v>3</v>
      </c>
      <c r="AB72" s="108">
        <v>1</v>
      </c>
      <c r="AC72" s="108" t="s">
        <v>2545</v>
      </c>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18">
        <f t="shared" si="11"/>
        <v>0</v>
      </c>
      <c r="BA72" s="108"/>
      <c r="BB72" s="108"/>
      <c r="BC72" s="108"/>
      <c r="BD72" s="108"/>
      <c r="BE72" s="108"/>
      <c r="BF72" s="108"/>
      <c r="BG72" s="108"/>
      <c r="BH72" s="108"/>
      <c r="BI72" s="108"/>
      <c r="CA72" s="108">
        <v>3</v>
      </c>
      <c r="CB72" s="108">
        <v>1</v>
      </c>
      <c r="CZ72" s="75">
        <v>3</v>
      </c>
    </row>
    <row r="73" spans="1:104" ht="22.5" x14ac:dyDescent="0.2">
      <c r="A73" s="109">
        <v>61</v>
      </c>
      <c r="B73" s="110" t="s">
        <v>2547</v>
      </c>
      <c r="C73" s="111" t="s">
        <v>2548</v>
      </c>
      <c r="D73" s="112" t="s">
        <v>152</v>
      </c>
      <c r="E73" s="113">
        <v>21</v>
      </c>
      <c r="F73" s="114">
        <v>0</v>
      </c>
      <c r="G73" s="115">
        <f t="shared" si="8"/>
        <v>0</v>
      </c>
      <c r="H73" s="116">
        <v>0</v>
      </c>
      <c r="I73" s="117">
        <f t="shared" si="9"/>
        <v>0</v>
      </c>
      <c r="J73" s="116"/>
      <c r="K73" s="117">
        <f t="shared" si="10"/>
        <v>0</v>
      </c>
      <c r="O73" s="108"/>
      <c r="Z73" s="108"/>
      <c r="AA73" s="108">
        <v>3</v>
      </c>
      <c r="AB73" s="108">
        <v>1</v>
      </c>
      <c r="AC73" s="108">
        <v>35889206</v>
      </c>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18">
        <f t="shared" si="11"/>
        <v>0</v>
      </c>
      <c r="BA73" s="108"/>
      <c r="BB73" s="108"/>
      <c r="BC73" s="108"/>
      <c r="BD73" s="108"/>
      <c r="BE73" s="108"/>
      <c r="BF73" s="108"/>
      <c r="BG73" s="108"/>
      <c r="BH73" s="108"/>
      <c r="BI73" s="108"/>
      <c r="CA73" s="108">
        <v>3</v>
      </c>
      <c r="CB73" s="108">
        <v>1</v>
      </c>
      <c r="CZ73" s="75">
        <v>3</v>
      </c>
    </row>
    <row r="74" spans="1:104" ht="22.5" x14ac:dyDescent="0.2">
      <c r="A74" s="109">
        <v>62</v>
      </c>
      <c r="B74" s="110" t="s">
        <v>2549</v>
      </c>
      <c r="C74" s="111" t="s">
        <v>2550</v>
      </c>
      <c r="D74" s="112" t="s">
        <v>152</v>
      </c>
      <c r="E74" s="113">
        <v>2</v>
      </c>
      <c r="F74" s="114">
        <v>0</v>
      </c>
      <c r="G74" s="115">
        <f t="shared" si="8"/>
        <v>0</v>
      </c>
      <c r="H74" s="116">
        <v>0</v>
      </c>
      <c r="I74" s="117">
        <f t="shared" si="9"/>
        <v>0</v>
      </c>
      <c r="J74" s="116"/>
      <c r="K74" s="117">
        <f t="shared" si="10"/>
        <v>0</v>
      </c>
      <c r="O74" s="108"/>
      <c r="Z74" s="108"/>
      <c r="AA74" s="108">
        <v>3</v>
      </c>
      <c r="AB74" s="108">
        <v>1</v>
      </c>
      <c r="AC74" s="108">
        <v>35889521</v>
      </c>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18">
        <f t="shared" si="11"/>
        <v>0</v>
      </c>
      <c r="BA74" s="108"/>
      <c r="BB74" s="108"/>
      <c r="BC74" s="108"/>
      <c r="BD74" s="108"/>
      <c r="BE74" s="108"/>
      <c r="BF74" s="108"/>
      <c r="BG74" s="108"/>
      <c r="BH74" s="108"/>
      <c r="BI74" s="108"/>
      <c r="CA74" s="108">
        <v>3</v>
      </c>
      <c r="CB74" s="108">
        <v>1</v>
      </c>
      <c r="CZ74" s="75">
        <v>3</v>
      </c>
    </row>
    <row r="75" spans="1:104" ht="22.5" x14ac:dyDescent="0.2">
      <c r="A75" s="109">
        <v>63</v>
      </c>
      <c r="B75" s="110" t="s">
        <v>2551</v>
      </c>
      <c r="C75" s="111" t="s">
        <v>2552</v>
      </c>
      <c r="D75" s="112" t="s">
        <v>133</v>
      </c>
      <c r="E75" s="113">
        <v>13</v>
      </c>
      <c r="F75" s="114">
        <v>0</v>
      </c>
      <c r="G75" s="115">
        <f t="shared" si="8"/>
        <v>0</v>
      </c>
      <c r="H75" s="116">
        <v>0</v>
      </c>
      <c r="I75" s="117">
        <f t="shared" si="9"/>
        <v>0</v>
      </c>
      <c r="J75" s="116"/>
      <c r="K75" s="117">
        <f t="shared" si="10"/>
        <v>0</v>
      </c>
      <c r="O75" s="108"/>
      <c r="Z75" s="108"/>
      <c r="AA75" s="108">
        <v>3</v>
      </c>
      <c r="AB75" s="108">
        <v>1</v>
      </c>
      <c r="AC75" s="108">
        <v>592131010</v>
      </c>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18">
        <f t="shared" si="11"/>
        <v>0</v>
      </c>
      <c r="BA75" s="108"/>
      <c r="BB75" s="108"/>
      <c r="BC75" s="108"/>
      <c r="BD75" s="108"/>
      <c r="BE75" s="108"/>
      <c r="BF75" s="108"/>
      <c r="BG75" s="108"/>
      <c r="BH75" s="108"/>
      <c r="BI75" s="108"/>
      <c r="CA75" s="108">
        <v>3</v>
      </c>
      <c r="CB75" s="108">
        <v>1</v>
      </c>
      <c r="CZ75" s="75">
        <v>3</v>
      </c>
    </row>
    <row r="76" spans="1:104" x14ac:dyDescent="0.2">
      <c r="A76" s="128" t="s">
        <v>51</v>
      </c>
      <c r="B76" s="129" t="s">
        <v>426</v>
      </c>
      <c r="C76" s="130" t="s">
        <v>427</v>
      </c>
      <c r="D76" s="131"/>
      <c r="E76" s="132"/>
      <c r="F76" s="132"/>
      <c r="G76" s="133">
        <f>SUM(G7:G75)</f>
        <v>0</v>
      </c>
      <c r="H76" s="134"/>
      <c r="I76" s="133">
        <f>SUM(I7:I75)</f>
        <v>0</v>
      </c>
      <c r="J76" s="135"/>
      <c r="K76" s="133">
        <f>SUM(K7:K75)</f>
        <v>0</v>
      </c>
      <c r="O76" s="108"/>
      <c r="X76" s="136">
        <f>K76</f>
        <v>0</v>
      </c>
      <c r="Y76" s="136">
        <f>I76</f>
        <v>0</v>
      </c>
      <c r="Z76" s="118">
        <f>G76</f>
        <v>0</v>
      </c>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37"/>
      <c r="BB76" s="137"/>
      <c r="BC76" s="137"/>
      <c r="BD76" s="137"/>
      <c r="BE76" s="137"/>
      <c r="BF76" s="137"/>
      <c r="BG76" s="108"/>
      <c r="BH76" s="108"/>
      <c r="BI76" s="108"/>
    </row>
    <row r="77" spans="1:104" x14ac:dyDescent="0.2">
      <c r="A77" s="138" t="s">
        <v>29</v>
      </c>
      <c r="B77" s="139" t="s">
        <v>52</v>
      </c>
      <c r="C77" s="140"/>
      <c r="D77" s="141"/>
      <c r="E77" s="142"/>
      <c r="F77" s="142"/>
      <c r="G77" s="143">
        <f>SUM(Z7:Z77)</f>
        <v>0</v>
      </c>
      <c r="H77" s="144"/>
      <c r="I77" s="143">
        <f>SUM(Y7:Y77)</f>
        <v>0</v>
      </c>
      <c r="J77" s="144"/>
      <c r="K77" s="143">
        <f>SUM(X7:X77)</f>
        <v>0</v>
      </c>
      <c r="O77" s="108"/>
      <c r="BA77" s="145"/>
      <c r="BB77" s="145"/>
      <c r="BC77" s="145"/>
      <c r="BD77" s="145"/>
      <c r="BE77" s="145"/>
      <c r="BF77" s="145"/>
    </row>
    <row r="78" spans="1:104" x14ac:dyDescent="0.2">
      <c r="E78" s="75"/>
    </row>
    <row r="79" spans="1:104" x14ac:dyDescent="0.2">
      <c r="A79" s="146" t="s">
        <v>31</v>
      </c>
      <c r="E79" s="75"/>
    </row>
    <row r="80" spans="1:104" ht="117.75" customHeight="1" x14ac:dyDescent="0.2">
      <c r="A80" s="182"/>
      <c r="B80" s="183"/>
      <c r="C80" s="183"/>
      <c r="D80" s="183"/>
      <c r="E80" s="183"/>
      <c r="F80" s="183"/>
      <c r="G80" s="184"/>
    </row>
    <row r="81" spans="5:5" x14ac:dyDescent="0.2">
      <c r="E81" s="75"/>
    </row>
    <row r="82" spans="5:5" x14ac:dyDescent="0.2">
      <c r="E82" s="75"/>
    </row>
    <row r="83" spans="5:5" x14ac:dyDescent="0.2">
      <c r="E83" s="75"/>
    </row>
    <row r="84" spans="5:5" x14ac:dyDescent="0.2">
      <c r="E84" s="75"/>
    </row>
    <row r="85" spans="5:5" x14ac:dyDescent="0.2">
      <c r="E85" s="75"/>
    </row>
    <row r="86" spans="5:5" x14ac:dyDescent="0.2">
      <c r="E86" s="75"/>
    </row>
    <row r="87" spans="5:5" x14ac:dyDescent="0.2">
      <c r="E87" s="75"/>
    </row>
    <row r="88" spans="5:5" x14ac:dyDescent="0.2">
      <c r="E88" s="75"/>
    </row>
    <row r="89" spans="5:5" x14ac:dyDescent="0.2">
      <c r="E89" s="75"/>
    </row>
    <row r="90" spans="5:5" x14ac:dyDescent="0.2">
      <c r="E90" s="75"/>
    </row>
    <row r="91" spans="5:5" x14ac:dyDescent="0.2">
      <c r="E91" s="75"/>
    </row>
    <row r="92" spans="5:5" x14ac:dyDescent="0.2">
      <c r="E92" s="75"/>
    </row>
    <row r="93" spans="5:5" x14ac:dyDescent="0.2">
      <c r="E93" s="75"/>
    </row>
    <row r="94" spans="5:5" x14ac:dyDescent="0.2">
      <c r="E94" s="75"/>
    </row>
    <row r="95" spans="5:5" x14ac:dyDescent="0.2">
      <c r="E95" s="75"/>
    </row>
    <row r="96" spans="5:5"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5:5" x14ac:dyDescent="0.2">
      <c r="E113" s="75"/>
    </row>
    <row r="114" spans="5:5" x14ac:dyDescent="0.2">
      <c r="E114" s="75"/>
    </row>
    <row r="115" spans="5:5" x14ac:dyDescent="0.2">
      <c r="E115" s="75"/>
    </row>
    <row r="116" spans="5:5" x14ac:dyDescent="0.2">
      <c r="E116" s="75"/>
    </row>
    <row r="117" spans="5:5" x14ac:dyDescent="0.2">
      <c r="E117" s="75"/>
    </row>
    <row r="118" spans="5:5" x14ac:dyDescent="0.2">
      <c r="E118" s="75"/>
    </row>
    <row r="119" spans="5:5" x14ac:dyDescent="0.2">
      <c r="E119" s="75"/>
    </row>
    <row r="120" spans="5:5" x14ac:dyDescent="0.2">
      <c r="E120" s="75"/>
    </row>
    <row r="121" spans="5:5" x14ac:dyDescent="0.2">
      <c r="E121" s="75"/>
    </row>
    <row r="122" spans="5:5" x14ac:dyDescent="0.2">
      <c r="E122" s="75"/>
    </row>
    <row r="123" spans="5:5" x14ac:dyDescent="0.2">
      <c r="E123" s="75"/>
    </row>
    <row r="124" spans="5:5" x14ac:dyDescent="0.2">
      <c r="E124" s="75"/>
    </row>
    <row r="125" spans="5:5" x14ac:dyDescent="0.2">
      <c r="E125" s="75"/>
    </row>
    <row r="126" spans="5:5" x14ac:dyDescent="0.2">
      <c r="E126" s="75"/>
    </row>
    <row r="127" spans="5:5" x14ac:dyDescent="0.2">
      <c r="E127" s="75"/>
    </row>
    <row r="128" spans="5:5" x14ac:dyDescent="0.2">
      <c r="E128" s="75"/>
    </row>
    <row r="129" spans="1:7" x14ac:dyDescent="0.2">
      <c r="E129" s="75"/>
    </row>
    <row r="130" spans="1:7" x14ac:dyDescent="0.2">
      <c r="E130" s="75"/>
    </row>
    <row r="131" spans="1:7" x14ac:dyDescent="0.2">
      <c r="E131" s="75"/>
    </row>
    <row r="132" spans="1:7" x14ac:dyDescent="0.2">
      <c r="E132" s="75"/>
    </row>
    <row r="133" spans="1:7" x14ac:dyDescent="0.2">
      <c r="E133" s="75"/>
    </row>
    <row r="134" spans="1:7" x14ac:dyDescent="0.2">
      <c r="E134" s="75"/>
    </row>
    <row r="135" spans="1:7" x14ac:dyDescent="0.2">
      <c r="E135" s="75"/>
    </row>
    <row r="136" spans="1:7" x14ac:dyDescent="0.2">
      <c r="A136" s="147"/>
      <c r="B136" s="147"/>
    </row>
    <row r="137" spans="1:7" x14ac:dyDescent="0.2">
      <c r="C137" s="148"/>
      <c r="D137" s="148"/>
      <c r="E137" s="149"/>
      <c r="F137" s="148"/>
      <c r="G137" s="150"/>
    </row>
    <row r="138" spans="1:7" x14ac:dyDescent="0.2">
      <c r="A138" s="147"/>
      <c r="B138" s="147"/>
    </row>
  </sheetData>
  <sheetProtection password="C7B2" sheet="1"/>
  <mergeCells count="7">
    <mergeCell ref="A1:G1"/>
    <mergeCell ref="A80:G80"/>
    <mergeCell ref="C16:G16"/>
    <mergeCell ref="C20:G20"/>
    <mergeCell ref="C22:G22"/>
    <mergeCell ref="C23:G23"/>
    <mergeCell ref="C37:G3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CZ117"/>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2555</v>
      </c>
      <c r="E3" s="83"/>
      <c r="F3" s="84"/>
      <c r="G3" s="85"/>
    </row>
    <row r="4" spans="1:104" ht="13.5" customHeight="1" thickBot="1" x14ac:dyDescent="0.25">
      <c r="A4" s="86" t="s">
        <v>34</v>
      </c>
      <c r="B4" s="87"/>
      <c r="C4" s="88"/>
      <c r="D4" s="89" t="s">
        <v>2640</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47</v>
      </c>
      <c r="C7" s="102" t="s">
        <v>48</v>
      </c>
      <c r="D7" s="103"/>
      <c r="E7" s="104"/>
      <c r="F7" s="104"/>
      <c r="G7" s="105"/>
      <c r="H7" s="106"/>
      <c r="I7" s="107"/>
      <c r="J7" s="106"/>
      <c r="K7" s="107"/>
      <c r="O7" s="108"/>
    </row>
    <row r="8" spans="1:104" ht="22.5" x14ac:dyDescent="0.2">
      <c r="A8" s="109">
        <v>1</v>
      </c>
      <c r="B8" s="110" t="s">
        <v>2557</v>
      </c>
      <c r="C8" s="111" t="s">
        <v>2558</v>
      </c>
      <c r="D8" s="112" t="s">
        <v>49</v>
      </c>
      <c r="E8" s="113">
        <v>60</v>
      </c>
      <c r="F8" s="114">
        <v>0</v>
      </c>
      <c r="G8" s="115">
        <f t="shared" ref="G8:G15" si="0">E8*F8</f>
        <v>0</v>
      </c>
      <c r="H8" s="116">
        <v>0</v>
      </c>
      <c r="I8" s="117">
        <f t="shared" ref="I8:I15" si="1">E8*H8</f>
        <v>0</v>
      </c>
      <c r="J8" s="116">
        <v>0</v>
      </c>
      <c r="K8" s="117">
        <f t="shared" ref="K8:K15" si="2">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 t="shared" ref="AZ8:AZ15" si="3">G8</f>
        <v>0</v>
      </c>
      <c r="BA8" s="108"/>
      <c r="BB8" s="108"/>
      <c r="BC8" s="108"/>
      <c r="BD8" s="108"/>
      <c r="BE8" s="108"/>
      <c r="BF8" s="108"/>
      <c r="BG8" s="108"/>
      <c r="BH8" s="108"/>
      <c r="BI8" s="108"/>
      <c r="CA8" s="108">
        <v>1</v>
      </c>
      <c r="CB8" s="108">
        <v>1</v>
      </c>
      <c r="CZ8" s="75">
        <v>1</v>
      </c>
    </row>
    <row r="9" spans="1:104" ht="22.5" x14ac:dyDescent="0.2">
      <c r="A9" s="109">
        <v>2</v>
      </c>
      <c r="B9" s="110" t="s">
        <v>2559</v>
      </c>
      <c r="C9" s="111" t="s">
        <v>2560</v>
      </c>
      <c r="D9" s="112" t="s">
        <v>49</v>
      </c>
      <c r="E9" s="113">
        <v>60</v>
      </c>
      <c r="F9" s="114">
        <v>0</v>
      </c>
      <c r="G9" s="115">
        <f t="shared" si="0"/>
        <v>0</v>
      </c>
      <c r="H9" s="116">
        <v>0</v>
      </c>
      <c r="I9" s="117">
        <f t="shared" si="1"/>
        <v>0</v>
      </c>
      <c r="J9" s="116">
        <v>0</v>
      </c>
      <c r="K9" s="117">
        <f t="shared" si="2"/>
        <v>0</v>
      </c>
      <c r="O9" s="108"/>
      <c r="Z9" s="108"/>
      <c r="AA9" s="108">
        <v>1</v>
      </c>
      <c r="AB9" s="108">
        <v>1</v>
      </c>
      <c r="AC9" s="108">
        <v>1</v>
      </c>
      <c r="AD9" s="108"/>
      <c r="AE9" s="108"/>
      <c r="AF9" s="108"/>
      <c r="AG9" s="108"/>
      <c r="AH9" s="108"/>
      <c r="AI9" s="108"/>
      <c r="AJ9" s="108"/>
      <c r="AK9" s="108"/>
      <c r="AL9" s="108"/>
      <c r="AM9" s="108"/>
      <c r="AN9" s="108"/>
      <c r="AO9" s="108"/>
      <c r="AP9" s="108"/>
      <c r="AQ9" s="108"/>
      <c r="AR9" s="108"/>
      <c r="AS9" s="108"/>
      <c r="AT9" s="108"/>
      <c r="AU9" s="108"/>
      <c r="AV9" s="108"/>
      <c r="AW9" s="108"/>
      <c r="AX9" s="108"/>
      <c r="AY9" s="108"/>
      <c r="AZ9" s="118">
        <f t="shared" si="3"/>
        <v>0</v>
      </c>
      <c r="BA9" s="108"/>
      <c r="BB9" s="108"/>
      <c r="BC9" s="108"/>
      <c r="BD9" s="108"/>
      <c r="BE9" s="108"/>
      <c r="BF9" s="108"/>
      <c r="BG9" s="108"/>
      <c r="BH9" s="108"/>
      <c r="BI9" s="108"/>
      <c r="CA9" s="108">
        <v>1</v>
      </c>
      <c r="CB9" s="108">
        <v>1</v>
      </c>
      <c r="CZ9" s="75">
        <v>1</v>
      </c>
    </row>
    <row r="10" spans="1:104" ht="22.5" x14ac:dyDescent="0.2">
      <c r="A10" s="109">
        <v>3</v>
      </c>
      <c r="B10" s="110" t="s">
        <v>2561</v>
      </c>
      <c r="C10" s="111" t="s">
        <v>2562</v>
      </c>
      <c r="D10" s="112" t="s">
        <v>104</v>
      </c>
      <c r="E10" s="113">
        <v>37.200000000000003</v>
      </c>
      <c r="F10" s="114">
        <v>0</v>
      </c>
      <c r="G10" s="115">
        <f t="shared" si="0"/>
        <v>0</v>
      </c>
      <c r="H10" s="116">
        <v>0</v>
      </c>
      <c r="I10" s="117">
        <f t="shared" si="1"/>
        <v>0</v>
      </c>
      <c r="J10" s="116">
        <v>0</v>
      </c>
      <c r="K10" s="117">
        <f t="shared" si="2"/>
        <v>0</v>
      </c>
      <c r="O10" s="108"/>
      <c r="Z10" s="108"/>
      <c r="AA10" s="108">
        <v>1</v>
      </c>
      <c r="AB10" s="108">
        <v>1</v>
      </c>
      <c r="AC10" s="108">
        <v>1</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 t="shared" si="3"/>
        <v>0</v>
      </c>
      <c r="BA10" s="108"/>
      <c r="BB10" s="108"/>
      <c r="BC10" s="108"/>
      <c r="BD10" s="108"/>
      <c r="BE10" s="108"/>
      <c r="BF10" s="108"/>
      <c r="BG10" s="108"/>
      <c r="BH10" s="108"/>
      <c r="BI10" s="108"/>
      <c r="CA10" s="108">
        <v>1</v>
      </c>
      <c r="CB10" s="108">
        <v>1</v>
      </c>
      <c r="CZ10" s="75">
        <v>1</v>
      </c>
    </row>
    <row r="11" spans="1:104" x14ac:dyDescent="0.2">
      <c r="A11" s="109">
        <v>4</v>
      </c>
      <c r="B11" s="110" t="s">
        <v>2563</v>
      </c>
      <c r="C11" s="111" t="s">
        <v>2564</v>
      </c>
      <c r="D11" s="112" t="s">
        <v>104</v>
      </c>
      <c r="E11" s="113">
        <v>58.14</v>
      </c>
      <c r="F11" s="114">
        <v>0</v>
      </c>
      <c r="G11" s="115">
        <f t="shared" si="0"/>
        <v>0</v>
      </c>
      <c r="H11" s="116">
        <v>0</v>
      </c>
      <c r="I11" s="117">
        <f t="shared" si="1"/>
        <v>0</v>
      </c>
      <c r="J11" s="116">
        <v>0</v>
      </c>
      <c r="K11" s="117">
        <f t="shared" si="2"/>
        <v>0</v>
      </c>
      <c r="O11" s="108"/>
      <c r="Z11" s="108"/>
      <c r="AA11" s="108">
        <v>1</v>
      </c>
      <c r="AB11" s="108">
        <v>1</v>
      </c>
      <c r="AC11" s="108">
        <v>1</v>
      </c>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18">
        <f t="shared" si="3"/>
        <v>0</v>
      </c>
      <c r="BA11" s="108"/>
      <c r="BB11" s="108"/>
      <c r="BC11" s="108"/>
      <c r="BD11" s="108"/>
      <c r="BE11" s="108"/>
      <c r="BF11" s="108"/>
      <c r="BG11" s="108"/>
      <c r="BH11" s="108"/>
      <c r="BI11" s="108"/>
      <c r="CA11" s="108">
        <v>1</v>
      </c>
      <c r="CB11" s="108">
        <v>1</v>
      </c>
      <c r="CZ11" s="75">
        <v>1</v>
      </c>
    </row>
    <row r="12" spans="1:104" x14ac:dyDescent="0.2">
      <c r="A12" s="109">
        <v>5</v>
      </c>
      <c r="B12" s="110" t="s">
        <v>2565</v>
      </c>
      <c r="C12" s="111" t="s">
        <v>2566</v>
      </c>
      <c r="D12" s="112" t="s">
        <v>49</v>
      </c>
      <c r="E12" s="113">
        <v>2866.5</v>
      </c>
      <c r="F12" s="114">
        <v>0</v>
      </c>
      <c r="G12" s="115">
        <f t="shared" si="0"/>
        <v>0</v>
      </c>
      <c r="H12" s="116">
        <v>0</v>
      </c>
      <c r="I12" s="117">
        <f t="shared" si="1"/>
        <v>0</v>
      </c>
      <c r="J12" s="116">
        <v>0</v>
      </c>
      <c r="K12" s="117">
        <f t="shared" si="2"/>
        <v>0</v>
      </c>
      <c r="O12" s="108"/>
      <c r="Z12" s="108"/>
      <c r="AA12" s="108">
        <v>1</v>
      </c>
      <c r="AB12" s="108">
        <v>1</v>
      </c>
      <c r="AC12" s="108">
        <v>1</v>
      </c>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18">
        <f t="shared" si="3"/>
        <v>0</v>
      </c>
      <c r="BA12" s="108"/>
      <c r="BB12" s="108"/>
      <c r="BC12" s="108"/>
      <c r="BD12" s="108"/>
      <c r="BE12" s="108"/>
      <c r="BF12" s="108"/>
      <c r="BG12" s="108"/>
      <c r="BH12" s="108"/>
      <c r="BI12" s="108"/>
      <c r="CA12" s="108">
        <v>1</v>
      </c>
      <c r="CB12" s="108">
        <v>1</v>
      </c>
      <c r="CZ12" s="75">
        <v>1</v>
      </c>
    </row>
    <row r="13" spans="1:104" ht="22.5" x14ac:dyDescent="0.2">
      <c r="A13" s="109">
        <v>6</v>
      </c>
      <c r="B13" s="110" t="s">
        <v>2567</v>
      </c>
      <c r="C13" s="111" t="s">
        <v>2568</v>
      </c>
      <c r="D13" s="112" t="s">
        <v>152</v>
      </c>
      <c r="E13" s="113">
        <v>2</v>
      </c>
      <c r="F13" s="114">
        <v>0</v>
      </c>
      <c r="G13" s="115">
        <f t="shared" si="0"/>
        <v>0</v>
      </c>
      <c r="H13" s="116">
        <v>0</v>
      </c>
      <c r="I13" s="117">
        <f t="shared" si="1"/>
        <v>0</v>
      </c>
      <c r="J13" s="116">
        <v>0</v>
      </c>
      <c r="K13" s="117">
        <f t="shared" si="2"/>
        <v>0</v>
      </c>
      <c r="O13" s="108"/>
      <c r="Z13" s="108"/>
      <c r="AA13" s="108">
        <v>1</v>
      </c>
      <c r="AB13" s="108">
        <v>1</v>
      </c>
      <c r="AC13" s="108">
        <v>1</v>
      </c>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18">
        <f t="shared" si="3"/>
        <v>0</v>
      </c>
      <c r="BA13" s="108"/>
      <c r="BB13" s="108"/>
      <c r="BC13" s="108"/>
      <c r="BD13" s="108"/>
      <c r="BE13" s="108"/>
      <c r="BF13" s="108"/>
      <c r="BG13" s="108"/>
      <c r="BH13" s="108"/>
      <c r="BI13" s="108"/>
      <c r="CA13" s="108">
        <v>1</v>
      </c>
      <c r="CB13" s="108">
        <v>1</v>
      </c>
      <c r="CZ13" s="75">
        <v>1</v>
      </c>
    </row>
    <row r="14" spans="1:104" ht="22.5" x14ac:dyDescent="0.2">
      <c r="A14" s="109">
        <v>7</v>
      </c>
      <c r="B14" s="110" t="s">
        <v>2569</v>
      </c>
      <c r="C14" s="111" t="s">
        <v>2570</v>
      </c>
      <c r="D14" s="112" t="s">
        <v>49</v>
      </c>
      <c r="E14" s="113">
        <v>60</v>
      </c>
      <c r="F14" s="114">
        <v>0</v>
      </c>
      <c r="G14" s="115">
        <f t="shared" si="0"/>
        <v>0</v>
      </c>
      <c r="H14" s="116">
        <v>0</v>
      </c>
      <c r="I14" s="117">
        <f t="shared" si="1"/>
        <v>0</v>
      </c>
      <c r="J14" s="116">
        <v>0</v>
      </c>
      <c r="K14" s="117">
        <f t="shared" si="2"/>
        <v>0</v>
      </c>
      <c r="O14" s="108"/>
      <c r="Z14" s="108"/>
      <c r="AA14" s="108">
        <v>1</v>
      </c>
      <c r="AB14" s="108">
        <v>1</v>
      </c>
      <c r="AC14" s="108">
        <v>1</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 t="shared" si="3"/>
        <v>0</v>
      </c>
      <c r="BA14" s="108"/>
      <c r="BB14" s="108"/>
      <c r="BC14" s="108"/>
      <c r="BD14" s="108"/>
      <c r="BE14" s="108"/>
      <c r="BF14" s="108"/>
      <c r="BG14" s="108"/>
      <c r="BH14" s="108"/>
      <c r="BI14" s="108"/>
      <c r="CA14" s="108">
        <v>1</v>
      </c>
      <c r="CB14" s="108">
        <v>1</v>
      </c>
      <c r="CZ14" s="75">
        <v>1</v>
      </c>
    </row>
    <row r="15" spans="1:104" x14ac:dyDescent="0.2">
      <c r="A15" s="109">
        <v>8</v>
      </c>
      <c r="B15" s="110" t="s">
        <v>2571</v>
      </c>
      <c r="C15" s="111" t="s">
        <v>2572</v>
      </c>
      <c r="D15" s="112" t="s">
        <v>49</v>
      </c>
      <c r="E15" s="113">
        <v>6</v>
      </c>
      <c r="F15" s="114">
        <v>0</v>
      </c>
      <c r="G15" s="115">
        <f t="shared" si="0"/>
        <v>0</v>
      </c>
      <c r="H15" s="116">
        <v>0</v>
      </c>
      <c r="I15" s="117">
        <f t="shared" si="1"/>
        <v>0</v>
      </c>
      <c r="J15" s="116"/>
      <c r="K15" s="117">
        <f t="shared" si="2"/>
        <v>0</v>
      </c>
      <c r="O15" s="108"/>
      <c r="Z15" s="108"/>
      <c r="AA15" s="108">
        <v>3</v>
      </c>
      <c r="AB15" s="108">
        <v>1</v>
      </c>
      <c r="AC15" s="108">
        <v>592450400</v>
      </c>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18">
        <f t="shared" si="3"/>
        <v>0</v>
      </c>
      <c r="BA15" s="108"/>
      <c r="BB15" s="108"/>
      <c r="BC15" s="108"/>
      <c r="BD15" s="108"/>
      <c r="BE15" s="108"/>
      <c r="BF15" s="108"/>
      <c r="BG15" s="108"/>
      <c r="BH15" s="108"/>
      <c r="BI15" s="108"/>
      <c r="CA15" s="108">
        <v>3</v>
      </c>
      <c r="CB15" s="108">
        <v>1</v>
      </c>
      <c r="CZ15" s="75">
        <v>1</v>
      </c>
    </row>
    <row r="16" spans="1:104" x14ac:dyDescent="0.2">
      <c r="A16" s="128" t="s">
        <v>51</v>
      </c>
      <c r="B16" s="129" t="s">
        <v>47</v>
      </c>
      <c r="C16" s="130" t="s">
        <v>48</v>
      </c>
      <c r="D16" s="131"/>
      <c r="E16" s="132"/>
      <c r="F16" s="132"/>
      <c r="G16" s="133">
        <f>SUM(G7:G15)</f>
        <v>0</v>
      </c>
      <c r="H16" s="134"/>
      <c r="I16" s="133">
        <f>SUM(I7:I15)</f>
        <v>0</v>
      </c>
      <c r="J16" s="135"/>
      <c r="K16" s="133">
        <f>SUM(K7:K15)</f>
        <v>0</v>
      </c>
      <c r="O16" s="108"/>
      <c r="X16" s="136">
        <f>K16</f>
        <v>0</v>
      </c>
      <c r="Y16" s="136">
        <f>I16</f>
        <v>0</v>
      </c>
      <c r="Z16" s="118">
        <f>G16</f>
        <v>0</v>
      </c>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37"/>
      <c r="BB16" s="137"/>
      <c r="BC16" s="137"/>
      <c r="BD16" s="137"/>
      <c r="BE16" s="137"/>
      <c r="BF16" s="137"/>
      <c r="BG16" s="108"/>
      <c r="BH16" s="108"/>
      <c r="BI16" s="108"/>
    </row>
    <row r="17" spans="1:104" ht="14.25" customHeight="1" x14ac:dyDescent="0.2">
      <c r="A17" s="100" t="s">
        <v>46</v>
      </c>
      <c r="B17" s="101" t="s">
        <v>129</v>
      </c>
      <c r="C17" s="102" t="s">
        <v>130</v>
      </c>
      <c r="D17" s="103"/>
      <c r="E17" s="104"/>
      <c r="F17" s="104"/>
      <c r="G17" s="105"/>
      <c r="H17" s="106"/>
      <c r="I17" s="107"/>
      <c r="J17" s="106"/>
      <c r="K17" s="107"/>
      <c r="O17" s="108"/>
    </row>
    <row r="18" spans="1:104" ht="22.5" x14ac:dyDescent="0.2">
      <c r="A18" s="109">
        <v>9</v>
      </c>
      <c r="B18" s="110" t="s">
        <v>2573</v>
      </c>
      <c r="C18" s="111" t="s">
        <v>2574</v>
      </c>
      <c r="D18" s="112" t="s">
        <v>49</v>
      </c>
      <c r="E18" s="113">
        <v>955.5</v>
      </c>
      <c r="F18" s="114">
        <v>0</v>
      </c>
      <c r="G18" s="115">
        <f>E18*F18</f>
        <v>0</v>
      </c>
      <c r="H18" s="116">
        <v>0</v>
      </c>
      <c r="I18" s="117">
        <f>E18*H18</f>
        <v>0</v>
      </c>
      <c r="J18" s="116">
        <v>0</v>
      </c>
      <c r="K18" s="117">
        <f>E18*J18</f>
        <v>0</v>
      </c>
      <c r="O18" s="108"/>
      <c r="Z18" s="108"/>
      <c r="AA18" s="108">
        <v>1</v>
      </c>
      <c r="AB18" s="108">
        <v>1</v>
      </c>
      <c r="AC18" s="108">
        <v>1</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G18</f>
        <v>0</v>
      </c>
      <c r="BA18" s="108"/>
      <c r="BB18" s="108"/>
      <c r="BC18" s="108"/>
      <c r="BD18" s="108"/>
      <c r="BE18" s="108"/>
      <c r="BF18" s="108"/>
      <c r="BG18" s="108"/>
      <c r="BH18" s="108"/>
      <c r="BI18" s="108"/>
      <c r="CA18" s="108">
        <v>1</v>
      </c>
      <c r="CB18" s="108">
        <v>1</v>
      </c>
      <c r="CZ18" s="75">
        <v>1</v>
      </c>
    </row>
    <row r="19" spans="1:104" x14ac:dyDescent="0.2">
      <c r="A19" s="128" t="s">
        <v>51</v>
      </c>
      <c r="B19" s="129" t="s">
        <v>129</v>
      </c>
      <c r="C19" s="130" t="s">
        <v>130</v>
      </c>
      <c r="D19" s="131"/>
      <c r="E19" s="132"/>
      <c r="F19" s="132"/>
      <c r="G19" s="133">
        <f>SUM(G17:G18)</f>
        <v>0</v>
      </c>
      <c r="H19" s="134"/>
      <c r="I19" s="133">
        <f>SUM(I17:I18)</f>
        <v>0</v>
      </c>
      <c r="J19" s="135"/>
      <c r="K19" s="133">
        <f>SUM(K17:K18)</f>
        <v>0</v>
      </c>
      <c r="O19" s="108"/>
      <c r="X19" s="136">
        <f>K19</f>
        <v>0</v>
      </c>
      <c r="Y19" s="136">
        <f>I19</f>
        <v>0</v>
      </c>
      <c r="Z19" s="118">
        <f>G19</f>
        <v>0</v>
      </c>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37"/>
      <c r="BB19" s="137"/>
      <c r="BC19" s="137"/>
      <c r="BD19" s="137"/>
      <c r="BE19" s="137"/>
      <c r="BF19" s="137"/>
      <c r="BG19" s="108"/>
      <c r="BH19" s="108"/>
      <c r="BI19" s="108"/>
    </row>
    <row r="20" spans="1:104" ht="14.25" customHeight="1" x14ac:dyDescent="0.2">
      <c r="A20" s="100" t="s">
        <v>46</v>
      </c>
      <c r="B20" s="101" t="s">
        <v>1422</v>
      </c>
      <c r="C20" s="102" t="s">
        <v>1423</v>
      </c>
      <c r="D20" s="103"/>
      <c r="E20" s="104"/>
      <c r="F20" s="104"/>
      <c r="G20" s="105"/>
      <c r="H20" s="106"/>
      <c r="I20" s="107"/>
      <c r="J20" s="106"/>
      <c r="K20" s="107"/>
      <c r="O20" s="108"/>
    </row>
    <row r="21" spans="1:104" ht="22.5" x14ac:dyDescent="0.2">
      <c r="A21" s="109">
        <v>10</v>
      </c>
      <c r="B21" s="110" t="s">
        <v>2575</v>
      </c>
      <c r="C21" s="111" t="s">
        <v>2576</v>
      </c>
      <c r="D21" s="112" t="s">
        <v>49</v>
      </c>
      <c r="E21" s="113">
        <v>60</v>
      </c>
      <c r="F21" s="114">
        <v>0</v>
      </c>
      <c r="G21" s="115">
        <f t="shared" ref="G21:G29" si="4">E21*F21</f>
        <v>0</v>
      </c>
      <c r="H21" s="116">
        <v>0</v>
      </c>
      <c r="I21" s="117">
        <f t="shared" ref="I21:I29" si="5">E21*H21</f>
        <v>0</v>
      </c>
      <c r="J21" s="116">
        <v>0</v>
      </c>
      <c r="K21" s="117">
        <f t="shared" ref="K21:K29" si="6">E21*J21</f>
        <v>0</v>
      </c>
      <c r="O21" s="108"/>
      <c r="Z21" s="108"/>
      <c r="AA21" s="108">
        <v>1</v>
      </c>
      <c r="AB21" s="108">
        <v>1</v>
      </c>
      <c r="AC21" s="108">
        <v>1</v>
      </c>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18">
        <f t="shared" ref="AZ21:AZ29" si="7">G21</f>
        <v>0</v>
      </c>
      <c r="BA21" s="108"/>
      <c r="BB21" s="108"/>
      <c r="BC21" s="108"/>
      <c r="BD21" s="108"/>
      <c r="BE21" s="108"/>
      <c r="BF21" s="108"/>
      <c r="BG21" s="108"/>
      <c r="BH21" s="108"/>
      <c r="BI21" s="108"/>
      <c r="CA21" s="108">
        <v>1</v>
      </c>
      <c r="CB21" s="108">
        <v>1</v>
      </c>
      <c r="CZ21" s="75">
        <v>1</v>
      </c>
    </row>
    <row r="22" spans="1:104" ht="22.5" x14ac:dyDescent="0.2">
      <c r="A22" s="109">
        <v>11</v>
      </c>
      <c r="B22" s="110" t="s">
        <v>2577</v>
      </c>
      <c r="C22" s="111" t="s">
        <v>2578</v>
      </c>
      <c r="D22" s="112" t="s">
        <v>49</v>
      </c>
      <c r="E22" s="113">
        <v>56</v>
      </c>
      <c r="F22" s="114">
        <v>0</v>
      </c>
      <c r="G22" s="115">
        <f t="shared" si="4"/>
        <v>0</v>
      </c>
      <c r="H22" s="116">
        <v>0</v>
      </c>
      <c r="I22" s="117">
        <f t="shared" si="5"/>
        <v>0</v>
      </c>
      <c r="J22" s="116">
        <v>0</v>
      </c>
      <c r="K22" s="117">
        <f t="shared" si="6"/>
        <v>0</v>
      </c>
      <c r="O22" s="108"/>
      <c r="Z22" s="108"/>
      <c r="AA22" s="108">
        <v>1</v>
      </c>
      <c r="AB22" s="108">
        <v>1</v>
      </c>
      <c r="AC22" s="108">
        <v>1</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 t="shared" si="7"/>
        <v>0</v>
      </c>
      <c r="BA22" s="108"/>
      <c r="BB22" s="108"/>
      <c r="BC22" s="108"/>
      <c r="BD22" s="108"/>
      <c r="BE22" s="108"/>
      <c r="BF22" s="108"/>
      <c r="BG22" s="108"/>
      <c r="BH22" s="108"/>
      <c r="BI22" s="108"/>
      <c r="CA22" s="108">
        <v>1</v>
      </c>
      <c r="CB22" s="108">
        <v>1</v>
      </c>
      <c r="CZ22" s="75">
        <v>1</v>
      </c>
    </row>
    <row r="23" spans="1:104" x14ac:dyDescent="0.2">
      <c r="A23" s="109">
        <v>12</v>
      </c>
      <c r="B23" s="110" t="s">
        <v>2579</v>
      </c>
      <c r="C23" s="111" t="s">
        <v>2580</v>
      </c>
      <c r="D23" s="112" t="s">
        <v>49</v>
      </c>
      <c r="E23" s="113">
        <v>112</v>
      </c>
      <c r="F23" s="114">
        <v>0</v>
      </c>
      <c r="G23" s="115">
        <f t="shared" si="4"/>
        <v>0</v>
      </c>
      <c r="H23" s="116">
        <v>0</v>
      </c>
      <c r="I23" s="117">
        <f t="shared" si="5"/>
        <v>0</v>
      </c>
      <c r="J23" s="116">
        <v>0</v>
      </c>
      <c r="K23" s="117">
        <f t="shared" si="6"/>
        <v>0</v>
      </c>
      <c r="O23" s="108"/>
      <c r="Z23" s="108"/>
      <c r="AA23" s="108">
        <v>1</v>
      </c>
      <c r="AB23" s="108">
        <v>1</v>
      </c>
      <c r="AC23" s="108">
        <v>1</v>
      </c>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18">
        <f t="shared" si="7"/>
        <v>0</v>
      </c>
      <c r="BA23" s="108"/>
      <c r="BB23" s="108"/>
      <c r="BC23" s="108"/>
      <c r="BD23" s="108"/>
      <c r="BE23" s="108"/>
      <c r="BF23" s="108"/>
      <c r="BG23" s="108"/>
      <c r="BH23" s="108"/>
      <c r="BI23" s="108"/>
      <c r="CA23" s="108">
        <v>1</v>
      </c>
      <c r="CB23" s="108">
        <v>1</v>
      </c>
      <c r="CZ23" s="75">
        <v>1</v>
      </c>
    </row>
    <row r="24" spans="1:104" ht="22.5" x14ac:dyDescent="0.2">
      <c r="A24" s="109">
        <v>13</v>
      </c>
      <c r="B24" s="110" t="s">
        <v>2581</v>
      </c>
      <c r="C24" s="111" t="s">
        <v>2582</v>
      </c>
      <c r="D24" s="112" t="s">
        <v>49</v>
      </c>
      <c r="E24" s="113">
        <v>112</v>
      </c>
      <c r="F24" s="114">
        <v>0</v>
      </c>
      <c r="G24" s="115">
        <f t="shared" si="4"/>
        <v>0</v>
      </c>
      <c r="H24" s="116">
        <v>0</v>
      </c>
      <c r="I24" s="117">
        <f t="shared" si="5"/>
        <v>0</v>
      </c>
      <c r="J24" s="116">
        <v>0</v>
      </c>
      <c r="K24" s="117">
        <f t="shared" si="6"/>
        <v>0</v>
      </c>
      <c r="O24" s="108"/>
      <c r="Z24" s="108"/>
      <c r="AA24" s="108">
        <v>1</v>
      </c>
      <c r="AB24" s="108">
        <v>1</v>
      </c>
      <c r="AC24" s="108">
        <v>1</v>
      </c>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18">
        <f t="shared" si="7"/>
        <v>0</v>
      </c>
      <c r="BA24" s="108"/>
      <c r="BB24" s="108"/>
      <c r="BC24" s="108"/>
      <c r="BD24" s="108"/>
      <c r="BE24" s="108"/>
      <c r="BF24" s="108"/>
      <c r="BG24" s="108"/>
      <c r="BH24" s="108"/>
      <c r="BI24" s="108"/>
      <c r="CA24" s="108">
        <v>1</v>
      </c>
      <c r="CB24" s="108">
        <v>1</v>
      </c>
      <c r="CZ24" s="75">
        <v>1</v>
      </c>
    </row>
    <row r="25" spans="1:104" x14ac:dyDescent="0.2">
      <c r="A25" s="109">
        <v>14</v>
      </c>
      <c r="B25" s="110" t="s">
        <v>2583</v>
      </c>
      <c r="C25" s="111" t="s">
        <v>2584</v>
      </c>
      <c r="D25" s="112" t="s">
        <v>128</v>
      </c>
      <c r="E25" s="113">
        <v>5.2</v>
      </c>
      <c r="F25" s="114">
        <v>0</v>
      </c>
      <c r="G25" s="115">
        <f t="shared" si="4"/>
        <v>0</v>
      </c>
      <c r="H25" s="116">
        <v>0</v>
      </c>
      <c r="I25" s="117">
        <f t="shared" si="5"/>
        <v>0</v>
      </c>
      <c r="J25" s="116"/>
      <c r="K25" s="117">
        <f t="shared" si="6"/>
        <v>0</v>
      </c>
      <c r="O25" s="108"/>
      <c r="Z25" s="108"/>
      <c r="AA25" s="108">
        <v>3</v>
      </c>
      <c r="AB25" s="108">
        <v>1</v>
      </c>
      <c r="AC25" s="108">
        <v>58343810</v>
      </c>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18">
        <f t="shared" si="7"/>
        <v>0</v>
      </c>
      <c r="BA25" s="108"/>
      <c r="BB25" s="108"/>
      <c r="BC25" s="108"/>
      <c r="BD25" s="108"/>
      <c r="BE25" s="108"/>
      <c r="BF25" s="108"/>
      <c r="BG25" s="108"/>
      <c r="BH25" s="108"/>
      <c r="BI25" s="108"/>
      <c r="CA25" s="108">
        <v>3</v>
      </c>
      <c r="CB25" s="108">
        <v>1</v>
      </c>
      <c r="CZ25" s="75">
        <v>1</v>
      </c>
    </row>
    <row r="26" spans="1:104" x14ac:dyDescent="0.2">
      <c r="A26" s="109">
        <v>15</v>
      </c>
      <c r="B26" s="110" t="s">
        <v>2585</v>
      </c>
      <c r="C26" s="111" t="s">
        <v>2586</v>
      </c>
      <c r="D26" s="112" t="s">
        <v>128</v>
      </c>
      <c r="E26" s="113">
        <v>47.04</v>
      </c>
      <c r="F26" s="114">
        <v>0</v>
      </c>
      <c r="G26" s="115">
        <f t="shared" si="4"/>
        <v>0</v>
      </c>
      <c r="H26" s="116">
        <v>0</v>
      </c>
      <c r="I26" s="117">
        <f t="shared" si="5"/>
        <v>0</v>
      </c>
      <c r="J26" s="116"/>
      <c r="K26" s="117">
        <f t="shared" si="6"/>
        <v>0</v>
      </c>
      <c r="O26" s="108"/>
      <c r="Z26" s="108"/>
      <c r="AA26" s="108">
        <v>3</v>
      </c>
      <c r="AB26" s="108">
        <v>1</v>
      </c>
      <c r="AC26" s="108">
        <v>583441970</v>
      </c>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18">
        <f t="shared" si="7"/>
        <v>0</v>
      </c>
      <c r="BA26" s="108"/>
      <c r="BB26" s="108"/>
      <c r="BC26" s="108"/>
      <c r="BD26" s="108"/>
      <c r="BE26" s="108"/>
      <c r="BF26" s="108"/>
      <c r="BG26" s="108"/>
      <c r="BH26" s="108"/>
      <c r="BI26" s="108"/>
      <c r="CA26" s="108">
        <v>3</v>
      </c>
      <c r="CB26" s="108">
        <v>1</v>
      </c>
      <c r="CZ26" s="75">
        <v>1</v>
      </c>
    </row>
    <row r="27" spans="1:104" x14ac:dyDescent="0.2">
      <c r="A27" s="109">
        <v>16</v>
      </c>
      <c r="B27" s="110" t="s">
        <v>2587</v>
      </c>
      <c r="C27" s="111" t="s">
        <v>2588</v>
      </c>
      <c r="D27" s="112" t="s">
        <v>128</v>
      </c>
      <c r="E27" s="113">
        <v>6.2720000000000002</v>
      </c>
      <c r="F27" s="114">
        <v>0</v>
      </c>
      <c r="G27" s="115">
        <f t="shared" si="4"/>
        <v>0</v>
      </c>
      <c r="H27" s="116">
        <v>0</v>
      </c>
      <c r="I27" s="117">
        <f t="shared" si="5"/>
        <v>0</v>
      </c>
      <c r="J27" s="116"/>
      <c r="K27" s="117">
        <f t="shared" si="6"/>
        <v>0</v>
      </c>
      <c r="O27" s="108"/>
      <c r="Z27" s="108"/>
      <c r="AA27" s="108">
        <v>3</v>
      </c>
      <c r="AB27" s="108">
        <v>1</v>
      </c>
      <c r="AC27" s="108">
        <v>587211000</v>
      </c>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18">
        <f t="shared" si="7"/>
        <v>0</v>
      </c>
      <c r="BA27" s="108"/>
      <c r="BB27" s="108"/>
      <c r="BC27" s="108"/>
      <c r="BD27" s="108"/>
      <c r="BE27" s="108"/>
      <c r="BF27" s="108"/>
      <c r="BG27" s="108"/>
      <c r="BH27" s="108"/>
      <c r="BI27" s="108"/>
      <c r="CA27" s="108">
        <v>3</v>
      </c>
      <c r="CB27" s="108">
        <v>1</v>
      </c>
      <c r="CZ27" s="75">
        <v>1</v>
      </c>
    </row>
    <row r="28" spans="1:104" ht="22.5" x14ac:dyDescent="0.2">
      <c r="A28" s="109">
        <v>17</v>
      </c>
      <c r="B28" s="110" t="s">
        <v>2589</v>
      </c>
      <c r="C28" s="111" t="s">
        <v>2590</v>
      </c>
      <c r="D28" s="112" t="s">
        <v>128</v>
      </c>
      <c r="E28" s="113">
        <v>6.2720000000000002</v>
      </c>
      <c r="F28" s="114">
        <v>0</v>
      </c>
      <c r="G28" s="115">
        <f t="shared" si="4"/>
        <v>0</v>
      </c>
      <c r="H28" s="116">
        <v>0</v>
      </c>
      <c r="I28" s="117">
        <f t="shared" si="5"/>
        <v>0</v>
      </c>
      <c r="J28" s="116"/>
      <c r="K28" s="117">
        <f t="shared" si="6"/>
        <v>0</v>
      </c>
      <c r="O28" s="108"/>
      <c r="Z28" s="108"/>
      <c r="AA28" s="108">
        <v>3</v>
      </c>
      <c r="AB28" s="108">
        <v>1</v>
      </c>
      <c r="AC28" s="108">
        <v>58942431</v>
      </c>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18">
        <f t="shared" si="7"/>
        <v>0</v>
      </c>
      <c r="BA28" s="108"/>
      <c r="BB28" s="108"/>
      <c r="BC28" s="108"/>
      <c r="BD28" s="108"/>
      <c r="BE28" s="108"/>
      <c r="BF28" s="108"/>
      <c r="BG28" s="108"/>
      <c r="BH28" s="108"/>
      <c r="BI28" s="108"/>
      <c r="CA28" s="108">
        <v>3</v>
      </c>
      <c r="CB28" s="108">
        <v>1</v>
      </c>
      <c r="CZ28" s="75">
        <v>1</v>
      </c>
    </row>
    <row r="29" spans="1:104" x14ac:dyDescent="0.2">
      <c r="A29" s="109">
        <v>18</v>
      </c>
      <c r="B29" s="110" t="s">
        <v>2591</v>
      </c>
      <c r="C29" s="111" t="s">
        <v>2592</v>
      </c>
      <c r="D29" s="112" t="s">
        <v>128</v>
      </c>
      <c r="E29" s="113">
        <v>6.2720000000000002</v>
      </c>
      <c r="F29" s="114">
        <v>0</v>
      </c>
      <c r="G29" s="115">
        <f t="shared" si="4"/>
        <v>0</v>
      </c>
      <c r="H29" s="116">
        <v>0</v>
      </c>
      <c r="I29" s="117">
        <f t="shared" si="5"/>
        <v>0</v>
      </c>
      <c r="J29" s="116"/>
      <c r="K29" s="117">
        <f t="shared" si="6"/>
        <v>0</v>
      </c>
      <c r="O29" s="108"/>
      <c r="Z29" s="108"/>
      <c r="AA29" s="108">
        <v>3</v>
      </c>
      <c r="AB29" s="108">
        <v>1</v>
      </c>
      <c r="AC29" s="108">
        <v>58942503</v>
      </c>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18">
        <f t="shared" si="7"/>
        <v>0</v>
      </c>
      <c r="BA29" s="108"/>
      <c r="BB29" s="108"/>
      <c r="BC29" s="108"/>
      <c r="BD29" s="108"/>
      <c r="BE29" s="108"/>
      <c r="BF29" s="108"/>
      <c r="BG29" s="108"/>
      <c r="BH29" s="108"/>
      <c r="BI29" s="108"/>
      <c r="CA29" s="108">
        <v>3</v>
      </c>
      <c r="CB29" s="108">
        <v>1</v>
      </c>
      <c r="CZ29" s="75">
        <v>1</v>
      </c>
    </row>
    <row r="30" spans="1:104" x14ac:dyDescent="0.2">
      <c r="A30" s="128" t="s">
        <v>51</v>
      </c>
      <c r="B30" s="129" t="s">
        <v>1422</v>
      </c>
      <c r="C30" s="130" t="s">
        <v>1423</v>
      </c>
      <c r="D30" s="131"/>
      <c r="E30" s="132"/>
      <c r="F30" s="132"/>
      <c r="G30" s="133">
        <f>SUM(G20:G29)</f>
        <v>0</v>
      </c>
      <c r="H30" s="134"/>
      <c r="I30" s="133">
        <f>SUM(I20:I29)</f>
        <v>0</v>
      </c>
      <c r="J30" s="135"/>
      <c r="K30" s="133">
        <f>SUM(K20:K29)</f>
        <v>0</v>
      </c>
      <c r="O30" s="108"/>
      <c r="X30" s="136">
        <f>K30</f>
        <v>0</v>
      </c>
      <c r="Y30" s="136">
        <f>I30</f>
        <v>0</v>
      </c>
      <c r="Z30" s="118">
        <f>G30</f>
        <v>0</v>
      </c>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37"/>
      <c r="BB30" s="137"/>
      <c r="BC30" s="137"/>
      <c r="BD30" s="137"/>
      <c r="BE30" s="137"/>
      <c r="BF30" s="137"/>
      <c r="BG30" s="108"/>
      <c r="BH30" s="108"/>
      <c r="BI30" s="108"/>
    </row>
    <row r="31" spans="1:104" ht="14.25" customHeight="1" x14ac:dyDescent="0.2">
      <c r="A31" s="100" t="s">
        <v>46</v>
      </c>
      <c r="B31" s="101" t="s">
        <v>2593</v>
      </c>
      <c r="C31" s="102" t="s">
        <v>2594</v>
      </c>
      <c r="D31" s="103"/>
      <c r="E31" s="104"/>
      <c r="F31" s="104"/>
      <c r="G31" s="105"/>
      <c r="H31" s="106"/>
      <c r="I31" s="107"/>
      <c r="J31" s="106"/>
      <c r="K31" s="107"/>
      <c r="O31" s="108"/>
    </row>
    <row r="32" spans="1:104" ht="22.5" x14ac:dyDescent="0.2">
      <c r="A32" s="109">
        <v>19</v>
      </c>
      <c r="B32" s="110" t="s">
        <v>2595</v>
      </c>
      <c r="C32" s="111" t="s">
        <v>2596</v>
      </c>
      <c r="D32" s="112" t="s">
        <v>1249</v>
      </c>
      <c r="E32" s="113">
        <v>0.5</v>
      </c>
      <c r="F32" s="114">
        <v>0</v>
      </c>
      <c r="G32" s="115">
        <f t="shared" ref="G32:G40" si="8">E32*F32</f>
        <v>0</v>
      </c>
      <c r="H32" s="116">
        <v>0</v>
      </c>
      <c r="I32" s="117">
        <f t="shared" ref="I32:I40" si="9">E32*H32</f>
        <v>0</v>
      </c>
      <c r="J32" s="116">
        <v>0</v>
      </c>
      <c r="K32" s="117">
        <f t="shared" ref="K32:K40" si="10">E32*J32</f>
        <v>0</v>
      </c>
      <c r="O32" s="108"/>
      <c r="Z32" s="108"/>
      <c r="AA32" s="108">
        <v>1</v>
      </c>
      <c r="AB32" s="108">
        <v>1</v>
      </c>
      <c r="AC32" s="108">
        <v>1</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 t="shared" ref="AZ32:AZ40" si="11">G32</f>
        <v>0</v>
      </c>
      <c r="BA32" s="108"/>
      <c r="BB32" s="108"/>
      <c r="BC32" s="108"/>
      <c r="BD32" s="108"/>
      <c r="BE32" s="108"/>
      <c r="BF32" s="108"/>
      <c r="BG32" s="108"/>
      <c r="BH32" s="108"/>
      <c r="BI32" s="108"/>
      <c r="CA32" s="108">
        <v>1</v>
      </c>
      <c r="CB32" s="108">
        <v>1</v>
      </c>
      <c r="CZ32" s="75">
        <v>4</v>
      </c>
    </row>
    <row r="33" spans="1:104" ht="22.5" x14ac:dyDescent="0.2">
      <c r="A33" s="109">
        <v>20</v>
      </c>
      <c r="B33" s="110" t="s">
        <v>2597</v>
      </c>
      <c r="C33" s="111" t="s">
        <v>2598</v>
      </c>
      <c r="D33" s="112" t="s">
        <v>1249</v>
      </c>
      <c r="E33" s="113">
        <v>0.3</v>
      </c>
      <c r="F33" s="114">
        <v>0</v>
      </c>
      <c r="G33" s="115">
        <f t="shared" si="8"/>
        <v>0</v>
      </c>
      <c r="H33" s="116">
        <v>0</v>
      </c>
      <c r="I33" s="117">
        <f t="shared" si="9"/>
        <v>0</v>
      </c>
      <c r="J33" s="116">
        <v>0</v>
      </c>
      <c r="K33" s="117">
        <f t="shared" si="10"/>
        <v>0</v>
      </c>
      <c r="O33" s="108"/>
      <c r="Z33" s="108"/>
      <c r="AA33" s="108">
        <v>1</v>
      </c>
      <c r="AB33" s="108">
        <v>1</v>
      </c>
      <c r="AC33" s="108">
        <v>1</v>
      </c>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18">
        <f t="shared" si="11"/>
        <v>0</v>
      </c>
      <c r="BA33" s="108"/>
      <c r="BB33" s="108"/>
      <c r="BC33" s="108"/>
      <c r="BD33" s="108"/>
      <c r="BE33" s="108"/>
      <c r="BF33" s="108"/>
      <c r="BG33" s="108"/>
      <c r="BH33" s="108"/>
      <c r="BI33" s="108"/>
      <c r="CA33" s="108">
        <v>1</v>
      </c>
      <c r="CB33" s="108">
        <v>1</v>
      </c>
      <c r="CZ33" s="75">
        <v>4</v>
      </c>
    </row>
    <row r="34" spans="1:104" ht="22.5" x14ac:dyDescent="0.2">
      <c r="A34" s="109">
        <v>21</v>
      </c>
      <c r="B34" s="110" t="s">
        <v>2599</v>
      </c>
      <c r="C34" s="111" t="s">
        <v>2600</v>
      </c>
      <c r="D34" s="112" t="s">
        <v>1249</v>
      </c>
      <c r="E34" s="113">
        <v>0.8</v>
      </c>
      <c r="F34" s="114">
        <v>0</v>
      </c>
      <c r="G34" s="115">
        <f t="shared" si="8"/>
        <v>0</v>
      </c>
      <c r="H34" s="116">
        <v>0</v>
      </c>
      <c r="I34" s="117">
        <f t="shared" si="9"/>
        <v>0</v>
      </c>
      <c r="J34" s="116">
        <v>0</v>
      </c>
      <c r="K34" s="117">
        <f t="shared" si="10"/>
        <v>0</v>
      </c>
      <c r="O34" s="108"/>
      <c r="Z34" s="108"/>
      <c r="AA34" s="108">
        <v>1</v>
      </c>
      <c r="AB34" s="108">
        <v>1</v>
      </c>
      <c r="AC34" s="108">
        <v>1</v>
      </c>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18">
        <f t="shared" si="11"/>
        <v>0</v>
      </c>
      <c r="BA34" s="108"/>
      <c r="BB34" s="108"/>
      <c r="BC34" s="108"/>
      <c r="BD34" s="108"/>
      <c r="BE34" s="108"/>
      <c r="BF34" s="108"/>
      <c r="BG34" s="108"/>
      <c r="BH34" s="108"/>
      <c r="BI34" s="108"/>
      <c r="CA34" s="108">
        <v>1</v>
      </c>
      <c r="CB34" s="108">
        <v>1</v>
      </c>
      <c r="CZ34" s="75">
        <v>4</v>
      </c>
    </row>
    <row r="35" spans="1:104" ht="22.5" x14ac:dyDescent="0.2">
      <c r="A35" s="109">
        <v>22</v>
      </c>
      <c r="B35" s="110" t="s">
        <v>2601</v>
      </c>
      <c r="C35" s="111" t="s">
        <v>2602</v>
      </c>
      <c r="D35" s="112" t="s">
        <v>104</v>
      </c>
      <c r="E35" s="113">
        <v>16.128</v>
      </c>
      <c r="F35" s="114">
        <v>0</v>
      </c>
      <c r="G35" s="115">
        <f t="shared" si="8"/>
        <v>0</v>
      </c>
      <c r="H35" s="116">
        <v>0</v>
      </c>
      <c r="I35" s="117">
        <f t="shared" si="9"/>
        <v>0</v>
      </c>
      <c r="J35" s="116">
        <v>0</v>
      </c>
      <c r="K35" s="117">
        <f t="shared" si="10"/>
        <v>0</v>
      </c>
      <c r="O35" s="108"/>
      <c r="Z35" s="108"/>
      <c r="AA35" s="108">
        <v>1</v>
      </c>
      <c r="AB35" s="108">
        <v>1</v>
      </c>
      <c r="AC35" s="108">
        <v>1</v>
      </c>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18">
        <f t="shared" si="11"/>
        <v>0</v>
      </c>
      <c r="BA35" s="108"/>
      <c r="BB35" s="108"/>
      <c r="BC35" s="108"/>
      <c r="BD35" s="108"/>
      <c r="BE35" s="108"/>
      <c r="BF35" s="108"/>
      <c r="BG35" s="108"/>
      <c r="BH35" s="108"/>
      <c r="BI35" s="108"/>
      <c r="CA35" s="108">
        <v>1</v>
      </c>
      <c r="CB35" s="108">
        <v>1</v>
      </c>
      <c r="CZ35" s="75">
        <v>4</v>
      </c>
    </row>
    <row r="36" spans="1:104" ht="22.5" x14ac:dyDescent="0.2">
      <c r="A36" s="109">
        <v>23</v>
      </c>
      <c r="B36" s="110" t="s">
        <v>2603</v>
      </c>
      <c r="C36" s="111" t="s">
        <v>2604</v>
      </c>
      <c r="D36" s="112" t="s">
        <v>152</v>
      </c>
      <c r="E36" s="113">
        <v>2</v>
      </c>
      <c r="F36" s="114">
        <v>0</v>
      </c>
      <c r="G36" s="115">
        <f t="shared" si="8"/>
        <v>0</v>
      </c>
      <c r="H36" s="116">
        <v>0</v>
      </c>
      <c r="I36" s="117">
        <f t="shared" si="9"/>
        <v>0</v>
      </c>
      <c r="J36" s="116">
        <v>0</v>
      </c>
      <c r="K36" s="117">
        <f t="shared" si="10"/>
        <v>0</v>
      </c>
      <c r="O36" s="108"/>
      <c r="Z36" s="108"/>
      <c r="AA36" s="108">
        <v>1</v>
      </c>
      <c r="AB36" s="108">
        <v>1</v>
      </c>
      <c r="AC36" s="108">
        <v>1</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 t="shared" si="11"/>
        <v>0</v>
      </c>
      <c r="BA36" s="108"/>
      <c r="BB36" s="108"/>
      <c r="BC36" s="108"/>
      <c r="BD36" s="108"/>
      <c r="BE36" s="108"/>
      <c r="BF36" s="108"/>
      <c r="BG36" s="108"/>
      <c r="BH36" s="108"/>
      <c r="BI36" s="108"/>
      <c r="CA36" s="108">
        <v>1</v>
      </c>
      <c r="CB36" s="108">
        <v>1</v>
      </c>
      <c r="CZ36" s="75">
        <v>4</v>
      </c>
    </row>
    <row r="37" spans="1:104" ht="22.5" x14ac:dyDescent="0.2">
      <c r="A37" s="109">
        <v>24</v>
      </c>
      <c r="B37" s="110" t="s">
        <v>2605</v>
      </c>
      <c r="C37" s="111" t="s">
        <v>2606</v>
      </c>
      <c r="D37" s="112" t="s">
        <v>104</v>
      </c>
      <c r="E37" s="113">
        <v>16.128</v>
      </c>
      <c r="F37" s="114">
        <v>0</v>
      </c>
      <c r="G37" s="115">
        <f t="shared" si="8"/>
        <v>0</v>
      </c>
      <c r="H37" s="116">
        <v>0</v>
      </c>
      <c r="I37" s="117">
        <f t="shared" si="9"/>
        <v>0</v>
      </c>
      <c r="J37" s="116">
        <v>0</v>
      </c>
      <c r="K37" s="117">
        <f t="shared" si="10"/>
        <v>0</v>
      </c>
      <c r="O37" s="108"/>
      <c r="Z37" s="108"/>
      <c r="AA37" s="108">
        <v>1</v>
      </c>
      <c r="AB37" s="108">
        <v>1</v>
      </c>
      <c r="AC37" s="108">
        <v>1</v>
      </c>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18">
        <f t="shared" si="11"/>
        <v>0</v>
      </c>
      <c r="BA37" s="108"/>
      <c r="BB37" s="108"/>
      <c r="BC37" s="108"/>
      <c r="BD37" s="108"/>
      <c r="BE37" s="108"/>
      <c r="BF37" s="108"/>
      <c r="BG37" s="108"/>
      <c r="BH37" s="108"/>
      <c r="BI37" s="108"/>
      <c r="CA37" s="108">
        <v>1</v>
      </c>
      <c r="CB37" s="108">
        <v>1</v>
      </c>
      <c r="CZ37" s="75">
        <v>4</v>
      </c>
    </row>
    <row r="38" spans="1:104" ht="22.5" x14ac:dyDescent="0.2">
      <c r="A38" s="109">
        <v>25</v>
      </c>
      <c r="B38" s="110" t="s">
        <v>2607</v>
      </c>
      <c r="C38" s="111" t="s">
        <v>2608</v>
      </c>
      <c r="D38" s="112" t="s">
        <v>104</v>
      </c>
      <c r="E38" s="113">
        <v>4.3520000000000003</v>
      </c>
      <c r="F38" s="114">
        <v>0</v>
      </c>
      <c r="G38" s="115">
        <f t="shared" si="8"/>
        <v>0</v>
      </c>
      <c r="H38" s="116">
        <v>0</v>
      </c>
      <c r="I38" s="117">
        <f t="shared" si="9"/>
        <v>0</v>
      </c>
      <c r="J38" s="116">
        <v>0</v>
      </c>
      <c r="K38" s="117">
        <f t="shared" si="10"/>
        <v>0</v>
      </c>
      <c r="O38" s="108"/>
      <c r="Z38" s="108"/>
      <c r="AA38" s="108">
        <v>1</v>
      </c>
      <c r="AB38" s="108">
        <v>1</v>
      </c>
      <c r="AC38" s="108">
        <v>1</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 t="shared" si="11"/>
        <v>0</v>
      </c>
      <c r="BA38" s="108"/>
      <c r="BB38" s="108"/>
      <c r="BC38" s="108"/>
      <c r="BD38" s="108"/>
      <c r="BE38" s="108"/>
      <c r="BF38" s="108"/>
      <c r="BG38" s="108"/>
      <c r="BH38" s="108"/>
      <c r="BI38" s="108"/>
      <c r="CA38" s="108">
        <v>1</v>
      </c>
      <c r="CB38" s="108">
        <v>1</v>
      </c>
      <c r="CZ38" s="75">
        <v>4</v>
      </c>
    </row>
    <row r="39" spans="1:104" ht="22.5" x14ac:dyDescent="0.2">
      <c r="A39" s="109">
        <v>26</v>
      </c>
      <c r="B39" s="110" t="s">
        <v>2609</v>
      </c>
      <c r="C39" s="111" t="s">
        <v>2610</v>
      </c>
      <c r="D39" s="112" t="s">
        <v>128</v>
      </c>
      <c r="E39" s="113">
        <v>0.315</v>
      </c>
      <c r="F39" s="114">
        <v>0</v>
      </c>
      <c r="G39" s="115">
        <f t="shared" si="8"/>
        <v>0</v>
      </c>
      <c r="H39" s="116">
        <v>0</v>
      </c>
      <c r="I39" s="117">
        <f t="shared" si="9"/>
        <v>0</v>
      </c>
      <c r="J39" s="116">
        <v>0</v>
      </c>
      <c r="K39" s="117">
        <f t="shared" si="10"/>
        <v>0</v>
      </c>
      <c r="O39" s="108"/>
      <c r="Z39" s="108"/>
      <c r="AA39" s="108">
        <v>1</v>
      </c>
      <c r="AB39" s="108">
        <v>1</v>
      </c>
      <c r="AC39" s="108">
        <v>1</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18">
        <f t="shared" si="11"/>
        <v>0</v>
      </c>
      <c r="BA39" s="108"/>
      <c r="BB39" s="108"/>
      <c r="BC39" s="108"/>
      <c r="BD39" s="108"/>
      <c r="BE39" s="108"/>
      <c r="BF39" s="108"/>
      <c r="BG39" s="108"/>
      <c r="BH39" s="108"/>
      <c r="BI39" s="108"/>
      <c r="CA39" s="108">
        <v>1</v>
      </c>
      <c r="CB39" s="108">
        <v>1</v>
      </c>
      <c r="CZ39" s="75">
        <v>4</v>
      </c>
    </row>
    <row r="40" spans="1:104" ht="22.5" x14ac:dyDescent="0.2">
      <c r="A40" s="109">
        <v>27</v>
      </c>
      <c r="B40" s="110" t="s">
        <v>2611</v>
      </c>
      <c r="C40" s="111" t="s">
        <v>2612</v>
      </c>
      <c r="D40" s="112" t="s">
        <v>133</v>
      </c>
      <c r="E40" s="113">
        <v>80</v>
      </c>
      <c r="F40" s="114">
        <v>0</v>
      </c>
      <c r="G40" s="115">
        <f t="shared" si="8"/>
        <v>0</v>
      </c>
      <c r="H40" s="116">
        <v>0</v>
      </c>
      <c r="I40" s="117">
        <f t="shared" si="9"/>
        <v>0</v>
      </c>
      <c r="J40" s="116">
        <v>0</v>
      </c>
      <c r="K40" s="117">
        <f t="shared" si="10"/>
        <v>0</v>
      </c>
      <c r="O40" s="108"/>
      <c r="Z40" s="108"/>
      <c r="AA40" s="108">
        <v>1</v>
      </c>
      <c r="AB40" s="108">
        <v>1</v>
      </c>
      <c r="AC40" s="108">
        <v>1</v>
      </c>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18">
        <f t="shared" si="11"/>
        <v>0</v>
      </c>
      <c r="BA40" s="108"/>
      <c r="BB40" s="108"/>
      <c r="BC40" s="108"/>
      <c r="BD40" s="108"/>
      <c r="BE40" s="108"/>
      <c r="BF40" s="108"/>
      <c r="BG40" s="108"/>
      <c r="BH40" s="108"/>
      <c r="BI40" s="108"/>
      <c r="CA40" s="108">
        <v>1</v>
      </c>
      <c r="CB40" s="108">
        <v>1</v>
      </c>
      <c r="CZ40" s="75">
        <v>4</v>
      </c>
    </row>
    <row r="41" spans="1:104" x14ac:dyDescent="0.2">
      <c r="A41" s="119"/>
      <c r="B41" s="120"/>
      <c r="C41" s="178"/>
      <c r="D41" s="179"/>
      <c r="E41" s="179"/>
      <c r="F41" s="179"/>
      <c r="G41" s="180"/>
      <c r="I41" s="121"/>
      <c r="K41" s="121"/>
      <c r="L41" s="122"/>
      <c r="O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row>
    <row r="42" spans="1:104" ht="22.5" x14ac:dyDescent="0.2">
      <c r="A42" s="109">
        <v>28</v>
      </c>
      <c r="B42" s="110" t="s">
        <v>2613</v>
      </c>
      <c r="C42" s="111" t="s">
        <v>2614</v>
      </c>
      <c r="D42" s="112" t="s">
        <v>104</v>
      </c>
      <c r="E42" s="113">
        <v>231</v>
      </c>
      <c r="F42" s="114">
        <v>0</v>
      </c>
      <c r="G42" s="115">
        <f t="shared" ref="G42:G54" si="12">E42*F42</f>
        <v>0</v>
      </c>
      <c r="H42" s="116">
        <v>0</v>
      </c>
      <c r="I42" s="117">
        <f t="shared" ref="I42:I54" si="13">E42*H42</f>
        <v>0</v>
      </c>
      <c r="J42" s="116">
        <v>0</v>
      </c>
      <c r="K42" s="117">
        <f t="shared" ref="K42:K54" si="14">E42*J42</f>
        <v>0</v>
      </c>
      <c r="O42" s="108"/>
      <c r="Z42" s="108"/>
      <c r="AA42" s="108">
        <v>1</v>
      </c>
      <c r="AB42" s="108">
        <v>1</v>
      </c>
      <c r="AC42" s="108">
        <v>1</v>
      </c>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18">
        <f t="shared" ref="AZ42:AZ54" si="15">G42</f>
        <v>0</v>
      </c>
      <c r="BA42" s="108"/>
      <c r="BB42" s="108"/>
      <c r="BC42" s="108"/>
      <c r="BD42" s="108"/>
      <c r="BE42" s="108"/>
      <c r="BF42" s="108"/>
      <c r="BG42" s="108"/>
      <c r="BH42" s="108"/>
      <c r="BI42" s="108"/>
      <c r="CA42" s="108">
        <v>1</v>
      </c>
      <c r="CB42" s="108">
        <v>1</v>
      </c>
      <c r="CZ42" s="75">
        <v>4</v>
      </c>
    </row>
    <row r="43" spans="1:104" ht="22.5" x14ac:dyDescent="0.2">
      <c r="A43" s="109">
        <v>29</v>
      </c>
      <c r="B43" s="110" t="s">
        <v>2615</v>
      </c>
      <c r="C43" s="111" t="s">
        <v>2616</v>
      </c>
      <c r="D43" s="112" t="s">
        <v>133</v>
      </c>
      <c r="E43" s="113">
        <v>485</v>
      </c>
      <c r="F43" s="114">
        <v>0</v>
      </c>
      <c r="G43" s="115">
        <f t="shared" si="12"/>
        <v>0</v>
      </c>
      <c r="H43" s="116">
        <v>0</v>
      </c>
      <c r="I43" s="117">
        <f t="shared" si="13"/>
        <v>0</v>
      </c>
      <c r="J43" s="116">
        <v>0</v>
      </c>
      <c r="K43" s="117">
        <f t="shared" si="14"/>
        <v>0</v>
      </c>
      <c r="O43" s="108"/>
      <c r="Z43" s="108"/>
      <c r="AA43" s="108">
        <v>1</v>
      </c>
      <c r="AB43" s="108">
        <v>1</v>
      </c>
      <c r="AC43" s="108">
        <v>1</v>
      </c>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18">
        <f t="shared" si="15"/>
        <v>0</v>
      </c>
      <c r="BA43" s="108"/>
      <c r="BB43" s="108"/>
      <c r="BC43" s="108"/>
      <c r="BD43" s="108"/>
      <c r="BE43" s="108"/>
      <c r="BF43" s="108"/>
      <c r="BG43" s="108"/>
      <c r="BH43" s="108"/>
      <c r="BI43" s="108"/>
      <c r="CA43" s="108">
        <v>1</v>
      </c>
      <c r="CB43" s="108">
        <v>1</v>
      </c>
      <c r="CZ43" s="75">
        <v>4</v>
      </c>
    </row>
    <row r="44" spans="1:104" ht="22.5" x14ac:dyDescent="0.2">
      <c r="A44" s="109">
        <v>30</v>
      </c>
      <c r="B44" s="110" t="s">
        <v>2617</v>
      </c>
      <c r="C44" s="111" t="s">
        <v>2618</v>
      </c>
      <c r="D44" s="112" t="s">
        <v>133</v>
      </c>
      <c r="E44" s="113">
        <v>1</v>
      </c>
      <c r="F44" s="114">
        <v>0</v>
      </c>
      <c r="G44" s="115">
        <f t="shared" si="12"/>
        <v>0</v>
      </c>
      <c r="H44" s="116">
        <v>0</v>
      </c>
      <c r="I44" s="117">
        <f t="shared" si="13"/>
        <v>0</v>
      </c>
      <c r="J44" s="116">
        <v>0</v>
      </c>
      <c r="K44" s="117">
        <f t="shared" si="14"/>
        <v>0</v>
      </c>
      <c r="O44" s="108"/>
      <c r="Z44" s="108"/>
      <c r="AA44" s="108">
        <v>1</v>
      </c>
      <c r="AB44" s="108">
        <v>1</v>
      </c>
      <c r="AC44" s="108">
        <v>1</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 t="shared" si="15"/>
        <v>0</v>
      </c>
      <c r="BA44" s="108"/>
      <c r="BB44" s="108"/>
      <c r="BC44" s="108"/>
      <c r="BD44" s="108"/>
      <c r="BE44" s="108"/>
      <c r="BF44" s="108"/>
      <c r="BG44" s="108"/>
      <c r="BH44" s="108"/>
      <c r="BI44" s="108"/>
      <c r="CA44" s="108">
        <v>1</v>
      </c>
      <c r="CB44" s="108">
        <v>1</v>
      </c>
      <c r="CZ44" s="75">
        <v>4</v>
      </c>
    </row>
    <row r="45" spans="1:104" ht="22.5" x14ac:dyDescent="0.2">
      <c r="A45" s="109">
        <v>31</v>
      </c>
      <c r="B45" s="110" t="s">
        <v>2619</v>
      </c>
      <c r="C45" s="111" t="s">
        <v>2620</v>
      </c>
      <c r="D45" s="112" t="s">
        <v>133</v>
      </c>
      <c r="E45" s="113">
        <v>1</v>
      </c>
      <c r="F45" s="114">
        <v>0</v>
      </c>
      <c r="G45" s="115">
        <f t="shared" si="12"/>
        <v>0</v>
      </c>
      <c r="H45" s="116">
        <v>0</v>
      </c>
      <c r="I45" s="117">
        <f t="shared" si="13"/>
        <v>0</v>
      </c>
      <c r="J45" s="116">
        <v>0</v>
      </c>
      <c r="K45" s="117">
        <f t="shared" si="14"/>
        <v>0</v>
      </c>
      <c r="O45" s="108"/>
      <c r="Z45" s="108"/>
      <c r="AA45" s="108">
        <v>1</v>
      </c>
      <c r="AB45" s="108">
        <v>1</v>
      </c>
      <c r="AC45" s="108">
        <v>1</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 t="shared" si="15"/>
        <v>0</v>
      </c>
      <c r="BA45" s="108"/>
      <c r="BB45" s="108"/>
      <c r="BC45" s="108"/>
      <c r="BD45" s="108"/>
      <c r="BE45" s="108"/>
      <c r="BF45" s="108"/>
      <c r="BG45" s="108"/>
      <c r="BH45" s="108"/>
      <c r="BI45" s="108"/>
      <c r="CA45" s="108">
        <v>1</v>
      </c>
      <c r="CB45" s="108">
        <v>1</v>
      </c>
      <c r="CZ45" s="75">
        <v>4</v>
      </c>
    </row>
    <row r="46" spans="1:104" ht="22.5" x14ac:dyDescent="0.2">
      <c r="A46" s="109">
        <v>32</v>
      </c>
      <c r="B46" s="110" t="s">
        <v>2621</v>
      </c>
      <c r="C46" s="111" t="s">
        <v>2622</v>
      </c>
      <c r="D46" s="112" t="s">
        <v>133</v>
      </c>
      <c r="E46" s="113">
        <v>485</v>
      </c>
      <c r="F46" s="114">
        <v>0</v>
      </c>
      <c r="G46" s="115">
        <f t="shared" si="12"/>
        <v>0</v>
      </c>
      <c r="H46" s="116">
        <v>0</v>
      </c>
      <c r="I46" s="117">
        <f t="shared" si="13"/>
        <v>0</v>
      </c>
      <c r="J46" s="116">
        <v>0</v>
      </c>
      <c r="K46" s="117">
        <f t="shared" si="14"/>
        <v>0</v>
      </c>
      <c r="O46" s="108"/>
      <c r="Z46" s="108"/>
      <c r="AA46" s="108">
        <v>1</v>
      </c>
      <c r="AB46" s="108">
        <v>1</v>
      </c>
      <c r="AC46" s="108">
        <v>1</v>
      </c>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18">
        <f t="shared" si="15"/>
        <v>0</v>
      </c>
      <c r="BA46" s="108"/>
      <c r="BB46" s="108"/>
      <c r="BC46" s="108"/>
      <c r="BD46" s="108"/>
      <c r="BE46" s="108"/>
      <c r="BF46" s="108"/>
      <c r="BG46" s="108"/>
      <c r="BH46" s="108"/>
      <c r="BI46" s="108"/>
      <c r="CA46" s="108">
        <v>1</v>
      </c>
      <c r="CB46" s="108">
        <v>1</v>
      </c>
      <c r="CZ46" s="75">
        <v>4</v>
      </c>
    </row>
    <row r="47" spans="1:104" x14ac:dyDescent="0.2">
      <c r="A47" s="109">
        <v>33</v>
      </c>
      <c r="B47" s="110" t="s">
        <v>2623</v>
      </c>
      <c r="C47" s="111" t="s">
        <v>2624</v>
      </c>
      <c r="D47" s="112" t="s">
        <v>133</v>
      </c>
      <c r="E47" s="113">
        <v>1000</v>
      </c>
      <c r="F47" s="114">
        <v>0</v>
      </c>
      <c r="G47" s="115">
        <f t="shared" si="12"/>
        <v>0</v>
      </c>
      <c r="H47" s="116">
        <v>0</v>
      </c>
      <c r="I47" s="117">
        <f t="shared" si="13"/>
        <v>0</v>
      </c>
      <c r="J47" s="116">
        <v>0</v>
      </c>
      <c r="K47" s="117">
        <f t="shared" si="14"/>
        <v>0</v>
      </c>
      <c r="O47" s="108"/>
      <c r="Z47" s="108"/>
      <c r="AA47" s="108">
        <v>1</v>
      </c>
      <c r="AB47" s="108">
        <v>1</v>
      </c>
      <c r="AC47" s="108">
        <v>1</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 t="shared" si="15"/>
        <v>0</v>
      </c>
      <c r="BA47" s="108"/>
      <c r="BB47" s="108"/>
      <c r="BC47" s="108"/>
      <c r="BD47" s="108"/>
      <c r="BE47" s="108"/>
      <c r="BF47" s="108"/>
      <c r="BG47" s="108"/>
      <c r="BH47" s="108"/>
      <c r="BI47" s="108"/>
      <c r="CA47" s="108">
        <v>1</v>
      </c>
      <c r="CB47" s="108">
        <v>1</v>
      </c>
      <c r="CZ47" s="75">
        <v>4</v>
      </c>
    </row>
    <row r="48" spans="1:104" ht="22.5" x14ac:dyDescent="0.2">
      <c r="A48" s="109">
        <v>34</v>
      </c>
      <c r="B48" s="110" t="s">
        <v>2625</v>
      </c>
      <c r="C48" s="111" t="s">
        <v>2626</v>
      </c>
      <c r="D48" s="112" t="s">
        <v>152</v>
      </c>
      <c r="E48" s="113">
        <v>1</v>
      </c>
      <c r="F48" s="114">
        <v>0</v>
      </c>
      <c r="G48" s="115">
        <f t="shared" si="12"/>
        <v>0</v>
      </c>
      <c r="H48" s="116">
        <v>0</v>
      </c>
      <c r="I48" s="117">
        <f t="shared" si="13"/>
        <v>0</v>
      </c>
      <c r="J48" s="116">
        <v>0</v>
      </c>
      <c r="K48" s="117">
        <f t="shared" si="14"/>
        <v>0</v>
      </c>
      <c r="O48" s="108"/>
      <c r="Z48" s="108"/>
      <c r="AA48" s="108">
        <v>1</v>
      </c>
      <c r="AB48" s="108">
        <v>1</v>
      </c>
      <c r="AC48" s="108">
        <v>1</v>
      </c>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18">
        <f t="shared" si="15"/>
        <v>0</v>
      </c>
      <c r="BA48" s="108"/>
      <c r="BB48" s="108"/>
      <c r="BC48" s="108"/>
      <c r="BD48" s="108"/>
      <c r="BE48" s="108"/>
      <c r="BF48" s="108"/>
      <c r="BG48" s="108"/>
      <c r="BH48" s="108"/>
      <c r="BI48" s="108"/>
      <c r="CA48" s="108">
        <v>1</v>
      </c>
      <c r="CB48" s="108">
        <v>1</v>
      </c>
      <c r="CZ48" s="75">
        <v>4</v>
      </c>
    </row>
    <row r="49" spans="1:104" ht="22.5" x14ac:dyDescent="0.2">
      <c r="A49" s="109">
        <v>35</v>
      </c>
      <c r="B49" s="110" t="s">
        <v>2627</v>
      </c>
      <c r="C49" s="111" t="s">
        <v>2628</v>
      </c>
      <c r="D49" s="112" t="s">
        <v>133</v>
      </c>
      <c r="E49" s="113">
        <v>80</v>
      </c>
      <c r="F49" s="114">
        <v>0</v>
      </c>
      <c r="G49" s="115">
        <f t="shared" si="12"/>
        <v>0</v>
      </c>
      <c r="H49" s="116">
        <v>0</v>
      </c>
      <c r="I49" s="117">
        <f t="shared" si="13"/>
        <v>0</v>
      </c>
      <c r="J49" s="116">
        <v>0</v>
      </c>
      <c r="K49" s="117">
        <f t="shared" si="14"/>
        <v>0</v>
      </c>
      <c r="O49" s="108"/>
      <c r="Z49" s="108"/>
      <c r="AA49" s="108">
        <v>1</v>
      </c>
      <c r="AB49" s="108">
        <v>1</v>
      </c>
      <c r="AC49" s="108">
        <v>1</v>
      </c>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18">
        <f t="shared" si="15"/>
        <v>0</v>
      </c>
      <c r="BA49" s="108"/>
      <c r="BB49" s="108"/>
      <c r="BC49" s="108"/>
      <c r="BD49" s="108"/>
      <c r="BE49" s="108"/>
      <c r="BF49" s="108"/>
      <c r="BG49" s="108"/>
      <c r="BH49" s="108"/>
      <c r="BI49" s="108"/>
      <c r="CA49" s="108">
        <v>1</v>
      </c>
      <c r="CB49" s="108">
        <v>1</v>
      </c>
      <c r="CZ49" s="75">
        <v>4</v>
      </c>
    </row>
    <row r="50" spans="1:104" ht="22.5" x14ac:dyDescent="0.2">
      <c r="A50" s="109">
        <v>36</v>
      </c>
      <c r="B50" s="110" t="s">
        <v>2629</v>
      </c>
      <c r="C50" s="111" t="s">
        <v>2630</v>
      </c>
      <c r="D50" s="112" t="s">
        <v>104</v>
      </c>
      <c r="E50" s="113">
        <v>231</v>
      </c>
      <c r="F50" s="114">
        <v>0</v>
      </c>
      <c r="G50" s="115">
        <f t="shared" si="12"/>
        <v>0</v>
      </c>
      <c r="H50" s="116">
        <v>0</v>
      </c>
      <c r="I50" s="117">
        <f t="shared" si="13"/>
        <v>0</v>
      </c>
      <c r="J50" s="116">
        <v>0</v>
      </c>
      <c r="K50" s="117">
        <f t="shared" si="14"/>
        <v>0</v>
      </c>
      <c r="O50" s="108"/>
      <c r="Z50" s="108"/>
      <c r="AA50" s="108">
        <v>1</v>
      </c>
      <c r="AB50" s="108">
        <v>1</v>
      </c>
      <c r="AC50" s="108">
        <v>1</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 t="shared" si="15"/>
        <v>0</v>
      </c>
      <c r="BA50" s="108"/>
      <c r="BB50" s="108"/>
      <c r="BC50" s="108"/>
      <c r="BD50" s="108"/>
      <c r="BE50" s="108"/>
      <c r="BF50" s="108"/>
      <c r="BG50" s="108"/>
      <c r="BH50" s="108"/>
      <c r="BI50" s="108"/>
      <c r="CA50" s="108">
        <v>1</v>
      </c>
      <c r="CB50" s="108">
        <v>1</v>
      </c>
      <c r="CZ50" s="75">
        <v>4</v>
      </c>
    </row>
    <row r="51" spans="1:104" ht="22.5" x14ac:dyDescent="0.2">
      <c r="A51" s="109">
        <v>37</v>
      </c>
      <c r="B51" s="110" t="s">
        <v>2631</v>
      </c>
      <c r="C51" s="111" t="s">
        <v>2632</v>
      </c>
      <c r="D51" s="112" t="s">
        <v>128</v>
      </c>
      <c r="E51" s="113">
        <v>9.1389999999999993</v>
      </c>
      <c r="F51" s="114">
        <v>0</v>
      </c>
      <c r="G51" s="115">
        <f t="shared" si="12"/>
        <v>0</v>
      </c>
      <c r="H51" s="116">
        <v>0</v>
      </c>
      <c r="I51" s="117">
        <f t="shared" si="13"/>
        <v>0</v>
      </c>
      <c r="J51" s="116">
        <v>0</v>
      </c>
      <c r="K51" s="117">
        <f t="shared" si="14"/>
        <v>0</v>
      </c>
      <c r="O51" s="108"/>
      <c r="Z51" s="108"/>
      <c r="AA51" s="108">
        <v>1</v>
      </c>
      <c r="AB51" s="108">
        <v>1</v>
      </c>
      <c r="AC51" s="108">
        <v>1</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 t="shared" si="15"/>
        <v>0</v>
      </c>
      <c r="BA51" s="108"/>
      <c r="BB51" s="108"/>
      <c r="BC51" s="108"/>
      <c r="BD51" s="108"/>
      <c r="BE51" s="108"/>
      <c r="BF51" s="108"/>
      <c r="BG51" s="108"/>
      <c r="BH51" s="108"/>
      <c r="BI51" s="108"/>
      <c r="CA51" s="108">
        <v>1</v>
      </c>
      <c r="CB51" s="108">
        <v>1</v>
      </c>
      <c r="CZ51" s="75">
        <v>4</v>
      </c>
    </row>
    <row r="52" spans="1:104" ht="22.5" x14ac:dyDescent="0.2">
      <c r="A52" s="109">
        <v>38</v>
      </c>
      <c r="B52" s="110" t="s">
        <v>2633</v>
      </c>
      <c r="C52" s="111" t="s">
        <v>2634</v>
      </c>
      <c r="D52" s="112" t="s">
        <v>128</v>
      </c>
      <c r="E52" s="113">
        <v>9.1389999999999993</v>
      </c>
      <c r="F52" s="114">
        <v>0</v>
      </c>
      <c r="G52" s="115">
        <f t="shared" si="12"/>
        <v>0</v>
      </c>
      <c r="H52" s="116">
        <v>0</v>
      </c>
      <c r="I52" s="117">
        <f t="shared" si="13"/>
        <v>0</v>
      </c>
      <c r="J52" s="116">
        <v>0</v>
      </c>
      <c r="K52" s="117">
        <f t="shared" si="14"/>
        <v>0</v>
      </c>
      <c r="O52" s="108"/>
      <c r="Z52" s="108"/>
      <c r="AA52" s="108">
        <v>1</v>
      </c>
      <c r="AB52" s="108">
        <v>1</v>
      </c>
      <c r="AC52" s="108">
        <v>1</v>
      </c>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18">
        <f t="shared" si="15"/>
        <v>0</v>
      </c>
      <c r="BA52" s="108"/>
      <c r="BB52" s="108"/>
      <c r="BC52" s="108"/>
      <c r="BD52" s="108"/>
      <c r="BE52" s="108"/>
      <c r="BF52" s="108"/>
      <c r="BG52" s="108"/>
      <c r="BH52" s="108"/>
      <c r="BI52" s="108"/>
      <c r="CA52" s="108">
        <v>1</v>
      </c>
      <c r="CB52" s="108">
        <v>1</v>
      </c>
      <c r="CZ52" s="75">
        <v>4</v>
      </c>
    </row>
    <row r="53" spans="1:104" ht="22.5" x14ac:dyDescent="0.2">
      <c r="A53" s="109">
        <v>39</v>
      </c>
      <c r="B53" s="110" t="s">
        <v>2635</v>
      </c>
      <c r="C53" s="111" t="s">
        <v>2636</v>
      </c>
      <c r="D53" s="112" t="s">
        <v>49</v>
      </c>
      <c r="E53" s="113">
        <v>332.5</v>
      </c>
      <c r="F53" s="114">
        <v>0</v>
      </c>
      <c r="G53" s="115">
        <f t="shared" si="12"/>
        <v>0</v>
      </c>
      <c r="H53" s="116">
        <v>0</v>
      </c>
      <c r="I53" s="117">
        <f t="shared" si="13"/>
        <v>0</v>
      </c>
      <c r="J53" s="116">
        <v>0</v>
      </c>
      <c r="K53" s="117">
        <f t="shared" si="14"/>
        <v>0</v>
      </c>
      <c r="O53" s="108"/>
      <c r="Z53" s="108"/>
      <c r="AA53" s="108">
        <v>1</v>
      </c>
      <c r="AB53" s="108">
        <v>1</v>
      </c>
      <c r="AC53" s="108">
        <v>1</v>
      </c>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18">
        <f t="shared" si="15"/>
        <v>0</v>
      </c>
      <c r="BA53" s="108"/>
      <c r="BB53" s="108"/>
      <c r="BC53" s="108"/>
      <c r="BD53" s="108"/>
      <c r="BE53" s="108"/>
      <c r="BF53" s="108"/>
      <c r="BG53" s="108"/>
      <c r="BH53" s="108"/>
      <c r="BI53" s="108"/>
      <c r="CA53" s="108">
        <v>1</v>
      </c>
      <c r="CB53" s="108">
        <v>1</v>
      </c>
      <c r="CZ53" s="75">
        <v>4</v>
      </c>
    </row>
    <row r="54" spans="1:104" ht="22.5" x14ac:dyDescent="0.2">
      <c r="A54" s="109">
        <v>40</v>
      </c>
      <c r="B54" s="110" t="s">
        <v>2637</v>
      </c>
      <c r="C54" s="111" t="s">
        <v>2638</v>
      </c>
      <c r="D54" s="112" t="s">
        <v>2639</v>
      </c>
      <c r="E54" s="113">
        <v>1000</v>
      </c>
      <c r="F54" s="114">
        <v>0</v>
      </c>
      <c r="G54" s="115">
        <f t="shared" si="12"/>
        <v>0</v>
      </c>
      <c r="H54" s="116">
        <v>0</v>
      </c>
      <c r="I54" s="117">
        <f t="shared" si="13"/>
        <v>0</v>
      </c>
      <c r="J54" s="116"/>
      <c r="K54" s="117">
        <f t="shared" si="14"/>
        <v>0</v>
      </c>
      <c r="O54" s="108"/>
      <c r="Z54" s="108"/>
      <c r="AA54" s="108">
        <v>3</v>
      </c>
      <c r="AB54" s="108">
        <v>1</v>
      </c>
      <c r="AC54" s="108">
        <v>693113110</v>
      </c>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18">
        <f t="shared" si="15"/>
        <v>0</v>
      </c>
      <c r="BA54" s="108"/>
      <c r="BB54" s="108"/>
      <c r="BC54" s="108"/>
      <c r="BD54" s="108"/>
      <c r="BE54" s="108"/>
      <c r="BF54" s="108"/>
      <c r="BG54" s="108"/>
      <c r="BH54" s="108"/>
      <c r="BI54" s="108"/>
      <c r="CA54" s="108">
        <v>3</v>
      </c>
      <c r="CB54" s="108">
        <v>1</v>
      </c>
      <c r="CZ54" s="75">
        <v>3</v>
      </c>
    </row>
    <row r="55" spans="1:104" x14ac:dyDescent="0.2">
      <c r="A55" s="128" t="s">
        <v>51</v>
      </c>
      <c r="B55" s="129" t="s">
        <v>2593</v>
      </c>
      <c r="C55" s="130" t="s">
        <v>2594</v>
      </c>
      <c r="D55" s="131"/>
      <c r="E55" s="132"/>
      <c r="F55" s="132"/>
      <c r="G55" s="133">
        <f>SUM(G31:G54)</f>
        <v>0</v>
      </c>
      <c r="H55" s="134"/>
      <c r="I55" s="133">
        <f>SUM(I31:I54)</f>
        <v>0</v>
      </c>
      <c r="J55" s="135"/>
      <c r="K55" s="133">
        <f>SUM(K31:K54)</f>
        <v>0</v>
      </c>
      <c r="O55" s="108"/>
      <c r="X55" s="136">
        <f>K55</f>
        <v>0</v>
      </c>
      <c r="Y55" s="136">
        <f>I55</f>
        <v>0</v>
      </c>
      <c r="Z55" s="118">
        <f>G55</f>
        <v>0</v>
      </c>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37"/>
      <c r="BB55" s="137"/>
      <c r="BC55" s="137"/>
      <c r="BD55" s="137"/>
      <c r="BE55" s="137"/>
      <c r="BF55" s="137"/>
      <c r="BG55" s="108"/>
      <c r="BH55" s="108"/>
      <c r="BI55" s="108"/>
    </row>
    <row r="56" spans="1:104" x14ac:dyDescent="0.2">
      <c r="A56" s="138" t="s">
        <v>29</v>
      </c>
      <c r="B56" s="139" t="s">
        <v>52</v>
      </c>
      <c r="C56" s="140"/>
      <c r="D56" s="141"/>
      <c r="E56" s="142"/>
      <c r="F56" s="142"/>
      <c r="G56" s="143">
        <f>SUM(Z7:Z56)</f>
        <v>0</v>
      </c>
      <c r="H56" s="144"/>
      <c r="I56" s="143">
        <f>SUM(Y7:Y56)</f>
        <v>0</v>
      </c>
      <c r="J56" s="144"/>
      <c r="K56" s="143">
        <f>SUM(X7:X56)</f>
        <v>0</v>
      </c>
      <c r="O56" s="108"/>
      <c r="BA56" s="145"/>
      <c r="BB56" s="145"/>
      <c r="BC56" s="145"/>
      <c r="BD56" s="145"/>
      <c r="BE56" s="145"/>
      <c r="BF56" s="145"/>
    </row>
    <row r="57" spans="1:104" x14ac:dyDescent="0.2">
      <c r="E57" s="75"/>
    </row>
    <row r="58" spans="1:104" x14ac:dyDescent="0.2">
      <c r="A58" s="146" t="s">
        <v>31</v>
      </c>
      <c r="E58" s="75"/>
    </row>
    <row r="59" spans="1:104" ht="117.75" customHeight="1" x14ac:dyDescent="0.2">
      <c r="A59" s="182"/>
      <c r="B59" s="183"/>
      <c r="C59" s="183"/>
      <c r="D59" s="183"/>
      <c r="E59" s="183"/>
      <c r="F59" s="183"/>
      <c r="G59" s="184"/>
    </row>
    <row r="60" spans="1:104" x14ac:dyDescent="0.2">
      <c r="E60" s="75"/>
    </row>
    <row r="61" spans="1:104" x14ac:dyDescent="0.2">
      <c r="E61" s="75"/>
    </row>
    <row r="62" spans="1:104" x14ac:dyDescent="0.2">
      <c r="E62" s="75"/>
    </row>
    <row r="63" spans="1:104" x14ac:dyDescent="0.2">
      <c r="E63" s="75"/>
    </row>
    <row r="64" spans="1:104" x14ac:dyDescent="0.2">
      <c r="E64" s="75"/>
    </row>
    <row r="65" spans="5:5" x14ac:dyDescent="0.2">
      <c r="E65" s="75"/>
    </row>
    <row r="66" spans="5:5" x14ac:dyDescent="0.2">
      <c r="E66" s="75"/>
    </row>
    <row r="67" spans="5:5" x14ac:dyDescent="0.2">
      <c r="E67" s="75"/>
    </row>
    <row r="68" spans="5:5" x14ac:dyDescent="0.2">
      <c r="E68" s="75"/>
    </row>
    <row r="69" spans="5:5" x14ac:dyDescent="0.2">
      <c r="E69" s="75"/>
    </row>
    <row r="70" spans="5:5" x14ac:dyDescent="0.2">
      <c r="E70" s="75"/>
    </row>
    <row r="71" spans="5:5" x14ac:dyDescent="0.2">
      <c r="E71" s="75"/>
    </row>
    <row r="72" spans="5:5" x14ac:dyDescent="0.2">
      <c r="E72" s="75"/>
    </row>
    <row r="73" spans="5:5" x14ac:dyDescent="0.2">
      <c r="E73" s="75"/>
    </row>
    <row r="74" spans="5:5" x14ac:dyDescent="0.2">
      <c r="E74" s="75"/>
    </row>
    <row r="75" spans="5:5" x14ac:dyDescent="0.2">
      <c r="E75" s="75"/>
    </row>
    <row r="76" spans="5:5" x14ac:dyDescent="0.2">
      <c r="E76" s="75"/>
    </row>
    <row r="77" spans="5:5" x14ac:dyDescent="0.2">
      <c r="E77" s="75"/>
    </row>
    <row r="78" spans="5:5" x14ac:dyDescent="0.2">
      <c r="E78" s="75"/>
    </row>
    <row r="79" spans="5:5" x14ac:dyDescent="0.2">
      <c r="E79" s="75"/>
    </row>
    <row r="80" spans="5:5" x14ac:dyDescent="0.2">
      <c r="E80" s="75"/>
    </row>
    <row r="81" spans="5:5" x14ac:dyDescent="0.2">
      <c r="E81" s="75"/>
    </row>
    <row r="82" spans="5:5" x14ac:dyDescent="0.2">
      <c r="E82" s="75"/>
    </row>
    <row r="83" spans="5:5" x14ac:dyDescent="0.2">
      <c r="E83" s="75"/>
    </row>
    <row r="84" spans="5:5" x14ac:dyDescent="0.2">
      <c r="E84" s="75"/>
    </row>
    <row r="85" spans="5:5" x14ac:dyDescent="0.2">
      <c r="E85" s="75"/>
    </row>
    <row r="86" spans="5:5" x14ac:dyDescent="0.2">
      <c r="E86" s="75"/>
    </row>
    <row r="87" spans="5:5" x14ac:dyDescent="0.2">
      <c r="E87" s="75"/>
    </row>
    <row r="88" spans="5:5" x14ac:dyDescent="0.2">
      <c r="E88" s="75"/>
    </row>
    <row r="89" spans="5:5" x14ac:dyDescent="0.2">
      <c r="E89" s="75"/>
    </row>
    <row r="90" spans="5:5" x14ac:dyDescent="0.2">
      <c r="E90" s="75"/>
    </row>
    <row r="91" spans="5:5" x14ac:dyDescent="0.2">
      <c r="E91" s="75"/>
    </row>
    <row r="92" spans="5:5" x14ac:dyDescent="0.2">
      <c r="E92" s="75"/>
    </row>
    <row r="93" spans="5:5" x14ac:dyDescent="0.2">
      <c r="E93" s="75"/>
    </row>
    <row r="94" spans="5:5" x14ac:dyDescent="0.2">
      <c r="E94" s="75"/>
    </row>
    <row r="95" spans="5:5" x14ac:dyDescent="0.2">
      <c r="E95" s="75"/>
    </row>
    <row r="96" spans="5:5" x14ac:dyDescent="0.2">
      <c r="E96" s="75"/>
    </row>
    <row r="97" spans="5:5" x14ac:dyDescent="0.2">
      <c r="E97" s="75"/>
    </row>
    <row r="98" spans="5:5" x14ac:dyDescent="0.2">
      <c r="E98" s="75"/>
    </row>
    <row r="99" spans="5:5" x14ac:dyDescent="0.2">
      <c r="E99" s="75"/>
    </row>
    <row r="100" spans="5:5" x14ac:dyDescent="0.2">
      <c r="E100" s="75"/>
    </row>
    <row r="101" spans="5:5" x14ac:dyDescent="0.2">
      <c r="E101" s="75"/>
    </row>
    <row r="102" spans="5:5" x14ac:dyDescent="0.2">
      <c r="E102" s="75"/>
    </row>
    <row r="103" spans="5:5" x14ac:dyDescent="0.2">
      <c r="E103" s="75"/>
    </row>
    <row r="104" spans="5:5" x14ac:dyDescent="0.2">
      <c r="E104" s="75"/>
    </row>
    <row r="105" spans="5:5" x14ac:dyDescent="0.2">
      <c r="E105" s="75"/>
    </row>
    <row r="106" spans="5:5" x14ac:dyDescent="0.2">
      <c r="E106" s="75"/>
    </row>
    <row r="107" spans="5:5" x14ac:dyDescent="0.2">
      <c r="E107" s="75"/>
    </row>
    <row r="108" spans="5:5" x14ac:dyDescent="0.2">
      <c r="E108" s="75"/>
    </row>
    <row r="109" spans="5:5" x14ac:dyDescent="0.2">
      <c r="E109" s="75"/>
    </row>
    <row r="110" spans="5:5" x14ac:dyDescent="0.2">
      <c r="E110" s="75"/>
    </row>
    <row r="111" spans="5:5" x14ac:dyDescent="0.2">
      <c r="E111" s="75"/>
    </row>
    <row r="112" spans="5:5" x14ac:dyDescent="0.2">
      <c r="E112" s="75"/>
    </row>
    <row r="113" spans="1:7" x14ac:dyDescent="0.2">
      <c r="E113" s="75"/>
    </row>
    <row r="114" spans="1:7" x14ac:dyDescent="0.2">
      <c r="E114" s="75"/>
    </row>
    <row r="115" spans="1:7" x14ac:dyDescent="0.2">
      <c r="A115" s="147"/>
      <c r="B115" s="147"/>
    </row>
    <row r="116" spans="1:7" x14ac:dyDescent="0.2">
      <c r="C116" s="148"/>
      <c r="D116" s="148"/>
      <c r="E116" s="149"/>
      <c r="F116" s="148"/>
      <c r="G116" s="150"/>
    </row>
    <row r="117" spans="1:7" x14ac:dyDescent="0.2">
      <c r="A117" s="147"/>
      <c r="B117" s="147"/>
    </row>
  </sheetData>
  <sheetProtection password="C7B2" sheet="1"/>
  <mergeCells count="3">
    <mergeCell ref="C41:G41"/>
    <mergeCell ref="A1:G1"/>
    <mergeCell ref="A59:G59"/>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dimension ref="A1:CZ161"/>
  <sheetViews>
    <sheetView showGridLines="0" showZeros="0" zoomScale="75" zoomScaleNormal="100" workbookViewId="0">
      <selection activeCell="J1" sqref="J1:J65536 K1:K65536"/>
    </sheetView>
  </sheetViews>
  <sheetFormatPr defaultRowHeight="12.75" x14ac:dyDescent="0.2"/>
  <cols>
    <col min="1" max="1" width="4.42578125" style="75" customWidth="1"/>
    <col min="2" max="2" width="11.5703125" style="75" customWidth="1"/>
    <col min="3" max="3" width="40.42578125" style="75" customWidth="1"/>
    <col min="4" max="4" width="5.5703125" style="75" customWidth="1"/>
    <col min="5" max="5" width="8.5703125" style="94" customWidth="1"/>
    <col min="6" max="6" width="9.85546875" style="75" customWidth="1"/>
    <col min="7" max="7" width="13.85546875" style="75" customWidth="1"/>
    <col min="8" max="8" width="11" style="75" hidden="1" customWidth="1"/>
    <col min="9" max="9" width="9.7109375" style="75" hidden="1" customWidth="1"/>
    <col min="10" max="10" width="11.28515625" style="75" hidden="1" customWidth="1"/>
    <col min="11" max="11" width="10.42578125" style="75" hidden="1" customWidth="1"/>
    <col min="12" max="12" width="75.42578125" style="75" customWidth="1"/>
    <col min="13" max="13" width="45.28515625" style="75" customWidth="1"/>
    <col min="14" max="55" width="9.140625" style="75"/>
    <col min="56" max="56" width="62.28515625" style="75" customWidth="1"/>
    <col min="57" max="16384" width="9.140625" style="75"/>
  </cols>
  <sheetData>
    <row r="1" spans="1:104" ht="15" customHeight="1" x14ac:dyDescent="0.25">
      <c r="A1" s="181" t="s">
        <v>32</v>
      </c>
      <c r="B1" s="181"/>
      <c r="C1" s="181"/>
      <c r="D1" s="181"/>
      <c r="E1" s="181"/>
      <c r="F1" s="181"/>
      <c r="G1" s="181"/>
    </row>
    <row r="2" spans="1:104" ht="3" customHeight="1" thickBot="1" x14ac:dyDescent="0.25">
      <c r="B2" s="76"/>
      <c r="C2" s="77"/>
      <c r="D2" s="77"/>
      <c r="E2" s="78"/>
      <c r="F2" s="77"/>
      <c r="G2" s="77"/>
    </row>
    <row r="3" spans="1:104" ht="13.5" customHeight="1" thickTop="1" x14ac:dyDescent="0.2">
      <c r="A3" s="79" t="s">
        <v>33</v>
      </c>
      <c r="B3" s="80"/>
      <c r="C3" s="81"/>
      <c r="D3" s="82" t="s">
        <v>2555</v>
      </c>
      <c r="E3" s="83"/>
      <c r="F3" s="84"/>
      <c r="G3" s="85"/>
    </row>
    <row r="4" spans="1:104" ht="13.5" customHeight="1" thickBot="1" x14ac:dyDescent="0.25">
      <c r="A4" s="86" t="s">
        <v>34</v>
      </c>
      <c r="B4" s="87"/>
      <c r="C4" s="88"/>
      <c r="D4" s="89" t="s">
        <v>2754</v>
      </c>
      <c r="E4" s="90"/>
      <c r="F4" s="91"/>
      <c r="G4" s="92"/>
    </row>
    <row r="5" spans="1:104" ht="13.5" thickTop="1" x14ac:dyDescent="0.2">
      <c r="A5" s="93"/>
    </row>
    <row r="6" spans="1:104" s="99" customFormat="1" ht="26.25" customHeight="1" x14ac:dyDescent="0.2">
      <c r="A6" s="95" t="s">
        <v>35</v>
      </c>
      <c r="B6" s="96" t="s">
        <v>36</v>
      </c>
      <c r="C6" s="96" t="s">
        <v>37</v>
      </c>
      <c r="D6" s="96" t="s">
        <v>38</v>
      </c>
      <c r="E6" s="96" t="s">
        <v>39</v>
      </c>
      <c r="F6" s="96" t="s">
        <v>40</v>
      </c>
      <c r="G6" s="97" t="s">
        <v>41</v>
      </c>
      <c r="H6" s="98" t="s">
        <v>42</v>
      </c>
      <c r="I6" s="98" t="s">
        <v>43</v>
      </c>
      <c r="J6" s="98" t="s">
        <v>44</v>
      </c>
      <c r="K6" s="98" t="s">
        <v>45</v>
      </c>
    </row>
    <row r="7" spans="1:104" ht="14.25" customHeight="1" x14ac:dyDescent="0.2">
      <c r="A7" s="100" t="s">
        <v>46</v>
      </c>
      <c r="B7" s="101" t="s">
        <v>47</v>
      </c>
      <c r="C7" s="102" t="s">
        <v>48</v>
      </c>
      <c r="D7" s="103"/>
      <c r="E7" s="104"/>
      <c r="F7" s="104"/>
      <c r="G7" s="105"/>
      <c r="H7" s="106"/>
      <c r="I7" s="107"/>
      <c r="J7" s="106"/>
      <c r="K7" s="107"/>
      <c r="O7" s="108"/>
    </row>
    <row r="8" spans="1:104" ht="22.5" x14ac:dyDescent="0.2">
      <c r="A8" s="109">
        <v>1</v>
      </c>
      <c r="B8" s="110" t="s">
        <v>2557</v>
      </c>
      <c r="C8" s="111" t="s">
        <v>2558</v>
      </c>
      <c r="D8" s="112" t="s">
        <v>49</v>
      </c>
      <c r="E8" s="113">
        <v>15</v>
      </c>
      <c r="F8" s="114">
        <v>0</v>
      </c>
      <c r="G8" s="115">
        <f>E8*F8</f>
        <v>0</v>
      </c>
      <c r="H8" s="116">
        <v>0</v>
      </c>
      <c r="I8" s="117">
        <f>E8*H8</f>
        <v>0</v>
      </c>
      <c r="J8" s="116">
        <v>0</v>
      </c>
      <c r="K8" s="117">
        <f>E8*J8</f>
        <v>0</v>
      </c>
      <c r="O8" s="108"/>
      <c r="Z8" s="108"/>
      <c r="AA8" s="108">
        <v>1</v>
      </c>
      <c r="AB8" s="108">
        <v>1</v>
      </c>
      <c r="AC8" s="108">
        <v>1</v>
      </c>
      <c r="AD8" s="108"/>
      <c r="AE8" s="108"/>
      <c r="AF8" s="108"/>
      <c r="AG8" s="108"/>
      <c r="AH8" s="108"/>
      <c r="AI8" s="108"/>
      <c r="AJ8" s="108"/>
      <c r="AK8" s="108"/>
      <c r="AL8" s="108"/>
      <c r="AM8" s="108"/>
      <c r="AN8" s="108"/>
      <c r="AO8" s="108"/>
      <c r="AP8" s="108"/>
      <c r="AQ8" s="108"/>
      <c r="AR8" s="108"/>
      <c r="AS8" s="108"/>
      <c r="AT8" s="108"/>
      <c r="AU8" s="108"/>
      <c r="AV8" s="108"/>
      <c r="AW8" s="108"/>
      <c r="AX8" s="108"/>
      <c r="AY8" s="108"/>
      <c r="AZ8" s="118">
        <f>G8</f>
        <v>0</v>
      </c>
      <c r="BA8" s="108"/>
      <c r="BB8" s="108"/>
      <c r="BC8" s="108"/>
      <c r="BD8" s="108"/>
      <c r="BE8" s="108"/>
      <c r="BF8" s="108"/>
      <c r="BG8" s="108"/>
      <c r="BH8" s="108"/>
      <c r="BI8" s="108"/>
      <c r="CA8" s="108">
        <v>1</v>
      </c>
      <c r="CB8" s="108">
        <v>1</v>
      </c>
      <c r="CZ8" s="75">
        <v>1</v>
      </c>
    </row>
    <row r="9" spans="1:104" ht="22.5" x14ac:dyDescent="0.2">
      <c r="A9" s="109">
        <v>2</v>
      </c>
      <c r="B9" s="110" t="s">
        <v>2559</v>
      </c>
      <c r="C9" s="111" t="s">
        <v>2560</v>
      </c>
      <c r="D9" s="112" t="s">
        <v>49</v>
      </c>
      <c r="E9" s="113">
        <v>15</v>
      </c>
      <c r="F9" s="114">
        <v>0</v>
      </c>
      <c r="G9" s="115">
        <f>E9*F9</f>
        <v>0</v>
      </c>
      <c r="H9" s="116">
        <v>0</v>
      </c>
      <c r="I9" s="117">
        <f>E9*H9</f>
        <v>0</v>
      </c>
      <c r="J9" s="116">
        <v>0</v>
      </c>
      <c r="K9" s="117">
        <f>E9*J9</f>
        <v>0</v>
      </c>
      <c r="O9" s="108"/>
      <c r="Z9" s="108"/>
      <c r="AA9" s="108">
        <v>1</v>
      </c>
      <c r="AB9" s="108">
        <v>1</v>
      </c>
      <c r="AC9" s="108">
        <v>1</v>
      </c>
      <c r="AD9" s="108"/>
      <c r="AE9" s="108"/>
      <c r="AF9" s="108"/>
      <c r="AG9" s="108"/>
      <c r="AH9" s="108"/>
      <c r="AI9" s="108"/>
      <c r="AJ9" s="108"/>
      <c r="AK9" s="108"/>
      <c r="AL9" s="108"/>
      <c r="AM9" s="108"/>
      <c r="AN9" s="108"/>
      <c r="AO9" s="108"/>
      <c r="AP9" s="108"/>
      <c r="AQ9" s="108"/>
      <c r="AR9" s="108"/>
      <c r="AS9" s="108"/>
      <c r="AT9" s="108"/>
      <c r="AU9" s="108"/>
      <c r="AV9" s="108"/>
      <c r="AW9" s="108"/>
      <c r="AX9" s="108"/>
      <c r="AY9" s="108"/>
      <c r="AZ9" s="118">
        <f>G9</f>
        <v>0</v>
      </c>
      <c r="BA9" s="108"/>
      <c r="BB9" s="108"/>
      <c r="BC9" s="108"/>
      <c r="BD9" s="108"/>
      <c r="BE9" s="108"/>
      <c r="BF9" s="108"/>
      <c r="BG9" s="108"/>
      <c r="BH9" s="108"/>
      <c r="BI9" s="108"/>
      <c r="CA9" s="108">
        <v>1</v>
      </c>
      <c r="CB9" s="108">
        <v>1</v>
      </c>
      <c r="CZ9" s="75">
        <v>1</v>
      </c>
    </row>
    <row r="10" spans="1:104" ht="22.5" x14ac:dyDescent="0.2">
      <c r="A10" s="109">
        <v>3</v>
      </c>
      <c r="B10" s="110" t="s">
        <v>2561</v>
      </c>
      <c r="C10" s="111" t="s">
        <v>2562</v>
      </c>
      <c r="D10" s="112" t="s">
        <v>104</v>
      </c>
      <c r="E10" s="113">
        <v>18.399999999999999</v>
      </c>
      <c r="F10" s="114">
        <v>0</v>
      </c>
      <c r="G10" s="115">
        <f>E10*F10</f>
        <v>0</v>
      </c>
      <c r="H10" s="116">
        <v>0</v>
      </c>
      <c r="I10" s="117">
        <f>E10*H10</f>
        <v>0</v>
      </c>
      <c r="J10" s="116">
        <v>0</v>
      </c>
      <c r="K10" s="117">
        <f>E10*J10</f>
        <v>0</v>
      </c>
      <c r="O10" s="108"/>
      <c r="Z10" s="108"/>
      <c r="AA10" s="108">
        <v>1</v>
      </c>
      <c r="AB10" s="108">
        <v>1</v>
      </c>
      <c r="AC10" s="108">
        <v>1</v>
      </c>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18">
        <f>G10</f>
        <v>0</v>
      </c>
      <c r="BA10" s="108"/>
      <c r="BB10" s="108"/>
      <c r="BC10" s="108"/>
      <c r="BD10" s="108"/>
      <c r="BE10" s="108"/>
      <c r="BF10" s="108"/>
      <c r="BG10" s="108"/>
      <c r="BH10" s="108"/>
      <c r="BI10" s="108"/>
      <c r="CA10" s="108">
        <v>1</v>
      </c>
      <c r="CB10" s="108">
        <v>1</v>
      </c>
      <c r="CZ10" s="75">
        <v>1</v>
      </c>
    </row>
    <row r="11" spans="1:104" ht="22.5" x14ac:dyDescent="0.2">
      <c r="A11" s="109">
        <v>4</v>
      </c>
      <c r="B11" s="110" t="s">
        <v>2567</v>
      </c>
      <c r="C11" s="111" t="s">
        <v>2568</v>
      </c>
      <c r="D11" s="112" t="s">
        <v>84</v>
      </c>
      <c r="E11" s="113">
        <v>2</v>
      </c>
      <c r="F11" s="114">
        <v>0</v>
      </c>
      <c r="G11" s="115">
        <f>E11*F11</f>
        <v>0</v>
      </c>
      <c r="H11" s="116">
        <v>0</v>
      </c>
      <c r="I11" s="117">
        <f>E11*H11</f>
        <v>0</v>
      </c>
      <c r="J11" s="116">
        <v>0</v>
      </c>
      <c r="K11" s="117">
        <f>E11*J11</f>
        <v>0</v>
      </c>
      <c r="O11" s="108"/>
      <c r="Z11" s="108"/>
      <c r="AA11" s="108">
        <v>1</v>
      </c>
      <c r="AB11" s="108">
        <v>1</v>
      </c>
      <c r="AC11" s="108">
        <v>1</v>
      </c>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18">
        <f>G11</f>
        <v>0</v>
      </c>
      <c r="BA11" s="108"/>
      <c r="BB11" s="108"/>
      <c r="BC11" s="108"/>
      <c r="BD11" s="108"/>
      <c r="BE11" s="108"/>
      <c r="BF11" s="108"/>
      <c r="BG11" s="108"/>
      <c r="BH11" s="108"/>
      <c r="BI11" s="108"/>
      <c r="CA11" s="108">
        <v>1</v>
      </c>
      <c r="CB11" s="108">
        <v>1</v>
      </c>
      <c r="CZ11" s="75">
        <v>1</v>
      </c>
    </row>
    <row r="12" spans="1:104" x14ac:dyDescent="0.2">
      <c r="A12" s="128" t="s">
        <v>51</v>
      </c>
      <c r="B12" s="129" t="s">
        <v>47</v>
      </c>
      <c r="C12" s="130" t="s">
        <v>48</v>
      </c>
      <c r="D12" s="131"/>
      <c r="E12" s="132"/>
      <c r="F12" s="132"/>
      <c r="G12" s="133">
        <f>SUM(G7:G11)</f>
        <v>0</v>
      </c>
      <c r="H12" s="134"/>
      <c r="I12" s="133">
        <f>SUM(I7:I11)</f>
        <v>0</v>
      </c>
      <c r="J12" s="135"/>
      <c r="K12" s="133">
        <f>SUM(K7:K11)</f>
        <v>0</v>
      </c>
      <c r="O12" s="108"/>
      <c r="X12" s="136">
        <f>K12</f>
        <v>0</v>
      </c>
      <c r="Y12" s="136">
        <f>I12</f>
        <v>0</v>
      </c>
      <c r="Z12" s="118">
        <f>G12</f>
        <v>0</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37"/>
      <c r="BB12" s="137"/>
      <c r="BC12" s="137"/>
      <c r="BD12" s="137"/>
      <c r="BE12" s="137"/>
      <c r="BF12" s="137"/>
      <c r="BG12" s="108"/>
      <c r="BH12" s="108"/>
      <c r="BI12" s="108"/>
    </row>
    <row r="13" spans="1:104" ht="14.25" customHeight="1" x14ac:dyDescent="0.2">
      <c r="A13" s="100" t="s">
        <v>46</v>
      </c>
      <c r="B13" s="101" t="s">
        <v>426</v>
      </c>
      <c r="C13" s="102" t="s">
        <v>427</v>
      </c>
      <c r="D13" s="103"/>
      <c r="E13" s="104"/>
      <c r="F13" s="104"/>
      <c r="G13" s="105"/>
      <c r="H13" s="106"/>
      <c r="I13" s="107"/>
      <c r="J13" s="106"/>
      <c r="K13" s="107"/>
      <c r="O13" s="108"/>
    </row>
    <row r="14" spans="1:104" ht="22.5" x14ac:dyDescent="0.2">
      <c r="A14" s="109">
        <v>5</v>
      </c>
      <c r="B14" s="110" t="s">
        <v>2641</v>
      </c>
      <c r="C14" s="111" t="s">
        <v>2642</v>
      </c>
      <c r="D14" s="112" t="s">
        <v>104</v>
      </c>
      <c r="E14" s="113">
        <v>6</v>
      </c>
      <c r="F14" s="114">
        <v>0</v>
      </c>
      <c r="G14" s="115">
        <f t="shared" ref="G14:G23" si="0">E14*F14</f>
        <v>0</v>
      </c>
      <c r="H14" s="116">
        <v>0</v>
      </c>
      <c r="I14" s="117">
        <f t="shared" ref="I14:I23" si="1">E14*H14</f>
        <v>0</v>
      </c>
      <c r="J14" s="116">
        <v>0</v>
      </c>
      <c r="K14" s="117">
        <f t="shared" ref="K14:K23" si="2">E14*J14</f>
        <v>0</v>
      </c>
      <c r="O14" s="108"/>
      <c r="Z14" s="108"/>
      <c r="AA14" s="108">
        <v>1</v>
      </c>
      <c r="AB14" s="108">
        <v>1</v>
      </c>
      <c r="AC14" s="108">
        <v>1</v>
      </c>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18">
        <f t="shared" ref="AZ14:AZ23" si="3">G14</f>
        <v>0</v>
      </c>
      <c r="BA14" s="108"/>
      <c r="BB14" s="108"/>
      <c r="BC14" s="108"/>
      <c r="BD14" s="108"/>
      <c r="BE14" s="108"/>
      <c r="BF14" s="108"/>
      <c r="BG14" s="108"/>
      <c r="BH14" s="108"/>
      <c r="BI14" s="108"/>
      <c r="CA14" s="108">
        <v>1</v>
      </c>
      <c r="CB14" s="108">
        <v>1</v>
      </c>
      <c r="CZ14" s="75">
        <v>4</v>
      </c>
    </row>
    <row r="15" spans="1:104" x14ac:dyDescent="0.2">
      <c r="A15" s="109">
        <v>6</v>
      </c>
      <c r="B15" s="110" t="s">
        <v>2565</v>
      </c>
      <c r="C15" s="111" t="s">
        <v>2566</v>
      </c>
      <c r="D15" s="112" t="s">
        <v>49</v>
      </c>
      <c r="E15" s="113">
        <v>64</v>
      </c>
      <c r="F15" s="114">
        <v>0</v>
      </c>
      <c r="G15" s="115">
        <f t="shared" si="0"/>
        <v>0</v>
      </c>
      <c r="H15" s="116">
        <v>0</v>
      </c>
      <c r="I15" s="117">
        <f t="shared" si="1"/>
        <v>0</v>
      </c>
      <c r="J15" s="116">
        <v>0</v>
      </c>
      <c r="K15" s="117">
        <f t="shared" si="2"/>
        <v>0</v>
      </c>
      <c r="O15" s="108"/>
      <c r="Z15" s="108"/>
      <c r="AA15" s="108">
        <v>1</v>
      </c>
      <c r="AB15" s="108">
        <v>1</v>
      </c>
      <c r="AC15" s="108">
        <v>1</v>
      </c>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18">
        <f t="shared" si="3"/>
        <v>0</v>
      </c>
      <c r="BA15" s="108"/>
      <c r="BB15" s="108"/>
      <c r="BC15" s="108"/>
      <c r="BD15" s="108"/>
      <c r="BE15" s="108"/>
      <c r="BF15" s="108"/>
      <c r="BG15" s="108"/>
      <c r="BH15" s="108"/>
      <c r="BI15" s="108"/>
      <c r="CA15" s="108">
        <v>1</v>
      </c>
      <c r="CB15" s="108">
        <v>1</v>
      </c>
      <c r="CZ15" s="75">
        <v>4</v>
      </c>
    </row>
    <row r="16" spans="1:104" ht="22.5" x14ac:dyDescent="0.2">
      <c r="A16" s="109">
        <v>7</v>
      </c>
      <c r="B16" s="110" t="s">
        <v>2643</v>
      </c>
      <c r="C16" s="111" t="s">
        <v>2644</v>
      </c>
      <c r="D16" s="112" t="s">
        <v>49</v>
      </c>
      <c r="E16" s="113">
        <v>64</v>
      </c>
      <c r="F16" s="114">
        <v>0</v>
      </c>
      <c r="G16" s="115">
        <f t="shared" si="0"/>
        <v>0</v>
      </c>
      <c r="H16" s="116">
        <v>0</v>
      </c>
      <c r="I16" s="117">
        <f t="shared" si="1"/>
        <v>0</v>
      </c>
      <c r="J16" s="116">
        <v>0</v>
      </c>
      <c r="K16" s="117">
        <f t="shared" si="2"/>
        <v>0</v>
      </c>
      <c r="O16" s="108"/>
      <c r="Z16" s="108"/>
      <c r="AA16" s="108">
        <v>1</v>
      </c>
      <c r="AB16" s="108">
        <v>1</v>
      </c>
      <c r="AC16" s="108">
        <v>1</v>
      </c>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18">
        <f t="shared" si="3"/>
        <v>0</v>
      </c>
      <c r="BA16" s="108"/>
      <c r="BB16" s="108"/>
      <c r="BC16" s="108"/>
      <c r="BD16" s="108"/>
      <c r="BE16" s="108"/>
      <c r="BF16" s="108"/>
      <c r="BG16" s="108"/>
      <c r="BH16" s="108"/>
      <c r="BI16" s="108"/>
      <c r="CA16" s="108">
        <v>1</v>
      </c>
      <c r="CB16" s="108">
        <v>1</v>
      </c>
      <c r="CZ16" s="75">
        <v>4</v>
      </c>
    </row>
    <row r="17" spans="1:104" ht="22.5" x14ac:dyDescent="0.2">
      <c r="A17" s="109">
        <v>8</v>
      </c>
      <c r="B17" s="110" t="s">
        <v>2443</v>
      </c>
      <c r="C17" s="111" t="s">
        <v>2446</v>
      </c>
      <c r="D17" s="112" t="s">
        <v>152</v>
      </c>
      <c r="E17" s="113">
        <v>84</v>
      </c>
      <c r="F17" s="114">
        <v>0</v>
      </c>
      <c r="G17" s="115">
        <f t="shared" si="0"/>
        <v>0</v>
      </c>
      <c r="H17" s="116">
        <v>0</v>
      </c>
      <c r="I17" s="117">
        <f t="shared" si="1"/>
        <v>0</v>
      </c>
      <c r="J17" s="116">
        <v>0</v>
      </c>
      <c r="K17" s="117">
        <f t="shared" si="2"/>
        <v>0</v>
      </c>
      <c r="O17" s="108"/>
      <c r="Z17" s="108"/>
      <c r="AA17" s="108">
        <v>1</v>
      </c>
      <c r="AB17" s="108">
        <v>1</v>
      </c>
      <c r="AC17" s="108">
        <v>1</v>
      </c>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18">
        <f t="shared" si="3"/>
        <v>0</v>
      </c>
      <c r="BA17" s="108"/>
      <c r="BB17" s="108"/>
      <c r="BC17" s="108"/>
      <c r="BD17" s="108"/>
      <c r="BE17" s="108"/>
      <c r="BF17" s="108"/>
      <c r="BG17" s="108"/>
      <c r="BH17" s="108"/>
      <c r="BI17" s="108"/>
      <c r="CA17" s="108">
        <v>1</v>
      </c>
      <c r="CB17" s="108">
        <v>1</v>
      </c>
      <c r="CZ17" s="75">
        <v>4</v>
      </c>
    </row>
    <row r="18" spans="1:104" ht="22.5" x14ac:dyDescent="0.2">
      <c r="A18" s="109">
        <v>9</v>
      </c>
      <c r="B18" s="110" t="s">
        <v>2447</v>
      </c>
      <c r="C18" s="111" t="s">
        <v>2450</v>
      </c>
      <c r="D18" s="112" t="s">
        <v>152</v>
      </c>
      <c r="E18" s="113">
        <v>20</v>
      </c>
      <c r="F18" s="114">
        <v>0</v>
      </c>
      <c r="G18" s="115">
        <f t="shared" si="0"/>
        <v>0</v>
      </c>
      <c r="H18" s="116">
        <v>0</v>
      </c>
      <c r="I18" s="117">
        <f t="shared" si="1"/>
        <v>0</v>
      </c>
      <c r="J18" s="116">
        <v>0</v>
      </c>
      <c r="K18" s="117">
        <f t="shared" si="2"/>
        <v>0</v>
      </c>
      <c r="O18" s="108"/>
      <c r="Z18" s="108"/>
      <c r="AA18" s="108">
        <v>1</v>
      </c>
      <c r="AB18" s="108">
        <v>1</v>
      </c>
      <c r="AC18" s="108">
        <v>1</v>
      </c>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18">
        <f t="shared" si="3"/>
        <v>0</v>
      </c>
      <c r="BA18" s="108"/>
      <c r="BB18" s="108"/>
      <c r="BC18" s="108"/>
      <c r="BD18" s="108"/>
      <c r="BE18" s="108"/>
      <c r="BF18" s="108"/>
      <c r="BG18" s="108"/>
      <c r="BH18" s="108"/>
      <c r="BI18" s="108"/>
      <c r="CA18" s="108">
        <v>1</v>
      </c>
      <c r="CB18" s="108">
        <v>1</v>
      </c>
      <c r="CZ18" s="75">
        <v>4</v>
      </c>
    </row>
    <row r="19" spans="1:104" ht="22.5" x14ac:dyDescent="0.2">
      <c r="A19" s="109">
        <v>10</v>
      </c>
      <c r="B19" s="110" t="s">
        <v>1347</v>
      </c>
      <c r="C19" s="111" t="s">
        <v>1348</v>
      </c>
      <c r="D19" s="112" t="s">
        <v>152</v>
      </c>
      <c r="E19" s="113">
        <v>40</v>
      </c>
      <c r="F19" s="114">
        <v>0</v>
      </c>
      <c r="G19" s="115">
        <f t="shared" si="0"/>
        <v>0</v>
      </c>
      <c r="H19" s="116">
        <v>0</v>
      </c>
      <c r="I19" s="117">
        <f t="shared" si="1"/>
        <v>0</v>
      </c>
      <c r="J19" s="116">
        <v>0</v>
      </c>
      <c r="K19" s="117">
        <f t="shared" si="2"/>
        <v>0</v>
      </c>
      <c r="O19" s="108"/>
      <c r="Z19" s="108"/>
      <c r="AA19" s="108">
        <v>1</v>
      </c>
      <c r="AB19" s="108">
        <v>1</v>
      </c>
      <c r="AC19" s="108">
        <v>1</v>
      </c>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18">
        <f t="shared" si="3"/>
        <v>0</v>
      </c>
      <c r="BA19" s="108"/>
      <c r="BB19" s="108"/>
      <c r="BC19" s="108"/>
      <c r="BD19" s="108"/>
      <c r="BE19" s="108"/>
      <c r="BF19" s="108"/>
      <c r="BG19" s="108"/>
      <c r="BH19" s="108"/>
      <c r="BI19" s="108"/>
      <c r="CA19" s="108">
        <v>1</v>
      </c>
      <c r="CB19" s="108">
        <v>1</v>
      </c>
      <c r="CZ19" s="75">
        <v>4</v>
      </c>
    </row>
    <row r="20" spans="1:104" ht="22.5" x14ac:dyDescent="0.2">
      <c r="A20" s="109">
        <v>11</v>
      </c>
      <c r="B20" s="110" t="s">
        <v>2645</v>
      </c>
      <c r="C20" s="111" t="s">
        <v>2646</v>
      </c>
      <c r="D20" s="112" t="s">
        <v>152</v>
      </c>
      <c r="E20" s="113">
        <v>1</v>
      </c>
      <c r="F20" s="114">
        <v>0</v>
      </c>
      <c r="G20" s="115">
        <f t="shared" si="0"/>
        <v>0</v>
      </c>
      <c r="H20" s="116">
        <v>0</v>
      </c>
      <c r="I20" s="117">
        <f t="shared" si="1"/>
        <v>0</v>
      </c>
      <c r="J20" s="116">
        <v>0</v>
      </c>
      <c r="K20" s="117">
        <f t="shared" si="2"/>
        <v>0</v>
      </c>
      <c r="O20" s="108"/>
      <c r="Z20" s="108"/>
      <c r="AA20" s="108">
        <v>1</v>
      </c>
      <c r="AB20" s="108">
        <v>1</v>
      </c>
      <c r="AC20" s="108">
        <v>1</v>
      </c>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18">
        <f t="shared" si="3"/>
        <v>0</v>
      </c>
      <c r="BA20" s="108"/>
      <c r="BB20" s="108"/>
      <c r="BC20" s="108"/>
      <c r="BD20" s="108"/>
      <c r="BE20" s="108"/>
      <c r="BF20" s="108"/>
      <c r="BG20" s="108"/>
      <c r="BH20" s="108"/>
      <c r="BI20" s="108"/>
      <c r="CA20" s="108">
        <v>1</v>
      </c>
      <c r="CB20" s="108">
        <v>1</v>
      </c>
      <c r="CZ20" s="75">
        <v>4</v>
      </c>
    </row>
    <row r="21" spans="1:104" ht="22.5" x14ac:dyDescent="0.2">
      <c r="A21" s="109">
        <v>12</v>
      </c>
      <c r="B21" s="110" t="s">
        <v>2647</v>
      </c>
      <c r="C21" s="111" t="s">
        <v>2648</v>
      </c>
      <c r="D21" s="112" t="s">
        <v>152</v>
      </c>
      <c r="E21" s="113">
        <v>2</v>
      </c>
      <c r="F21" s="114">
        <v>0</v>
      </c>
      <c r="G21" s="115">
        <f t="shared" si="0"/>
        <v>0</v>
      </c>
      <c r="H21" s="116">
        <v>0</v>
      </c>
      <c r="I21" s="117">
        <f t="shared" si="1"/>
        <v>0</v>
      </c>
      <c r="J21" s="116">
        <v>0</v>
      </c>
      <c r="K21" s="117">
        <f t="shared" si="2"/>
        <v>0</v>
      </c>
      <c r="O21" s="108"/>
      <c r="Z21" s="108"/>
      <c r="AA21" s="108">
        <v>1</v>
      </c>
      <c r="AB21" s="108">
        <v>1</v>
      </c>
      <c r="AC21" s="108">
        <v>1</v>
      </c>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18">
        <f t="shared" si="3"/>
        <v>0</v>
      </c>
      <c r="BA21" s="108"/>
      <c r="BB21" s="108"/>
      <c r="BC21" s="108"/>
      <c r="BD21" s="108"/>
      <c r="BE21" s="108"/>
      <c r="BF21" s="108"/>
      <c r="BG21" s="108"/>
      <c r="BH21" s="108"/>
      <c r="BI21" s="108"/>
      <c r="CA21" s="108">
        <v>1</v>
      </c>
      <c r="CB21" s="108">
        <v>1</v>
      </c>
      <c r="CZ21" s="75">
        <v>4</v>
      </c>
    </row>
    <row r="22" spans="1:104" ht="22.5" x14ac:dyDescent="0.2">
      <c r="A22" s="109">
        <v>13</v>
      </c>
      <c r="B22" s="110" t="s">
        <v>2453</v>
      </c>
      <c r="C22" s="111" t="s">
        <v>2649</v>
      </c>
      <c r="D22" s="112" t="s">
        <v>152</v>
      </c>
      <c r="E22" s="113">
        <v>4</v>
      </c>
      <c r="F22" s="114">
        <v>0</v>
      </c>
      <c r="G22" s="115">
        <f t="shared" si="0"/>
        <v>0</v>
      </c>
      <c r="H22" s="116">
        <v>0</v>
      </c>
      <c r="I22" s="117">
        <f t="shared" si="1"/>
        <v>0</v>
      </c>
      <c r="J22" s="116">
        <v>0</v>
      </c>
      <c r="K22" s="117">
        <f t="shared" si="2"/>
        <v>0</v>
      </c>
      <c r="O22" s="108"/>
      <c r="Z22" s="108"/>
      <c r="AA22" s="108">
        <v>1</v>
      </c>
      <c r="AB22" s="108">
        <v>1</v>
      </c>
      <c r="AC22" s="108">
        <v>1</v>
      </c>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18">
        <f t="shared" si="3"/>
        <v>0</v>
      </c>
      <c r="BA22" s="108"/>
      <c r="BB22" s="108"/>
      <c r="BC22" s="108"/>
      <c r="BD22" s="108"/>
      <c r="BE22" s="108"/>
      <c r="BF22" s="108"/>
      <c r="BG22" s="108"/>
      <c r="BH22" s="108"/>
      <c r="BI22" s="108"/>
      <c r="CA22" s="108">
        <v>1</v>
      </c>
      <c r="CB22" s="108">
        <v>1</v>
      </c>
      <c r="CZ22" s="75">
        <v>4</v>
      </c>
    </row>
    <row r="23" spans="1:104" ht="22.5" x14ac:dyDescent="0.2">
      <c r="A23" s="109">
        <v>14</v>
      </c>
      <c r="B23" s="110" t="s">
        <v>2650</v>
      </c>
      <c r="C23" s="111" t="s">
        <v>2651</v>
      </c>
      <c r="D23" s="112" t="s">
        <v>152</v>
      </c>
      <c r="E23" s="113">
        <v>2</v>
      </c>
      <c r="F23" s="114">
        <v>0</v>
      </c>
      <c r="G23" s="115">
        <f t="shared" si="0"/>
        <v>0</v>
      </c>
      <c r="H23" s="116">
        <v>0</v>
      </c>
      <c r="I23" s="117">
        <f t="shared" si="1"/>
        <v>0</v>
      </c>
      <c r="J23" s="116">
        <v>0</v>
      </c>
      <c r="K23" s="117">
        <f t="shared" si="2"/>
        <v>0</v>
      </c>
      <c r="O23" s="108"/>
      <c r="Z23" s="108"/>
      <c r="AA23" s="108">
        <v>1</v>
      </c>
      <c r="AB23" s="108">
        <v>1</v>
      </c>
      <c r="AC23" s="108">
        <v>1</v>
      </c>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18">
        <f t="shared" si="3"/>
        <v>0</v>
      </c>
      <c r="BA23" s="108"/>
      <c r="BB23" s="108"/>
      <c r="BC23" s="108"/>
      <c r="BD23" s="108"/>
      <c r="BE23" s="108"/>
      <c r="BF23" s="108"/>
      <c r="BG23" s="108"/>
      <c r="BH23" s="108"/>
      <c r="BI23" s="108"/>
      <c r="CA23" s="108">
        <v>1</v>
      </c>
      <c r="CB23" s="108">
        <v>1</v>
      </c>
      <c r="CZ23" s="75">
        <v>4</v>
      </c>
    </row>
    <row r="24" spans="1:104" ht="22.5" x14ac:dyDescent="0.2">
      <c r="A24" s="119"/>
      <c r="B24" s="120"/>
      <c r="C24" s="178" t="s">
        <v>2652</v>
      </c>
      <c r="D24" s="179"/>
      <c r="E24" s="179"/>
      <c r="F24" s="179"/>
      <c r="G24" s="180"/>
      <c r="I24" s="121"/>
      <c r="K24" s="121"/>
      <c r="L24" s="122" t="s">
        <v>2652</v>
      </c>
      <c r="O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row>
    <row r="25" spans="1:104" ht="22.5" x14ac:dyDescent="0.2">
      <c r="A25" s="109">
        <v>15</v>
      </c>
      <c r="B25" s="110" t="s">
        <v>2653</v>
      </c>
      <c r="C25" s="111" t="s">
        <v>2654</v>
      </c>
      <c r="D25" s="112" t="s">
        <v>152</v>
      </c>
      <c r="E25" s="113">
        <v>8</v>
      </c>
      <c r="F25" s="114">
        <v>0</v>
      </c>
      <c r="G25" s="115">
        <f t="shared" ref="G25:G39" si="4">E25*F25</f>
        <v>0</v>
      </c>
      <c r="H25" s="116">
        <v>0</v>
      </c>
      <c r="I25" s="117">
        <f t="shared" ref="I25:I39" si="5">E25*H25</f>
        <v>0</v>
      </c>
      <c r="J25" s="116">
        <v>0</v>
      </c>
      <c r="K25" s="117">
        <f t="shared" ref="K25:K39" si="6">E25*J25</f>
        <v>0</v>
      </c>
      <c r="O25" s="108"/>
      <c r="Z25" s="108"/>
      <c r="AA25" s="108">
        <v>1</v>
      </c>
      <c r="AB25" s="108">
        <v>0</v>
      </c>
      <c r="AC25" s="108">
        <v>0</v>
      </c>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18">
        <f t="shared" ref="AZ25:AZ39" si="7">G25</f>
        <v>0</v>
      </c>
      <c r="BA25" s="108"/>
      <c r="BB25" s="108"/>
      <c r="BC25" s="108"/>
      <c r="BD25" s="108"/>
      <c r="BE25" s="108"/>
      <c r="BF25" s="108"/>
      <c r="BG25" s="108"/>
      <c r="BH25" s="108"/>
      <c r="BI25" s="108"/>
      <c r="CA25" s="108">
        <v>1</v>
      </c>
      <c r="CB25" s="108">
        <v>0</v>
      </c>
      <c r="CZ25" s="75">
        <v>4</v>
      </c>
    </row>
    <row r="26" spans="1:104" ht="22.5" x14ac:dyDescent="0.2">
      <c r="A26" s="109">
        <v>16</v>
      </c>
      <c r="B26" s="110" t="s">
        <v>2655</v>
      </c>
      <c r="C26" s="111" t="s">
        <v>2656</v>
      </c>
      <c r="D26" s="112" t="s">
        <v>152</v>
      </c>
      <c r="E26" s="113">
        <v>1</v>
      </c>
      <c r="F26" s="114">
        <v>0</v>
      </c>
      <c r="G26" s="115">
        <f t="shared" si="4"/>
        <v>0</v>
      </c>
      <c r="H26" s="116">
        <v>0</v>
      </c>
      <c r="I26" s="117">
        <f t="shared" si="5"/>
        <v>0</v>
      </c>
      <c r="J26" s="116">
        <v>0</v>
      </c>
      <c r="K26" s="117">
        <f t="shared" si="6"/>
        <v>0</v>
      </c>
      <c r="O26" s="108"/>
      <c r="Z26" s="108"/>
      <c r="AA26" s="108">
        <v>1</v>
      </c>
      <c r="AB26" s="108">
        <v>1</v>
      </c>
      <c r="AC26" s="108">
        <v>1</v>
      </c>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18">
        <f t="shared" si="7"/>
        <v>0</v>
      </c>
      <c r="BA26" s="108"/>
      <c r="BB26" s="108"/>
      <c r="BC26" s="108"/>
      <c r="BD26" s="108"/>
      <c r="BE26" s="108"/>
      <c r="BF26" s="108"/>
      <c r="BG26" s="108"/>
      <c r="BH26" s="108"/>
      <c r="BI26" s="108"/>
      <c r="CA26" s="108">
        <v>1</v>
      </c>
      <c r="CB26" s="108">
        <v>1</v>
      </c>
      <c r="CZ26" s="75">
        <v>4</v>
      </c>
    </row>
    <row r="27" spans="1:104" ht="22.5" x14ac:dyDescent="0.2">
      <c r="A27" s="109">
        <v>17</v>
      </c>
      <c r="B27" s="110" t="s">
        <v>2462</v>
      </c>
      <c r="C27" s="111" t="s">
        <v>2657</v>
      </c>
      <c r="D27" s="112" t="s">
        <v>152</v>
      </c>
      <c r="E27" s="113">
        <v>2</v>
      </c>
      <c r="F27" s="114">
        <v>0</v>
      </c>
      <c r="G27" s="115">
        <f t="shared" si="4"/>
        <v>0</v>
      </c>
      <c r="H27" s="116">
        <v>0</v>
      </c>
      <c r="I27" s="117">
        <f t="shared" si="5"/>
        <v>0</v>
      </c>
      <c r="J27" s="116">
        <v>0</v>
      </c>
      <c r="K27" s="117">
        <f t="shared" si="6"/>
        <v>0</v>
      </c>
      <c r="O27" s="108"/>
      <c r="Z27" s="108"/>
      <c r="AA27" s="108">
        <v>1</v>
      </c>
      <c r="AB27" s="108">
        <v>1</v>
      </c>
      <c r="AC27" s="108">
        <v>1</v>
      </c>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18">
        <f t="shared" si="7"/>
        <v>0</v>
      </c>
      <c r="BA27" s="108"/>
      <c r="BB27" s="108"/>
      <c r="BC27" s="108"/>
      <c r="BD27" s="108"/>
      <c r="BE27" s="108"/>
      <c r="BF27" s="108"/>
      <c r="BG27" s="108"/>
      <c r="BH27" s="108"/>
      <c r="BI27" s="108"/>
      <c r="CA27" s="108">
        <v>1</v>
      </c>
      <c r="CB27" s="108">
        <v>1</v>
      </c>
      <c r="CZ27" s="75">
        <v>4</v>
      </c>
    </row>
    <row r="28" spans="1:104" ht="22.5" x14ac:dyDescent="0.2">
      <c r="A28" s="109">
        <v>18</v>
      </c>
      <c r="B28" s="110" t="s">
        <v>2658</v>
      </c>
      <c r="C28" s="111" t="s">
        <v>2659</v>
      </c>
      <c r="D28" s="112" t="s">
        <v>152</v>
      </c>
      <c r="E28" s="113">
        <v>1</v>
      </c>
      <c r="F28" s="114">
        <v>0</v>
      </c>
      <c r="G28" s="115">
        <f t="shared" si="4"/>
        <v>0</v>
      </c>
      <c r="H28" s="116">
        <v>0</v>
      </c>
      <c r="I28" s="117">
        <f t="shared" si="5"/>
        <v>0</v>
      </c>
      <c r="J28" s="116">
        <v>0</v>
      </c>
      <c r="K28" s="117">
        <f t="shared" si="6"/>
        <v>0</v>
      </c>
      <c r="O28" s="108"/>
      <c r="Z28" s="108"/>
      <c r="AA28" s="108">
        <v>1</v>
      </c>
      <c r="AB28" s="108">
        <v>1</v>
      </c>
      <c r="AC28" s="108">
        <v>1</v>
      </c>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18">
        <f t="shared" si="7"/>
        <v>0</v>
      </c>
      <c r="BA28" s="108"/>
      <c r="BB28" s="108"/>
      <c r="BC28" s="108"/>
      <c r="BD28" s="108"/>
      <c r="BE28" s="108"/>
      <c r="BF28" s="108"/>
      <c r="BG28" s="108"/>
      <c r="BH28" s="108"/>
      <c r="BI28" s="108"/>
      <c r="CA28" s="108">
        <v>1</v>
      </c>
      <c r="CB28" s="108">
        <v>1</v>
      </c>
      <c r="CZ28" s="75">
        <v>4</v>
      </c>
    </row>
    <row r="29" spans="1:104" ht="22.5" x14ac:dyDescent="0.2">
      <c r="A29" s="109">
        <v>19</v>
      </c>
      <c r="B29" s="110" t="s">
        <v>2467</v>
      </c>
      <c r="C29" s="111" t="s">
        <v>2660</v>
      </c>
      <c r="D29" s="112" t="s">
        <v>133</v>
      </c>
      <c r="E29" s="113">
        <v>200</v>
      </c>
      <c r="F29" s="114">
        <v>0</v>
      </c>
      <c r="G29" s="115">
        <f t="shared" si="4"/>
        <v>0</v>
      </c>
      <c r="H29" s="116">
        <v>0</v>
      </c>
      <c r="I29" s="117">
        <f t="shared" si="5"/>
        <v>0</v>
      </c>
      <c r="J29" s="116">
        <v>0</v>
      </c>
      <c r="K29" s="117">
        <f t="shared" si="6"/>
        <v>0</v>
      </c>
      <c r="O29" s="108"/>
      <c r="Z29" s="108"/>
      <c r="AA29" s="108">
        <v>1</v>
      </c>
      <c r="AB29" s="108">
        <v>1</v>
      </c>
      <c r="AC29" s="108">
        <v>1</v>
      </c>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18">
        <f t="shared" si="7"/>
        <v>0</v>
      </c>
      <c r="BA29" s="108"/>
      <c r="BB29" s="108"/>
      <c r="BC29" s="108"/>
      <c r="BD29" s="108"/>
      <c r="BE29" s="108"/>
      <c r="BF29" s="108"/>
      <c r="BG29" s="108"/>
      <c r="BH29" s="108"/>
      <c r="BI29" s="108"/>
      <c r="CA29" s="108">
        <v>1</v>
      </c>
      <c r="CB29" s="108">
        <v>1</v>
      </c>
      <c r="CZ29" s="75">
        <v>4</v>
      </c>
    </row>
    <row r="30" spans="1:104" x14ac:dyDescent="0.2">
      <c r="A30" s="109">
        <v>20</v>
      </c>
      <c r="B30" s="110" t="s">
        <v>2661</v>
      </c>
      <c r="C30" s="111" t="s">
        <v>2662</v>
      </c>
      <c r="D30" s="112" t="s">
        <v>133</v>
      </c>
      <c r="E30" s="113">
        <v>200</v>
      </c>
      <c r="F30" s="114">
        <v>0</v>
      </c>
      <c r="G30" s="115">
        <f t="shared" si="4"/>
        <v>0</v>
      </c>
      <c r="H30" s="116">
        <v>0</v>
      </c>
      <c r="I30" s="117">
        <f t="shared" si="5"/>
        <v>0</v>
      </c>
      <c r="J30" s="116">
        <v>0</v>
      </c>
      <c r="K30" s="117">
        <f t="shared" si="6"/>
        <v>0</v>
      </c>
      <c r="O30" s="108"/>
      <c r="Z30" s="108"/>
      <c r="AA30" s="108">
        <v>1</v>
      </c>
      <c r="AB30" s="108">
        <v>1</v>
      </c>
      <c r="AC30" s="108">
        <v>1</v>
      </c>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18">
        <f t="shared" si="7"/>
        <v>0</v>
      </c>
      <c r="BA30" s="108"/>
      <c r="BB30" s="108"/>
      <c r="BC30" s="108"/>
      <c r="BD30" s="108"/>
      <c r="BE30" s="108"/>
      <c r="BF30" s="108"/>
      <c r="BG30" s="108"/>
      <c r="BH30" s="108"/>
      <c r="BI30" s="108"/>
      <c r="CA30" s="108">
        <v>1</v>
      </c>
      <c r="CB30" s="108">
        <v>1</v>
      </c>
      <c r="CZ30" s="75">
        <v>4</v>
      </c>
    </row>
    <row r="31" spans="1:104" ht="33.75" x14ac:dyDescent="0.2">
      <c r="A31" s="109">
        <v>21</v>
      </c>
      <c r="B31" s="110" t="s">
        <v>2663</v>
      </c>
      <c r="C31" s="111" t="s">
        <v>2664</v>
      </c>
      <c r="D31" s="112" t="s">
        <v>133</v>
      </c>
      <c r="E31" s="113">
        <v>10</v>
      </c>
      <c r="F31" s="114">
        <v>0</v>
      </c>
      <c r="G31" s="115">
        <f t="shared" si="4"/>
        <v>0</v>
      </c>
      <c r="H31" s="116">
        <v>0</v>
      </c>
      <c r="I31" s="117">
        <f t="shared" si="5"/>
        <v>0</v>
      </c>
      <c r="J31" s="116">
        <v>0</v>
      </c>
      <c r="K31" s="117">
        <f t="shared" si="6"/>
        <v>0</v>
      </c>
      <c r="O31" s="108"/>
      <c r="Z31" s="108"/>
      <c r="AA31" s="108">
        <v>1</v>
      </c>
      <c r="AB31" s="108">
        <v>1</v>
      </c>
      <c r="AC31" s="108">
        <v>1</v>
      </c>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18">
        <f t="shared" si="7"/>
        <v>0</v>
      </c>
      <c r="BA31" s="108"/>
      <c r="BB31" s="108"/>
      <c r="BC31" s="108"/>
      <c r="BD31" s="108"/>
      <c r="BE31" s="108"/>
      <c r="BF31" s="108"/>
      <c r="BG31" s="108"/>
      <c r="BH31" s="108"/>
      <c r="BI31" s="108"/>
      <c r="CA31" s="108">
        <v>1</v>
      </c>
      <c r="CB31" s="108">
        <v>1</v>
      </c>
      <c r="CZ31" s="75">
        <v>4</v>
      </c>
    </row>
    <row r="32" spans="1:104" ht="22.5" x14ac:dyDescent="0.2">
      <c r="A32" s="109">
        <v>22</v>
      </c>
      <c r="B32" s="110" t="s">
        <v>2665</v>
      </c>
      <c r="C32" s="111" t="s">
        <v>2666</v>
      </c>
      <c r="D32" s="112" t="s">
        <v>133</v>
      </c>
      <c r="E32" s="113">
        <v>200</v>
      </c>
      <c r="F32" s="114">
        <v>0</v>
      </c>
      <c r="G32" s="115">
        <f t="shared" si="4"/>
        <v>0</v>
      </c>
      <c r="H32" s="116">
        <v>0</v>
      </c>
      <c r="I32" s="117">
        <f t="shared" si="5"/>
        <v>0</v>
      </c>
      <c r="J32" s="116">
        <v>0</v>
      </c>
      <c r="K32" s="117">
        <f t="shared" si="6"/>
        <v>0</v>
      </c>
      <c r="O32" s="108"/>
      <c r="Z32" s="108"/>
      <c r="AA32" s="108">
        <v>1</v>
      </c>
      <c r="AB32" s="108">
        <v>1</v>
      </c>
      <c r="AC32" s="108">
        <v>1</v>
      </c>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18">
        <f t="shared" si="7"/>
        <v>0</v>
      </c>
      <c r="BA32" s="108"/>
      <c r="BB32" s="108"/>
      <c r="BC32" s="108"/>
      <c r="BD32" s="108"/>
      <c r="BE32" s="108"/>
      <c r="BF32" s="108"/>
      <c r="BG32" s="108"/>
      <c r="BH32" s="108"/>
      <c r="BI32" s="108"/>
      <c r="CA32" s="108">
        <v>1</v>
      </c>
      <c r="CB32" s="108">
        <v>1</v>
      </c>
      <c r="CZ32" s="75">
        <v>4</v>
      </c>
    </row>
    <row r="33" spans="1:104" x14ac:dyDescent="0.2">
      <c r="A33" s="109">
        <v>23</v>
      </c>
      <c r="B33" s="110" t="s">
        <v>2667</v>
      </c>
      <c r="C33" s="111" t="s">
        <v>2668</v>
      </c>
      <c r="D33" s="112" t="s">
        <v>133</v>
      </c>
      <c r="E33" s="113">
        <v>5</v>
      </c>
      <c r="F33" s="114">
        <v>0</v>
      </c>
      <c r="G33" s="115">
        <f t="shared" si="4"/>
        <v>0</v>
      </c>
      <c r="H33" s="116">
        <v>0</v>
      </c>
      <c r="I33" s="117">
        <f t="shared" si="5"/>
        <v>0</v>
      </c>
      <c r="J33" s="116">
        <v>0</v>
      </c>
      <c r="K33" s="117">
        <f t="shared" si="6"/>
        <v>0</v>
      </c>
      <c r="O33" s="108"/>
      <c r="Z33" s="108"/>
      <c r="AA33" s="108">
        <v>1</v>
      </c>
      <c r="AB33" s="108">
        <v>1</v>
      </c>
      <c r="AC33" s="108">
        <v>1</v>
      </c>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18">
        <f t="shared" si="7"/>
        <v>0</v>
      </c>
      <c r="BA33" s="108"/>
      <c r="BB33" s="108"/>
      <c r="BC33" s="108"/>
      <c r="BD33" s="108"/>
      <c r="BE33" s="108"/>
      <c r="BF33" s="108"/>
      <c r="BG33" s="108"/>
      <c r="BH33" s="108"/>
      <c r="BI33" s="108"/>
      <c r="CA33" s="108">
        <v>1</v>
      </c>
      <c r="CB33" s="108">
        <v>1</v>
      </c>
      <c r="CZ33" s="75">
        <v>4</v>
      </c>
    </row>
    <row r="34" spans="1:104" ht="22.5" x14ac:dyDescent="0.2">
      <c r="A34" s="109">
        <v>24</v>
      </c>
      <c r="B34" s="110" t="s">
        <v>2573</v>
      </c>
      <c r="C34" s="111" t="s">
        <v>2669</v>
      </c>
      <c r="D34" s="112" t="s">
        <v>49</v>
      </c>
      <c r="E34" s="113">
        <v>64</v>
      </c>
      <c r="F34" s="114">
        <v>0</v>
      </c>
      <c r="G34" s="115">
        <f t="shared" si="4"/>
        <v>0</v>
      </c>
      <c r="H34" s="116">
        <v>0</v>
      </c>
      <c r="I34" s="117">
        <f t="shared" si="5"/>
        <v>0</v>
      </c>
      <c r="J34" s="116">
        <v>0</v>
      </c>
      <c r="K34" s="117">
        <f t="shared" si="6"/>
        <v>0</v>
      </c>
      <c r="O34" s="108"/>
      <c r="Z34" s="108"/>
      <c r="AA34" s="108">
        <v>1</v>
      </c>
      <c r="AB34" s="108">
        <v>1</v>
      </c>
      <c r="AC34" s="108">
        <v>1</v>
      </c>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18">
        <f t="shared" si="7"/>
        <v>0</v>
      </c>
      <c r="BA34" s="108"/>
      <c r="BB34" s="108"/>
      <c r="BC34" s="108"/>
      <c r="BD34" s="108"/>
      <c r="BE34" s="108"/>
      <c r="BF34" s="108"/>
      <c r="BG34" s="108"/>
      <c r="BH34" s="108"/>
      <c r="BI34" s="108"/>
      <c r="CA34" s="108">
        <v>1</v>
      </c>
      <c r="CB34" s="108">
        <v>1</v>
      </c>
      <c r="CZ34" s="75">
        <v>4</v>
      </c>
    </row>
    <row r="35" spans="1:104" ht="22.5" x14ac:dyDescent="0.2">
      <c r="A35" s="109">
        <v>25</v>
      </c>
      <c r="B35" s="110" t="s">
        <v>1210</v>
      </c>
      <c r="C35" s="111" t="s">
        <v>2670</v>
      </c>
      <c r="D35" s="112" t="s">
        <v>133</v>
      </c>
      <c r="E35" s="113">
        <v>180</v>
      </c>
      <c r="F35" s="114">
        <v>0</v>
      </c>
      <c r="G35" s="115">
        <f t="shared" si="4"/>
        <v>0</v>
      </c>
      <c r="H35" s="116">
        <v>0</v>
      </c>
      <c r="I35" s="117">
        <f t="shared" si="5"/>
        <v>0</v>
      </c>
      <c r="J35" s="116">
        <v>0</v>
      </c>
      <c r="K35" s="117">
        <f t="shared" si="6"/>
        <v>0</v>
      </c>
      <c r="O35" s="108"/>
      <c r="Z35" s="108"/>
      <c r="AA35" s="108">
        <v>1</v>
      </c>
      <c r="AB35" s="108">
        <v>1</v>
      </c>
      <c r="AC35" s="108">
        <v>1</v>
      </c>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18">
        <f t="shared" si="7"/>
        <v>0</v>
      </c>
      <c r="BA35" s="108"/>
      <c r="BB35" s="108"/>
      <c r="BC35" s="108"/>
      <c r="BD35" s="108"/>
      <c r="BE35" s="108"/>
      <c r="BF35" s="108"/>
      <c r="BG35" s="108"/>
      <c r="BH35" s="108"/>
      <c r="BI35" s="108"/>
      <c r="CA35" s="108">
        <v>1</v>
      </c>
      <c r="CB35" s="108">
        <v>1</v>
      </c>
      <c r="CZ35" s="75">
        <v>4</v>
      </c>
    </row>
    <row r="36" spans="1:104" ht="22.5" x14ac:dyDescent="0.2">
      <c r="A36" s="109">
        <v>26</v>
      </c>
      <c r="B36" s="110" t="s">
        <v>2493</v>
      </c>
      <c r="C36" s="111" t="s">
        <v>2671</v>
      </c>
      <c r="D36" s="112" t="s">
        <v>152</v>
      </c>
      <c r="E36" s="113">
        <v>10</v>
      </c>
      <c r="F36" s="114">
        <v>0</v>
      </c>
      <c r="G36" s="115">
        <f t="shared" si="4"/>
        <v>0</v>
      </c>
      <c r="H36" s="116">
        <v>0</v>
      </c>
      <c r="I36" s="117">
        <f t="shared" si="5"/>
        <v>0</v>
      </c>
      <c r="J36" s="116">
        <v>0</v>
      </c>
      <c r="K36" s="117">
        <f t="shared" si="6"/>
        <v>0</v>
      </c>
      <c r="O36" s="108"/>
      <c r="Z36" s="108"/>
      <c r="AA36" s="108">
        <v>1</v>
      </c>
      <c r="AB36" s="108">
        <v>1</v>
      </c>
      <c r="AC36" s="108">
        <v>1</v>
      </c>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18">
        <f t="shared" si="7"/>
        <v>0</v>
      </c>
      <c r="BA36" s="108"/>
      <c r="BB36" s="108"/>
      <c r="BC36" s="108"/>
      <c r="BD36" s="108"/>
      <c r="BE36" s="108"/>
      <c r="BF36" s="108"/>
      <c r="BG36" s="108"/>
      <c r="BH36" s="108"/>
      <c r="BI36" s="108"/>
      <c r="CA36" s="108">
        <v>1</v>
      </c>
      <c r="CB36" s="108">
        <v>1</v>
      </c>
      <c r="CZ36" s="75">
        <v>4</v>
      </c>
    </row>
    <row r="37" spans="1:104" ht="22.5" x14ac:dyDescent="0.2">
      <c r="A37" s="109">
        <v>27</v>
      </c>
      <c r="B37" s="110" t="s">
        <v>2601</v>
      </c>
      <c r="C37" s="111" t="s">
        <v>2672</v>
      </c>
      <c r="D37" s="112" t="s">
        <v>104</v>
      </c>
      <c r="E37" s="113">
        <v>2.8319999999999999</v>
      </c>
      <c r="F37" s="114">
        <v>0</v>
      </c>
      <c r="G37" s="115">
        <f t="shared" si="4"/>
        <v>0</v>
      </c>
      <c r="H37" s="116">
        <v>0</v>
      </c>
      <c r="I37" s="117">
        <f t="shared" si="5"/>
        <v>0</v>
      </c>
      <c r="J37" s="116">
        <v>0</v>
      </c>
      <c r="K37" s="117">
        <f t="shared" si="6"/>
        <v>0</v>
      </c>
      <c r="O37" s="108"/>
      <c r="Z37" s="108"/>
      <c r="AA37" s="108">
        <v>1</v>
      </c>
      <c r="AB37" s="108">
        <v>1</v>
      </c>
      <c r="AC37" s="108">
        <v>1</v>
      </c>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18">
        <f t="shared" si="7"/>
        <v>0</v>
      </c>
      <c r="BA37" s="108"/>
      <c r="BB37" s="108"/>
      <c r="BC37" s="108"/>
      <c r="BD37" s="108"/>
      <c r="BE37" s="108"/>
      <c r="BF37" s="108"/>
      <c r="BG37" s="108"/>
      <c r="BH37" s="108"/>
      <c r="BI37" s="108"/>
      <c r="CA37" s="108">
        <v>1</v>
      </c>
      <c r="CB37" s="108">
        <v>1</v>
      </c>
      <c r="CZ37" s="75">
        <v>4</v>
      </c>
    </row>
    <row r="38" spans="1:104" x14ac:dyDescent="0.2">
      <c r="A38" s="109">
        <v>28</v>
      </c>
      <c r="B38" s="110" t="s">
        <v>2673</v>
      </c>
      <c r="C38" s="111" t="s">
        <v>2674</v>
      </c>
      <c r="D38" s="112" t="s">
        <v>104</v>
      </c>
      <c r="E38" s="113">
        <v>2.8319999999999999</v>
      </c>
      <c r="F38" s="114">
        <v>0</v>
      </c>
      <c r="G38" s="115">
        <f t="shared" si="4"/>
        <v>0</v>
      </c>
      <c r="H38" s="116">
        <v>0</v>
      </c>
      <c r="I38" s="117">
        <f t="shared" si="5"/>
        <v>0</v>
      </c>
      <c r="J38" s="116">
        <v>0</v>
      </c>
      <c r="K38" s="117">
        <f t="shared" si="6"/>
        <v>0</v>
      </c>
      <c r="O38" s="108"/>
      <c r="Z38" s="108"/>
      <c r="AA38" s="108">
        <v>1</v>
      </c>
      <c r="AB38" s="108">
        <v>1</v>
      </c>
      <c r="AC38" s="108">
        <v>1</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18">
        <f t="shared" si="7"/>
        <v>0</v>
      </c>
      <c r="BA38" s="108"/>
      <c r="BB38" s="108"/>
      <c r="BC38" s="108"/>
      <c r="BD38" s="108"/>
      <c r="BE38" s="108"/>
      <c r="BF38" s="108"/>
      <c r="BG38" s="108"/>
      <c r="BH38" s="108"/>
      <c r="BI38" s="108"/>
      <c r="CA38" s="108">
        <v>1</v>
      </c>
      <c r="CB38" s="108">
        <v>1</v>
      </c>
      <c r="CZ38" s="75">
        <v>4</v>
      </c>
    </row>
    <row r="39" spans="1:104" ht="22.5" x14ac:dyDescent="0.2">
      <c r="A39" s="109">
        <v>29</v>
      </c>
      <c r="B39" s="110" t="s">
        <v>2675</v>
      </c>
      <c r="C39" s="111" t="s">
        <v>2676</v>
      </c>
      <c r="D39" s="112" t="s">
        <v>152</v>
      </c>
      <c r="E39" s="113">
        <v>32</v>
      </c>
      <c r="F39" s="114">
        <v>0</v>
      </c>
      <c r="G39" s="115">
        <f t="shared" si="4"/>
        <v>0</v>
      </c>
      <c r="H39" s="116">
        <v>0</v>
      </c>
      <c r="I39" s="117">
        <f t="shared" si="5"/>
        <v>0</v>
      </c>
      <c r="J39" s="116">
        <v>0</v>
      </c>
      <c r="K39" s="117">
        <f t="shared" si="6"/>
        <v>0</v>
      </c>
      <c r="O39" s="108"/>
      <c r="Z39" s="108"/>
      <c r="AA39" s="108">
        <v>1</v>
      </c>
      <c r="AB39" s="108">
        <v>1</v>
      </c>
      <c r="AC39" s="108">
        <v>1</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18">
        <f t="shared" si="7"/>
        <v>0</v>
      </c>
      <c r="BA39" s="108"/>
      <c r="BB39" s="108"/>
      <c r="BC39" s="108"/>
      <c r="BD39" s="108"/>
      <c r="BE39" s="108"/>
      <c r="BF39" s="108"/>
      <c r="BG39" s="108"/>
      <c r="BH39" s="108"/>
      <c r="BI39" s="108"/>
      <c r="CA39" s="108">
        <v>1</v>
      </c>
      <c r="CB39" s="108">
        <v>1</v>
      </c>
      <c r="CZ39" s="75">
        <v>4</v>
      </c>
    </row>
    <row r="40" spans="1:104" ht="33.75" x14ac:dyDescent="0.2">
      <c r="A40" s="119"/>
      <c r="B40" s="120"/>
      <c r="C40" s="178" t="s">
        <v>2677</v>
      </c>
      <c r="D40" s="179"/>
      <c r="E40" s="179"/>
      <c r="F40" s="179"/>
      <c r="G40" s="180"/>
      <c r="I40" s="121"/>
      <c r="K40" s="121"/>
      <c r="L40" s="122" t="s">
        <v>2677</v>
      </c>
      <c r="O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row>
    <row r="41" spans="1:104" ht="22.5" x14ac:dyDescent="0.2">
      <c r="A41" s="109">
        <v>30</v>
      </c>
      <c r="B41" s="110" t="s">
        <v>2675</v>
      </c>
      <c r="C41" s="111" t="s">
        <v>2676</v>
      </c>
      <c r="D41" s="112" t="s">
        <v>152</v>
      </c>
      <c r="E41" s="113">
        <v>4</v>
      </c>
      <c r="F41" s="114">
        <v>0</v>
      </c>
      <c r="G41" s="115">
        <f>E41*F41</f>
        <v>0</v>
      </c>
      <c r="H41" s="116">
        <v>0</v>
      </c>
      <c r="I41" s="117">
        <f>E41*H41</f>
        <v>0</v>
      </c>
      <c r="J41" s="116">
        <v>0</v>
      </c>
      <c r="K41" s="117">
        <f>E41*J41</f>
        <v>0</v>
      </c>
      <c r="O41" s="108"/>
      <c r="Z41" s="108"/>
      <c r="AA41" s="108">
        <v>1</v>
      </c>
      <c r="AB41" s="108">
        <v>1</v>
      </c>
      <c r="AC41" s="108">
        <v>1</v>
      </c>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18">
        <f>G41</f>
        <v>0</v>
      </c>
      <c r="BA41" s="108"/>
      <c r="BB41" s="108"/>
      <c r="BC41" s="108"/>
      <c r="BD41" s="108"/>
      <c r="BE41" s="108"/>
      <c r="BF41" s="108"/>
      <c r="BG41" s="108"/>
      <c r="BH41" s="108"/>
      <c r="BI41" s="108"/>
      <c r="CA41" s="108">
        <v>1</v>
      </c>
      <c r="CB41" s="108">
        <v>1</v>
      </c>
      <c r="CZ41" s="75">
        <v>4</v>
      </c>
    </row>
    <row r="42" spans="1:104" ht="22.5" x14ac:dyDescent="0.2">
      <c r="A42" s="119"/>
      <c r="B42" s="120"/>
      <c r="C42" s="178" t="s">
        <v>2678</v>
      </c>
      <c r="D42" s="179"/>
      <c r="E42" s="179"/>
      <c r="F42" s="179"/>
      <c r="G42" s="180"/>
      <c r="I42" s="121"/>
      <c r="K42" s="121"/>
      <c r="L42" s="122" t="s">
        <v>2678</v>
      </c>
      <c r="O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row>
    <row r="43" spans="1:104" ht="22.5" x14ac:dyDescent="0.2">
      <c r="A43" s="109">
        <v>31</v>
      </c>
      <c r="B43" s="110" t="s">
        <v>2679</v>
      </c>
      <c r="C43" s="111" t="s">
        <v>2680</v>
      </c>
      <c r="D43" s="112" t="s">
        <v>133</v>
      </c>
      <c r="E43" s="113">
        <v>150</v>
      </c>
      <c r="F43" s="114">
        <v>0</v>
      </c>
      <c r="G43" s="115">
        <f t="shared" ref="G43:G51" si="8">E43*F43</f>
        <v>0</v>
      </c>
      <c r="H43" s="116">
        <v>0</v>
      </c>
      <c r="I43" s="117">
        <f t="shared" ref="I43:I51" si="9">E43*H43</f>
        <v>0</v>
      </c>
      <c r="J43" s="116">
        <v>0</v>
      </c>
      <c r="K43" s="117">
        <f t="shared" ref="K43:K51" si="10">E43*J43</f>
        <v>0</v>
      </c>
      <c r="O43" s="108"/>
      <c r="Z43" s="108"/>
      <c r="AA43" s="108">
        <v>1</v>
      </c>
      <c r="AB43" s="108">
        <v>1</v>
      </c>
      <c r="AC43" s="108">
        <v>1</v>
      </c>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18">
        <f t="shared" ref="AZ43:AZ51" si="11">G43</f>
        <v>0</v>
      </c>
      <c r="BA43" s="108"/>
      <c r="BB43" s="108"/>
      <c r="BC43" s="108"/>
      <c r="BD43" s="108"/>
      <c r="BE43" s="108"/>
      <c r="BF43" s="108"/>
      <c r="BG43" s="108"/>
      <c r="BH43" s="108"/>
      <c r="BI43" s="108"/>
      <c r="CA43" s="108">
        <v>1</v>
      </c>
      <c r="CB43" s="108">
        <v>1</v>
      </c>
      <c r="CZ43" s="75">
        <v>4</v>
      </c>
    </row>
    <row r="44" spans="1:104" ht="22.5" x14ac:dyDescent="0.2">
      <c r="A44" s="109">
        <v>32</v>
      </c>
      <c r="B44" s="110" t="s">
        <v>2681</v>
      </c>
      <c r="C44" s="111" t="s">
        <v>2682</v>
      </c>
      <c r="D44" s="112" t="s">
        <v>133</v>
      </c>
      <c r="E44" s="113">
        <v>5</v>
      </c>
      <c r="F44" s="114">
        <v>0</v>
      </c>
      <c r="G44" s="115">
        <f t="shared" si="8"/>
        <v>0</v>
      </c>
      <c r="H44" s="116">
        <v>0</v>
      </c>
      <c r="I44" s="117">
        <f t="shared" si="9"/>
        <v>0</v>
      </c>
      <c r="J44" s="116">
        <v>0</v>
      </c>
      <c r="K44" s="117">
        <f t="shared" si="10"/>
        <v>0</v>
      </c>
      <c r="O44" s="108"/>
      <c r="Z44" s="108"/>
      <c r="AA44" s="108">
        <v>1</v>
      </c>
      <c r="AB44" s="108">
        <v>1</v>
      </c>
      <c r="AC44" s="108">
        <v>1</v>
      </c>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18">
        <f t="shared" si="11"/>
        <v>0</v>
      </c>
      <c r="BA44" s="108"/>
      <c r="BB44" s="108"/>
      <c r="BC44" s="108"/>
      <c r="BD44" s="108"/>
      <c r="BE44" s="108"/>
      <c r="BF44" s="108"/>
      <c r="BG44" s="108"/>
      <c r="BH44" s="108"/>
      <c r="BI44" s="108"/>
      <c r="CA44" s="108">
        <v>1</v>
      </c>
      <c r="CB44" s="108">
        <v>1</v>
      </c>
      <c r="CZ44" s="75">
        <v>4</v>
      </c>
    </row>
    <row r="45" spans="1:104" ht="22.5" x14ac:dyDescent="0.2">
      <c r="A45" s="109">
        <v>33</v>
      </c>
      <c r="B45" s="110" t="s">
        <v>2683</v>
      </c>
      <c r="C45" s="111" t="s">
        <v>2684</v>
      </c>
      <c r="D45" s="112" t="s">
        <v>133</v>
      </c>
      <c r="E45" s="113">
        <v>5</v>
      </c>
      <c r="F45" s="114">
        <v>0</v>
      </c>
      <c r="G45" s="115">
        <f t="shared" si="8"/>
        <v>0</v>
      </c>
      <c r="H45" s="116">
        <v>0</v>
      </c>
      <c r="I45" s="117">
        <f t="shared" si="9"/>
        <v>0</v>
      </c>
      <c r="J45" s="116">
        <v>0</v>
      </c>
      <c r="K45" s="117">
        <f t="shared" si="10"/>
        <v>0</v>
      </c>
      <c r="O45" s="108"/>
      <c r="Z45" s="108"/>
      <c r="AA45" s="108">
        <v>1</v>
      </c>
      <c r="AB45" s="108">
        <v>1</v>
      </c>
      <c r="AC45" s="108">
        <v>1</v>
      </c>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18">
        <f t="shared" si="11"/>
        <v>0</v>
      </c>
      <c r="BA45" s="108"/>
      <c r="BB45" s="108"/>
      <c r="BC45" s="108"/>
      <c r="BD45" s="108"/>
      <c r="BE45" s="108"/>
      <c r="BF45" s="108"/>
      <c r="BG45" s="108"/>
      <c r="BH45" s="108"/>
      <c r="BI45" s="108"/>
      <c r="CA45" s="108">
        <v>1</v>
      </c>
      <c r="CB45" s="108">
        <v>1</v>
      </c>
      <c r="CZ45" s="75">
        <v>4</v>
      </c>
    </row>
    <row r="46" spans="1:104" ht="33.75" x14ac:dyDescent="0.2">
      <c r="A46" s="109">
        <v>34</v>
      </c>
      <c r="B46" s="110" t="s">
        <v>2685</v>
      </c>
      <c r="C46" s="111" t="s">
        <v>2686</v>
      </c>
      <c r="D46" s="112" t="s">
        <v>71</v>
      </c>
      <c r="E46" s="113">
        <v>1</v>
      </c>
      <c r="F46" s="114">
        <v>0</v>
      </c>
      <c r="G46" s="115">
        <f t="shared" si="8"/>
        <v>0</v>
      </c>
      <c r="H46" s="116">
        <v>0</v>
      </c>
      <c r="I46" s="117">
        <f t="shared" si="9"/>
        <v>0</v>
      </c>
      <c r="J46" s="116">
        <v>0</v>
      </c>
      <c r="K46" s="117">
        <f t="shared" si="10"/>
        <v>0</v>
      </c>
      <c r="O46" s="108"/>
      <c r="Z46" s="108"/>
      <c r="AA46" s="108">
        <v>1</v>
      </c>
      <c r="AB46" s="108">
        <v>1</v>
      </c>
      <c r="AC46" s="108">
        <v>1</v>
      </c>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18">
        <f t="shared" si="11"/>
        <v>0</v>
      </c>
      <c r="BA46" s="108"/>
      <c r="BB46" s="108"/>
      <c r="BC46" s="108"/>
      <c r="BD46" s="108"/>
      <c r="BE46" s="108"/>
      <c r="BF46" s="108"/>
      <c r="BG46" s="108"/>
      <c r="BH46" s="108"/>
      <c r="BI46" s="108"/>
      <c r="CA46" s="108">
        <v>1</v>
      </c>
      <c r="CB46" s="108">
        <v>1</v>
      </c>
      <c r="CZ46" s="75">
        <v>4</v>
      </c>
    </row>
    <row r="47" spans="1:104" ht="22.5" x14ac:dyDescent="0.2">
      <c r="A47" s="109">
        <v>35</v>
      </c>
      <c r="B47" s="110" t="s">
        <v>2687</v>
      </c>
      <c r="C47" s="111" t="s">
        <v>2688</v>
      </c>
      <c r="D47" s="112" t="s">
        <v>133</v>
      </c>
      <c r="E47" s="113">
        <v>120</v>
      </c>
      <c r="F47" s="114">
        <v>0</v>
      </c>
      <c r="G47" s="115">
        <f t="shared" si="8"/>
        <v>0</v>
      </c>
      <c r="H47" s="116">
        <v>0</v>
      </c>
      <c r="I47" s="117">
        <f t="shared" si="9"/>
        <v>0</v>
      </c>
      <c r="J47" s="116">
        <v>0</v>
      </c>
      <c r="K47" s="117">
        <f t="shared" si="10"/>
        <v>0</v>
      </c>
      <c r="O47" s="108"/>
      <c r="Z47" s="108"/>
      <c r="AA47" s="108">
        <v>1</v>
      </c>
      <c r="AB47" s="108">
        <v>1</v>
      </c>
      <c r="AC47" s="108">
        <v>1</v>
      </c>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18">
        <f t="shared" si="11"/>
        <v>0</v>
      </c>
      <c r="BA47" s="108"/>
      <c r="BB47" s="108"/>
      <c r="BC47" s="108"/>
      <c r="BD47" s="108"/>
      <c r="BE47" s="108"/>
      <c r="BF47" s="108"/>
      <c r="BG47" s="108"/>
      <c r="BH47" s="108"/>
      <c r="BI47" s="108"/>
      <c r="CA47" s="108">
        <v>1</v>
      </c>
      <c r="CB47" s="108">
        <v>1</v>
      </c>
      <c r="CZ47" s="75">
        <v>4</v>
      </c>
    </row>
    <row r="48" spans="1:104" x14ac:dyDescent="0.2">
      <c r="A48" s="109">
        <v>36</v>
      </c>
      <c r="B48" s="110" t="s">
        <v>2623</v>
      </c>
      <c r="C48" s="111" t="s">
        <v>2689</v>
      </c>
      <c r="D48" s="112" t="s">
        <v>133</v>
      </c>
      <c r="E48" s="113">
        <v>200</v>
      </c>
      <c r="F48" s="114">
        <v>0</v>
      </c>
      <c r="G48" s="115">
        <f t="shared" si="8"/>
        <v>0</v>
      </c>
      <c r="H48" s="116">
        <v>0</v>
      </c>
      <c r="I48" s="117">
        <f t="shared" si="9"/>
        <v>0</v>
      </c>
      <c r="J48" s="116">
        <v>0</v>
      </c>
      <c r="K48" s="117">
        <f t="shared" si="10"/>
        <v>0</v>
      </c>
      <c r="O48" s="108"/>
      <c r="Z48" s="108"/>
      <c r="AA48" s="108">
        <v>1</v>
      </c>
      <c r="AB48" s="108">
        <v>1</v>
      </c>
      <c r="AC48" s="108">
        <v>1</v>
      </c>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18">
        <f t="shared" si="11"/>
        <v>0</v>
      </c>
      <c r="BA48" s="108"/>
      <c r="BB48" s="108"/>
      <c r="BC48" s="108"/>
      <c r="BD48" s="108"/>
      <c r="BE48" s="108"/>
      <c r="BF48" s="108"/>
      <c r="BG48" s="108"/>
      <c r="BH48" s="108"/>
      <c r="BI48" s="108"/>
      <c r="CA48" s="108">
        <v>1</v>
      </c>
      <c r="CB48" s="108">
        <v>1</v>
      </c>
      <c r="CZ48" s="75">
        <v>4</v>
      </c>
    </row>
    <row r="49" spans="1:104" ht="22.5" x14ac:dyDescent="0.2">
      <c r="A49" s="109">
        <v>37</v>
      </c>
      <c r="B49" s="110" t="s">
        <v>2690</v>
      </c>
      <c r="C49" s="111" t="s">
        <v>2691</v>
      </c>
      <c r="D49" s="112" t="s">
        <v>133</v>
      </c>
      <c r="E49" s="113">
        <v>130</v>
      </c>
      <c r="F49" s="114">
        <v>0</v>
      </c>
      <c r="G49" s="115">
        <f t="shared" si="8"/>
        <v>0</v>
      </c>
      <c r="H49" s="116">
        <v>0</v>
      </c>
      <c r="I49" s="117">
        <f t="shared" si="9"/>
        <v>0</v>
      </c>
      <c r="J49" s="116">
        <v>0</v>
      </c>
      <c r="K49" s="117">
        <f t="shared" si="10"/>
        <v>0</v>
      </c>
      <c r="O49" s="108"/>
      <c r="Z49" s="108"/>
      <c r="AA49" s="108">
        <v>1</v>
      </c>
      <c r="AB49" s="108">
        <v>1</v>
      </c>
      <c r="AC49" s="108">
        <v>1</v>
      </c>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18">
        <f t="shared" si="11"/>
        <v>0</v>
      </c>
      <c r="BA49" s="108"/>
      <c r="BB49" s="108"/>
      <c r="BC49" s="108"/>
      <c r="BD49" s="108"/>
      <c r="BE49" s="108"/>
      <c r="BF49" s="108"/>
      <c r="BG49" s="108"/>
      <c r="BH49" s="108"/>
      <c r="BI49" s="108"/>
      <c r="CA49" s="108">
        <v>1</v>
      </c>
      <c r="CB49" s="108">
        <v>1</v>
      </c>
      <c r="CZ49" s="75">
        <v>4</v>
      </c>
    </row>
    <row r="50" spans="1:104" ht="33.75" x14ac:dyDescent="0.2">
      <c r="A50" s="109">
        <v>38</v>
      </c>
      <c r="B50" s="110" t="s">
        <v>2692</v>
      </c>
      <c r="C50" s="111" t="s">
        <v>2693</v>
      </c>
      <c r="D50" s="112" t="s">
        <v>55</v>
      </c>
      <c r="E50" s="113">
        <v>1</v>
      </c>
      <c r="F50" s="114">
        <v>0</v>
      </c>
      <c r="G50" s="115">
        <f t="shared" si="8"/>
        <v>0</v>
      </c>
      <c r="H50" s="116">
        <v>0</v>
      </c>
      <c r="I50" s="117">
        <f t="shared" si="9"/>
        <v>0</v>
      </c>
      <c r="J50" s="116">
        <v>0</v>
      </c>
      <c r="K50" s="117">
        <f t="shared" si="10"/>
        <v>0</v>
      </c>
      <c r="O50" s="108"/>
      <c r="Z50" s="108"/>
      <c r="AA50" s="108">
        <v>1</v>
      </c>
      <c r="AB50" s="108">
        <v>7</v>
      </c>
      <c r="AC50" s="108">
        <v>7</v>
      </c>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18">
        <f t="shared" si="11"/>
        <v>0</v>
      </c>
      <c r="BA50" s="108"/>
      <c r="BB50" s="108"/>
      <c r="BC50" s="108"/>
      <c r="BD50" s="108"/>
      <c r="BE50" s="108"/>
      <c r="BF50" s="108"/>
      <c r="BG50" s="108"/>
      <c r="BH50" s="108"/>
      <c r="BI50" s="108"/>
      <c r="CA50" s="108">
        <v>1</v>
      </c>
      <c r="CB50" s="108">
        <v>7</v>
      </c>
      <c r="CZ50" s="75">
        <v>4</v>
      </c>
    </row>
    <row r="51" spans="1:104" ht="33.75" x14ac:dyDescent="0.2">
      <c r="A51" s="109">
        <v>39</v>
      </c>
      <c r="B51" s="110" t="s">
        <v>2694</v>
      </c>
      <c r="C51" s="111" t="s">
        <v>2695</v>
      </c>
      <c r="D51" s="112" t="s">
        <v>152</v>
      </c>
      <c r="E51" s="113">
        <v>1</v>
      </c>
      <c r="F51" s="114">
        <v>0</v>
      </c>
      <c r="G51" s="115">
        <f t="shared" si="8"/>
        <v>0</v>
      </c>
      <c r="H51" s="116">
        <v>0</v>
      </c>
      <c r="I51" s="117">
        <f t="shared" si="9"/>
        <v>0</v>
      </c>
      <c r="J51" s="116">
        <v>0</v>
      </c>
      <c r="K51" s="117">
        <f t="shared" si="10"/>
        <v>0</v>
      </c>
      <c r="O51" s="108"/>
      <c r="Z51" s="108"/>
      <c r="AA51" s="108">
        <v>1</v>
      </c>
      <c r="AB51" s="108">
        <v>7</v>
      </c>
      <c r="AC51" s="108">
        <v>7</v>
      </c>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18">
        <f t="shared" si="11"/>
        <v>0</v>
      </c>
      <c r="BA51" s="108"/>
      <c r="BB51" s="108"/>
      <c r="BC51" s="108"/>
      <c r="BD51" s="108"/>
      <c r="BE51" s="108"/>
      <c r="BF51" s="108"/>
      <c r="BG51" s="108"/>
      <c r="BH51" s="108"/>
      <c r="BI51" s="108"/>
      <c r="CA51" s="108">
        <v>1</v>
      </c>
      <c r="CB51" s="108">
        <v>7</v>
      </c>
      <c r="CZ51" s="75">
        <v>4</v>
      </c>
    </row>
    <row r="52" spans="1:104" ht="22.5" x14ac:dyDescent="0.2">
      <c r="A52" s="119"/>
      <c r="B52" s="120"/>
      <c r="C52" s="178" t="s">
        <v>2696</v>
      </c>
      <c r="D52" s="179"/>
      <c r="E52" s="179"/>
      <c r="F52" s="179"/>
      <c r="G52" s="180"/>
      <c r="I52" s="121"/>
      <c r="K52" s="121"/>
      <c r="L52" s="122" t="s">
        <v>2696</v>
      </c>
      <c r="O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row>
    <row r="53" spans="1:104" ht="33.75" x14ac:dyDescent="0.2">
      <c r="A53" s="109">
        <v>40</v>
      </c>
      <c r="B53" s="110" t="s">
        <v>2697</v>
      </c>
      <c r="C53" s="111" t="s">
        <v>2698</v>
      </c>
      <c r="D53" s="112" t="s">
        <v>152</v>
      </c>
      <c r="E53" s="113">
        <v>1</v>
      </c>
      <c r="F53" s="114">
        <v>0</v>
      </c>
      <c r="G53" s="115">
        <f>E53*F53</f>
        <v>0</v>
      </c>
      <c r="H53" s="116">
        <v>0</v>
      </c>
      <c r="I53" s="117">
        <f>E53*H53</f>
        <v>0</v>
      </c>
      <c r="J53" s="116">
        <v>0</v>
      </c>
      <c r="K53" s="117">
        <f>E53*J53</f>
        <v>0</v>
      </c>
      <c r="O53" s="108"/>
      <c r="Z53" s="108"/>
      <c r="AA53" s="108">
        <v>1</v>
      </c>
      <c r="AB53" s="108">
        <v>7</v>
      </c>
      <c r="AC53" s="108">
        <v>7</v>
      </c>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18">
        <f>G53</f>
        <v>0</v>
      </c>
      <c r="BA53" s="108"/>
      <c r="BB53" s="108"/>
      <c r="BC53" s="108"/>
      <c r="BD53" s="108"/>
      <c r="BE53" s="108"/>
      <c r="BF53" s="108"/>
      <c r="BG53" s="108"/>
      <c r="BH53" s="108"/>
      <c r="BI53" s="108"/>
      <c r="CA53" s="108">
        <v>1</v>
      </c>
      <c r="CB53" s="108">
        <v>7</v>
      </c>
      <c r="CZ53" s="75">
        <v>4</v>
      </c>
    </row>
    <row r="54" spans="1:104" ht="22.5" x14ac:dyDescent="0.2">
      <c r="A54" s="119"/>
      <c r="B54" s="120"/>
      <c r="C54" s="178" t="s">
        <v>2699</v>
      </c>
      <c r="D54" s="179"/>
      <c r="E54" s="179"/>
      <c r="F54" s="179"/>
      <c r="G54" s="180"/>
      <c r="I54" s="121"/>
      <c r="K54" s="121"/>
      <c r="L54" s="122" t="s">
        <v>2699</v>
      </c>
      <c r="O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row>
    <row r="55" spans="1:104" x14ac:dyDescent="0.2">
      <c r="A55" s="109">
        <v>41</v>
      </c>
      <c r="B55" s="110" t="s">
        <v>2700</v>
      </c>
      <c r="C55" s="111" t="s">
        <v>2701</v>
      </c>
      <c r="D55" s="112" t="s">
        <v>152</v>
      </c>
      <c r="E55" s="113">
        <v>1</v>
      </c>
      <c r="F55" s="114">
        <v>0</v>
      </c>
      <c r="G55" s="115">
        <f t="shared" ref="G55:G64" si="12">E55*F55</f>
        <v>0</v>
      </c>
      <c r="H55" s="116">
        <v>0</v>
      </c>
      <c r="I55" s="117">
        <f t="shared" ref="I55:I64" si="13">E55*H55</f>
        <v>0</v>
      </c>
      <c r="J55" s="116">
        <v>0</v>
      </c>
      <c r="K55" s="117">
        <f t="shared" ref="K55:K64" si="14">E55*J55</f>
        <v>0</v>
      </c>
      <c r="O55" s="108"/>
      <c r="Z55" s="108"/>
      <c r="AA55" s="108">
        <v>1</v>
      </c>
      <c r="AB55" s="108">
        <v>7</v>
      </c>
      <c r="AC55" s="108">
        <v>7</v>
      </c>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18">
        <f t="shared" ref="AZ55:AZ64" si="15">G55</f>
        <v>0</v>
      </c>
      <c r="BA55" s="108"/>
      <c r="BB55" s="108"/>
      <c r="BC55" s="108"/>
      <c r="BD55" s="108"/>
      <c r="BE55" s="108"/>
      <c r="BF55" s="108"/>
      <c r="BG55" s="108"/>
      <c r="BH55" s="108"/>
      <c r="BI55" s="108"/>
      <c r="CA55" s="108">
        <v>1</v>
      </c>
      <c r="CB55" s="108">
        <v>7</v>
      </c>
      <c r="CZ55" s="75">
        <v>4</v>
      </c>
    </row>
    <row r="56" spans="1:104" ht="22.5" x14ac:dyDescent="0.2">
      <c r="A56" s="109">
        <v>42</v>
      </c>
      <c r="B56" s="110" t="s">
        <v>942</v>
      </c>
      <c r="C56" s="111" t="s">
        <v>943</v>
      </c>
      <c r="D56" s="112" t="s">
        <v>49</v>
      </c>
      <c r="E56" s="113">
        <v>12</v>
      </c>
      <c r="F56" s="114">
        <v>0</v>
      </c>
      <c r="G56" s="115">
        <f t="shared" si="12"/>
        <v>0</v>
      </c>
      <c r="H56" s="116">
        <v>0</v>
      </c>
      <c r="I56" s="117">
        <f t="shared" si="13"/>
        <v>0</v>
      </c>
      <c r="J56" s="116">
        <v>0</v>
      </c>
      <c r="K56" s="117">
        <f t="shared" si="14"/>
        <v>0</v>
      </c>
      <c r="O56" s="108"/>
      <c r="Z56" s="108"/>
      <c r="AA56" s="108">
        <v>1</v>
      </c>
      <c r="AB56" s="108">
        <v>1</v>
      </c>
      <c r="AC56" s="108">
        <v>1</v>
      </c>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18">
        <f t="shared" si="15"/>
        <v>0</v>
      </c>
      <c r="BA56" s="108"/>
      <c r="BB56" s="108"/>
      <c r="BC56" s="108"/>
      <c r="BD56" s="108"/>
      <c r="BE56" s="108"/>
      <c r="BF56" s="108"/>
      <c r="BG56" s="108"/>
      <c r="BH56" s="108"/>
      <c r="BI56" s="108"/>
      <c r="CA56" s="108">
        <v>1</v>
      </c>
      <c r="CB56" s="108">
        <v>1</v>
      </c>
      <c r="CZ56" s="75">
        <v>4</v>
      </c>
    </row>
    <row r="57" spans="1:104" ht="22.5" x14ac:dyDescent="0.2">
      <c r="A57" s="109">
        <v>43</v>
      </c>
      <c r="B57" s="110" t="s">
        <v>2503</v>
      </c>
      <c r="C57" s="111" t="s">
        <v>2702</v>
      </c>
      <c r="D57" s="112" t="s">
        <v>2510</v>
      </c>
      <c r="E57" s="113">
        <v>1</v>
      </c>
      <c r="F57" s="114">
        <v>0</v>
      </c>
      <c r="G57" s="115">
        <f t="shared" si="12"/>
        <v>0</v>
      </c>
      <c r="H57" s="116">
        <v>0</v>
      </c>
      <c r="I57" s="117">
        <f t="shared" si="13"/>
        <v>0</v>
      </c>
      <c r="J57" s="116">
        <v>0</v>
      </c>
      <c r="K57" s="117">
        <f t="shared" si="14"/>
        <v>0</v>
      </c>
      <c r="O57" s="108"/>
      <c r="Z57" s="108"/>
      <c r="AA57" s="108">
        <v>1</v>
      </c>
      <c r="AB57" s="108">
        <v>1</v>
      </c>
      <c r="AC57" s="108">
        <v>1</v>
      </c>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18">
        <f t="shared" si="15"/>
        <v>0</v>
      </c>
      <c r="BA57" s="108"/>
      <c r="BB57" s="108"/>
      <c r="BC57" s="108"/>
      <c r="BD57" s="108"/>
      <c r="BE57" s="108"/>
      <c r="BF57" s="108"/>
      <c r="BG57" s="108"/>
      <c r="BH57" s="108"/>
      <c r="BI57" s="108"/>
      <c r="CA57" s="108">
        <v>1</v>
      </c>
      <c r="CB57" s="108">
        <v>1</v>
      </c>
      <c r="CZ57" s="75">
        <v>4</v>
      </c>
    </row>
    <row r="58" spans="1:104" x14ac:dyDescent="0.2">
      <c r="A58" s="109">
        <v>44</v>
      </c>
      <c r="B58" s="110" t="s">
        <v>1005</v>
      </c>
      <c r="C58" s="111" t="s">
        <v>1006</v>
      </c>
      <c r="D58" s="112" t="s">
        <v>22</v>
      </c>
      <c r="E58" s="113">
        <v>3</v>
      </c>
      <c r="F58" s="114">
        <v>0</v>
      </c>
      <c r="G58" s="115">
        <f t="shared" si="12"/>
        <v>0</v>
      </c>
      <c r="H58" s="116">
        <v>0</v>
      </c>
      <c r="I58" s="117">
        <f t="shared" si="13"/>
        <v>0</v>
      </c>
      <c r="J58" s="116">
        <v>0</v>
      </c>
      <c r="K58" s="117">
        <f t="shared" si="14"/>
        <v>0</v>
      </c>
      <c r="O58" s="108"/>
      <c r="Z58" s="108"/>
      <c r="AA58" s="108">
        <v>1</v>
      </c>
      <c r="AB58" s="108">
        <v>1</v>
      </c>
      <c r="AC58" s="108">
        <v>1</v>
      </c>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18">
        <f t="shared" si="15"/>
        <v>0</v>
      </c>
      <c r="BA58" s="108"/>
      <c r="BB58" s="108"/>
      <c r="BC58" s="108"/>
      <c r="BD58" s="108"/>
      <c r="BE58" s="108"/>
      <c r="BF58" s="108"/>
      <c r="BG58" s="108"/>
      <c r="BH58" s="108"/>
      <c r="BI58" s="108"/>
      <c r="CA58" s="108">
        <v>1</v>
      </c>
      <c r="CB58" s="108">
        <v>1</v>
      </c>
      <c r="CZ58" s="75">
        <v>4</v>
      </c>
    </row>
    <row r="59" spans="1:104" x14ac:dyDescent="0.2">
      <c r="A59" s="109">
        <v>45</v>
      </c>
      <c r="B59" s="110" t="s">
        <v>1008</v>
      </c>
      <c r="C59" s="111" t="s">
        <v>1009</v>
      </c>
      <c r="D59" s="112" t="s">
        <v>22</v>
      </c>
      <c r="E59" s="113">
        <v>3</v>
      </c>
      <c r="F59" s="114">
        <v>0</v>
      </c>
      <c r="G59" s="115">
        <f t="shared" si="12"/>
        <v>0</v>
      </c>
      <c r="H59" s="116">
        <v>0</v>
      </c>
      <c r="I59" s="117">
        <f t="shared" si="13"/>
        <v>0</v>
      </c>
      <c r="J59" s="116">
        <v>0</v>
      </c>
      <c r="K59" s="117">
        <f t="shared" si="14"/>
        <v>0</v>
      </c>
      <c r="O59" s="108"/>
      <c r="Z59" s="108"/>
      <c r="AA59" s="108">
        <v>1</v>
      </c>
      <c r="AB59" s="108">
        <v>1</v>
      </c>
      <c r="AC59" s="108">
        <v>1</v>
      </c>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18">
        <f t="shared" si="15"/>
        <v>0</v>
      </c>
      <c r="BA59" s="108"/>
      <c r="BB59" s="108"/>
      <c r="BC59" s="108"/>
      <c r="BD59" s="108"/>
      <c r="BE59" s="108"/>
      <c r="BF59" s="108"/>
      <c r="BG59" s="108"/>
      <c r="BH59" s="108"/>
      <c r="BI59" s="108"/>
      <c r="CA59" s="108">
        <v>1</v>
      </c>
      <c r="CB59" s="108">
        <v>1</v>
      </c>
      <c r="CZ59" s="75">
        <v>4</v>
      </c>
    </row>
    <row r="60" spans="1:104" ht="22.5" x14ac:dyDescent="0.2">
      <c r="A60" s="109">
        <v>46</v>
      </c>
      <c r="B60" s="110" t="s">
        <v>2506</v>
      </c>
      <c r="C60" s="111" t="s">
        <v>2703</v>
      </c>
      <c r="D60" s="112" t="s">
        <v>152</v>
      </c>
      <c r="E60" s="113">
        <v>2</v>
      </c>
      <c r="F60" s="114">
        <v>0</v>
      </c>
      <c r="G60" s="115">
        <f t="shared" si="12"/>
        <v>0</v>
      </c>
      <c r="H60" s="116">
        <v>0</v>
      </c>
      <c r="I60" s="117">
        <f t="shared" si="13"/>
        <v>0</v>
      </c>
      <c r="J60" s="116"/>
      <c r="K60" s="117">
        <f t="shared" si="14"/>
        <v>0</v>
      </c>
      <c r="O60" s="108"/>
      <c r="Z60" s="108"/>
      <c r="AA60" s="108">
        <v>3</v>
      </c>
      <c r="AB60" s="108">
        <v>1</v>
      </c>
      <c r="AC60" s="108" t="s">
        <v>2506</v>
      </c>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18">
        <f t="shared" si="15"/>
        <v>0</v>
      </c>
      <c r="BA60" s="108"/>
      <c r="BB60" s="108"/>
      <c r="BC60" s="108"/>
      <c r="BD60" s="108"/>
      <c r="BE60" s="108"/>
      <c r="BF60" s="108"/>
      <c r="BG60" s="108"/>
      <c r="BH60" s="108"/>
      <c r="BI60" s="108"/>
      <c r="CA60" s="108">
        <v>3</v>
      </c>
      <c r="CB60" s="108">
        <v>1</v>
      </c>
      <c r="CZ60" s="75">
        <v>3</v>
      </c>
    </row>
    <row r="61" spans="1:104" x14ac:dyDescent="0.2">
      <c r="A61" s="109">
        <v>47</v>
      </c>
      <c r="B61" s="110" t="s">
        <v>2457</v>
      </c>
      <c r="C61" s="111" t="s">
        <v>2512</v>
      </c>
      <c r="D61" s="112" t="s">
        <v>152</v>
      </c>
      <c r="E61" s="113">
        <v>3</v>
      </c>
      <c r="F61" s="114">
        <v>0</v>
      </c>
      <c r="G61" s="115">
        <f t="shared" si="12"/>
        <v>0</v>
      </c>
      <c r="H61" s="116">
        <v>0</v>
      </c>
      <c r="I61" s="117">
        <f t="shared" si="13"/>
        <v>0</v>
      </c>
      <c r="J61" s="116"/>
      <c r="K61" s="117">
        <f t="shared" si="14"/>
        <v>0</v>
      </c>
      <c r="O61" s="108"/>
      <c r="Z61" s="108"/>
      <c r="AA61" s="108">
        <v>3</v>
      </c>
      <c r="AB61" s="108">
        <v>1</v>
      </c>
      <c r="AC61" s="108">
        <v>210204011</v>
      </c>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18">
        <f t="shared" si="15"/>
        <v>0</v>
      </c>
      <c r="BA61" s="108"/>
      <c r="BB61" s="108"/>
      <c r="BC61" s="108"/>
      <c r="BD61" s="108"/>
      <c r="BE61" s="108"/>
      <c r="BF61" s="108"/>
      <c r="BG61" s="108"/>
      <c r="BH61" s="108"/>
      <c r="BI61" s="108"/>
      <c r="CA61" s="108">
        <v>3</v>
      </c>
      <c r="CB61" s="108">
        <v>1</v>
      </c>
      <c r="CZ61" s="75">
        <v>3</v>
      </c>
    </row>
    <row r="62" spans="1:104" x14ac:dyDescent="0.2">
      <c r="A62" s="109">
        <v>48</v>
      </c>
      <c r="B62" s="110" t="s">
        <v>2704</v>
      </c>
      <c r="C62" s="111" t="s">
        <v>2705</v>
      </c>
      <c r="D62" s="112" t="s">
        <v>133</v>
      </c>
      <c r="E62" s="113">
        <v>200</v>
      </c>
      <c r="F62" s="114">
        <v>0</v>
      </c>
      <c r="G62" s="115">
        <f t="shared" si="12"/>
        <v>0</v>
      </c>
      <c r="H62" s="116">
        <v>0</v>
      </c>
      <c r="I62" s="117">
        <f t="shared" si="13"/>
        <v>0</v>
      </c>
      <c r="J62" s="116"/>
      <c r="K62" s="117">
        <f t="shared" si="14"/>
        <v>0</v>
      </c>
      <c r="O62" s="108"/>
      <c r="Z62" s="108"/>
      <c r="AA62" s="108">
        <v>3</v>
      </c>
      <c r="AB62" s="108">
        <v>1</v>
      </c>
      <c r="AC62" s="108">
        <v>283234200</v>
      </c>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18">
        <f t="shared" si="15"/>
        <v>0</v>
      </c>
      <c r="BA62" s="108"/>
      <c r="BB62" s="108"/>
      <c r="BC62" s="108"/>
      <c r="BD62" s="108"/>
      <c r="BE62" s="108"/>
      <c r="BF62" s="108"/>
      <c r="BG62" s="108"/>
      <c r="BH62" s="108"/>
      <c r="BI62" s="108"/>
      <c r="CA62" s="108">
        <v>3</v>
      </c>
      <c r="CB62" s="108">
        <v>1</v>
      </c>
      <c r="CZ62" s="75">
        <v>3</v>
      </c>
    </row>
    <row r="63" spans="1:104" x14ac:dyDescent="0.2">
      <c r="A63" s="109">
        <v>49</v>
      </c>
      <c r="B63" s="110" t="s">
        <v>2706</v>
      </c>
      <c r="C63" s="111" t="s">
        <v>2707</v>
      </c>
      <c r="D63" s="112" t="s">
        <v>152</v>
      </c>
      <c r="E63" s="113">
        <v>2</v>
      </c>
      <c r="F63" s="114">
        <v>0</v>
      </c>
      <c r="G63" s="115">
        <f t="shared" si="12"/>
        <v>0</v>
      </c>
      <c r="H63" s="116">
        <v>0</v>
      </c>
      <c r="I63" s="117">
        <f t="shared" si="13"/>
        <v>0</v>
      </c>
      <c r="J63" s="116"/>
      <c r="K63" s="117">
        <f t="shared" si="14"/>
        <v>0</v>
      </c>
      <c r="O63" s="108"/>
      <c r="Z63" s="108"/>
      <c r="AA63" s="108">
        <v>3</v>
      </c>
      <c r="AB63" s="108">
        <v>1</v>
      </c>
      <c r="AC63" s="108">
        <v>286112440</v>
      </c>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18">
        <f t="shared" si="15"/>
        <v>0</v>
      </c>
      <c r="BA63" s="108"/>
      <c r="BB63" s="108"/>
      <c r="BC63" s="108"/>
      <c r="BD63" s="108"/>
      <c r="BE63" s="108"/>
      <c r="BF63" s="108"/>
      <c r="BG63" s="108"/>
      <c r="BH63" s="108"/>
      <c r="BI63" s="108"/>
      <c r="CA63" s="108">
        <v>3</v>
      </c>
      <c r="CB63" s="108">
        <v>1</v>
      </c>
      <c r="CZ63" s="75">
        <v>3</v>
      </c>
    </row>
    <row r="64" spans="1:104" x14ac:dyDescent="0.2">
      <c r="A64" s="109">
        <v>50</v>
      </c>
      <c r="B64" s="110" t="s">
        <v>2708</v>
      </c>
      <c r="C64" s="111" t="s">
        <v>2709</v>
      </c>
      <c r="D64" s="112" t="s">
        <v>152</v>
      </c>
      <c r="E64" s="113">
        <v>1</v>
      </c>
      <c r="F64" s="114">
        <v>0</v>
      </c>
      <c r="G64" s="115">
        <f t="shared" si="12"/>
        <v>0</v>
      </c>
      <c r="H64" s="116">
        <v>0</v>
      </c>
      <c r="I64" s="117">
        <f t="shared" si="13"/>
        <v>0</v>
      </c>
      <c r="J64" s="116"/>
      <c r="K64" s="117">
        <f t="shared" si="14"/>
        <v>0</v>
      </c>
      <c r="O64" s="108"/>
      <c r="Z64" s="108"/>
      <c r="AA64" s="108">
        <v>3</v>
      </c>
      <c r="AB64" s="108">
        <v>1</v>
      </c>
      <c r="AC64" s="108">
        <v>316740690</v>
      </c>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18">
        <f t="shared" si="15"/>
        <v>0</v>
      </c>
      <c r="BA64" s="108"/>
      <c r="BB64" s="108"/>
      <c r="BC64" s="108"/>
      <c r="BD64" s="108"/>
      <c r="BE64" s="108"/>
      <c r="BF64" s="108"/>
      <c r="BG64" s="108"/>
      <c r="BH64" s="108"/>
      <c r="BI64" s="108"/>
      <c r="CA64" s="108">
        <v>3</v>
      </c>
      <c r="CB64" s="108">
        <v>1</v>
      </c>
      <c r="CZ64" s="75">
        <v>3</v>
      </c>
    </row>
    <row r="65" spans="1:104" ht="22.5" x14ac:dyDescent="0.2">
      <c r="A65" s="119"/>
      <c r="B65" s="120"/>
      <c r="C65" s="178" t="s">
        <v>2710</v>
      </c>
      <c r="D65" s="179"/>
      <c r="E65" s="179"/>
      <c r="F65" s="179"/>
      <c r="G65" s="180"/>
      <c r="I65" s="121"/>
      <c r="K65" s="121"/>
      <c r="L65" s="122" t="s">
        <v>2710</v>
      </c>
      <c r="O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row>
    <row r="66" spans="1:104" x14ac:dyDescent="0.2">
      <c r="A66" s="109">
        <v>51</v>
      </c>
      <c r="B66" s="110" t="s">
        <v>2711</v>
      </c>
      <c r="C66" s="111" t="s">
        <v>2712</v>
      </c>
      <c r="D66" s="112" t="s">
        <v>152</v>
      </c>
      <c r="E66" s="113">
        <v>1</v>
      </c>
      <c r="F66" s="114">
        <v>0</v>
      </c>
      <c r="G66" s="115">
        <f>E66*F66</f>
        <v>0</v>
      </c>
      <c r="H66" s="116">
        <v>0</v>
      </c>
      <c r="I66" s="117">
        <f>E66*H66</f>
        <v>0</v>
      </c>
      <c r="J66" s="116"/>
      <c r="K66" s="117">
        <f>E66*J66</f>
        <v>0</v>
      </c>
      <c r="O66" s="108"/>
      <c r="Z66" s="108"/>
      <c r="AA66" s="108">
        <v>3</v>
      </c>
      <c r="AB66" s="108">
        <v>1</v>
      </c>
      <c r="AC66" s="108">
        <v>316740691</v>
      </c>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18">
        <f>G66</f>
        <v>0</v>
      </c>
      <c r="BA66" s="108"/>
      <c r="BB66" s="108"/>
      <c r="BC66" s="108"/>
      <c r="BD66" s="108"/>
      <c r="BE66" s="108"/>
      <c r="BF66" s="108"/>
      <c r="BG66" s="108"/>
      <c r="BH66" s="108"/>
      <c r="BI66" s="108"/>
      <c r="CA66" s="108">
        <v>3</v>
      </c>
      <c r="CB66" s="108">
        <v>1</v>
      </c>
      <c r="CZ66" s="75">
        <v>3</v>
      </c>
    </row>
    <row r="67" spans="1:104" ht="33.75" x14ac:dyDescent="0.2">
      <c r="A67" s="119"/>
      <c r="B67" s="120"/>
      <c r="C67" s="178" t="s">
        <v>2713</v>
      </c>
      <c r="D67" s="179"/>
      <c r="E67" s="179"/>
      <c r="F67" s="179"/>
      <c r="G67" s="180"/>
      <c r="I67" s="121"/>
      <c r="K67" s="121"/>
      <c r="L67" s="122" t="s">
        <v>2713</v>
      </c>
      <c r="O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row>
    <row r="68" spans="1:104" ht="22.5" x14ac:dyDescent="0.2">
      <c r="A68" s="109">
        <v>52</v>
      </c>
      <c r="B68" s="110" t="s">
        <v>2714</v>
      </c>
      <c r="C68" s="111" t="s">
        <v>2715</v>
      </c>
      <c r="D68" s="112" t="s">
        <v>152</v>
      </c>
      <c r="E68" s="113">
        <v>1</v>
      </c>
      <c r="F68" s="114">
        <v>0</v>
      </c>
      <c r="G68" s="115">
        <f>E68*F68</f>
        <v>0</v>
      </c>
      <c r="H68" s="116">
        <v>0</v>
      </c>
      <c r="I68" s="117">
        <f>E68*H68</f>
        <v>0</v>
      </c>
      <c r="J68" s="116"/>
      <c r="K68" s="117">
        <f>E68*J68</f>
        <v>0</v>
      </c>
      <c r="O68" s="108"/>
      <c r="Z68" s="108"/>
      <c r="AA68" s="108">
        <v>3</v>
      </c>
      <c r="AB68" s="108">
        <v>1</v>
      </c>
      <c r="AC68" s="108">
        <v>316740692</v>
      </c>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18">
        <f>G68</f>
        <v>0</v>
      </c>
      <c r="BA68" s="108"/>
      <c r="BB68" s="108"/>
      <c r="BC68" s="108"/>
      <c r="BD68" s="108"/>
      <c r="BE68" s="108"/>
      <c r="BF68" s="108"/>
      <c r="BG68" s="108"/>
      <c r="BH68" s="108"/>
      <c r="BI68" s="108"/>
      <c r="CA68" s="108">
        <v>3</v>
      </c>
      <c r="CB68" s="108">
        <v>1</v>
      </c>
      <c r="CZ68" s="75">
        <v>3</v>
      </c>
    </row>
    <row r="69" spans="1:104" ht="22.5" x14ac:dyDescent="0.2">
      <c r="A69" s="119"/>
      <c r="B69" s="120"/>
      <c r="C69" s="178" t="s">
        <v>2716</v>
      </c>
      <c r="D69" s="179"/>
      <c r="E69" s="179"/>
      <c r="F69" s="179"/>
      <c r="G69" s="180"/>
      <c r="I69" s="121"/>
      <c r="K69" s="121"/>
      <c r="L69" s="122" t="s">
        <v>2716</v>
      </c>
      <c r="O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row>
    <row r="70" spans="1:104" x14ac:dyDescent="0.2">
      <c r="A70" s="109">
        <v>53</v>
      </c>
      <c r="B70" s="110" t="s">
        <v>2717</v>
      </c>
      <c r="C70" s="111" t="s">
        <v>2718</v>
      </c>
      <c r="D70" s="112" t="s">
        <v>152</v>
      </c>
      <c r="E70" s="113">
        <v>1</v>
      </c>
      <c r="F70" s="114">
        <v>0</v>
      </c>
      <c r="G70" s="115">
        <f>E70*F70</f>
        <v>0</v>
      </c>
      <c r="H70" s="116">
        <v>0</v>
      </c>
      <c r="I70" s="117">
        <f>E70*H70</f>
        <v>0</v>
      </c>
      <c r="J70" s="116"/>
      <c r="K70" s="117">
        <f>E70*J70</f>
        <v>0</v>
      </c>
      <c r="O70" s="108"/>
      <c r="Z70" s="108"/>
      <c r="AA70" s="108">
        <v>3</v>
      </c>
      <c r="AB70" s="108">
        <v>1</v>
      </c>
      <c r="AC70" s="108">
        <v>316770750</v>
      </c>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18">
        <f>G70</f>
        <v>0</v>
      </c>
      <c r="BA70" s="108"/>
      <c r="BB70" s="108"/>
      <c r="BC70" s="108"/>
      <c r="BD70" s="108"/>
      <c r="BE70" s="108"/>
      <c r="BF70" s="108"/>
      <c r="BG70" s="108"/>
      <c r="BH70" s="108"/>
      <c r="BI70" s="108"/>
      <c r="CA70" s="108">
        <v>3</v>
      </c>
      <c r="CB70" s="108">
        <v>1</v>
      </c>
      <c r="CZ70" s="75">
        <v>3</v>
      </c>
    </row>
    <row r="71" spans="1:104" ht="22.5" x14ac:dyDescent="0.2">
      <c r="A71" s="119"/>
      <c r="B71" s="120"/>
      <c r="C71" s="178" t="s">
        <v>2719</v>
      </c>
      <c r="D71" s="179"/>
      <c r="E71" s="179"/>
      <c r="F71" s="179"/>
      <c r="G71" s="180"/>
      <c r="I71" s="121"/>
      <c r="K71" s="121"/>
      <c r="L71" s="122" t="s">
        <v>2719</v>
      </c>
      <c r="O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row>
    <row r="72" spans="1:104" x14ac:dyDescent="0.2">
      <c r="A72" s="109">
        <v>54</v>
      </c>
      <c r="B72" s="110" t="s">
        <v>2720</v>
      </c>
      <c r="C72" s="111" t="s">
        <v>2721</v>
      </c>
      <c r="D72" s="112" t="s">
        <v>133</v>
      </c>
      <c r="E72" s="113">
        <v>200</v>
      </c>
      <c r="F72" s="114">
        <v>0</v>
      </c>
      <c r="G72" s="115">
        <f t="shared" ref="G72:G78" si="16">E72*F72</f>
        <v>0</v>
      </c>
      <c r="H72" s="116">
        <v>0</v>
      </c>
      <c r="I72" s="117">
        <f t="shared" ref="I72:I78" si="17">E72*H72</f>
        <v>0</v>
      </c>
      <c r="J72" s="116"/>
      <c r="K72" s="117">
        <f t="shared" ref="K72:K78" si="18">E72*J72</f>
        <v>0</v>
      </c>
      <c r="O72" s="108"/>
      <c r="Z72" s="108"/>
      <c r="AA72" s="108">
        <v>3</v>
      </c>
      <c r="AB72" s="108">
        <v>1</v>
      </c>
      <c r="AC72" s="108">
        <v>341110300</v>
      </c>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18">
        <f t="shared" ref="AZ72:AZ78" si="19">G72</f>
        <v>0</v>
      </c>
      <c r="BA72" s="108"/>
      <c r="BB72" s="108"/>
      <c r="BC72" s="108"/>
      <c r="BD72" s="108"/>
      <c r="BE72" s="108"/>
      <c r="BF72" s="108"/>
      <c r="BG72" s="108"/>
      <c r="BH72" s="108"/>
      <c r="BI72" s="108"/>
      <c r="CA72" s="108">
        <v>3</v>
      </c>
      <c r="CB72" s="108">
        <v>1</v>
      </c>
      <c r="CZ72" s="75">
        <v>3</v>
      </c>
    </row>
    <row r="73" spans="1:104" x14ac:dyDescent="0.2">
      <c r="A73" s="109">
        <v>55</v>
      </c>
      <c r="B73" s="110" t="s">
        <v>2722</v>
      </c>
      <c r="C73" s="111" t="s">
        <v>2723</v>
      </c>
      <c r="D73" s="112" t="s">
        <v>133</v>
      </c>
      <c r="E73" s="113">
        <v>10</v>
      </c>
      <c r="F73" s="114">
        <v>0</v>
      </c>
      <c r="G73" s="115">
        <f t="shared" si="16"/>
        <v>0</v>
      </c>
      <c r="H73" s="116">
        <v>0</v>
      </c>
      <c r="I73" s="117">
        <f t="shared" si="17"/>
        <v>0</v>
      </c>
      <c r="J73" s="116"/>
      <c r="K73" s="117">
        <f t="shared" si="18"/>
        <v>0</v>
      </c>
      <c r="O73" s="108"/>
      <c r="Z73" s="108"/>
      <c r="AA73" s="108">
        <v>3</v>
      </c>
      <c r="AB73" s="108">
        <v>1</v>
      </c>
      <c r="AC73" s="108">
        <v>341110760</v>
      </c>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18">
        <f t="shared" si="19"/>
        <v>0</v>
      </c>
      <c r="BA73" s="108"/>
      <c r="BB73" s="108"/>
      <c r="BC73" s="108"/>
      <c r="BD73" s="108"/>
      <c r="BE73" s="108"/>
      <c r="BF73" s="108"/>
      <c r="BG73" s="108"/>
      <c r="BH73" s="108"/>
      <c r="BI73" s="108"/>
      <c r="CA73" s="108">
        <v>3</v>
      </c>
      <c r="CB73" s="108">
        <v>1</v>
      </c>
      <c r="CZ73" s="75">
        <v>3</v>
      </c>
    </row>
    <row r="74" spans="1:104" x14ac:dyDescent="0.2">
      <c r="A74" s="109">
        <v>56</v>
      </c>
      <c r="B74" s="110" t="s">
        <v>2724</v>
      </c>
      <c r="C74" s="111" t="s">
        <v>2725</v>
      </c>
      <c r="D74" s="112" t="s">
        <v>133</v>
      </c>
      <c r="E74" s="113">
        <v>200</v>
      </c>
      <c r="F74" s="114">
        <v>0</v>
      </c>
      <c r="G74" s="115">
        <f t="shared" si="16"/>
        <v>0</v>
      </c>
      <c r="H74" s="116">
        <v>0</v>
      </c>
      <c r="I74" s="117">
        <f t="shared" si="17"/>
        <v>0</v>
      </c>
      <c r="J74" s="116"/>
      <c r="K74" s="117">
        <f t="shared" si="18"/>
        <v>0</v>
      </c>
      <c r="O74" s="108"/>
      <c r="Z74" s="108"/>
      <c r="AA74" s="108">
        <v>3</v>
      </c>
      <c r="AB74" s="108">
        <v>1</v>
      </c>
      <c r="AC74" s="108">
        <v>341110980</v>
      </c>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18">
        <f t="shared" si="19"/>
        <v>0</v>
      </c>
      <c r="BA74" s="108"/>
      <c r="BB74" s="108"/>
      <c r="BC74" s="108"/>
      <c r="BD74" s="108"/>
      <c r="BE74" s="108"/>
      <c r="BF74" s="108"/>
      <c r="BG74" s="108"/>
      <c r="BH74" s="108"/>
      <c r="BI74" s="108"/>
      <c r="CA74" s="108">
        <v>3</v>
      </c>
      <c r="CB74" s="108">
        <v>1</v>
      </c>
      <c r="CZ74" s="75">
        <v>3</v>
      </c>
    </row>
    <row r="75" spans="1:104" x14ac:dyDescent="0.2">
      <c r="A75" s="109">
        <v>57</v>
      </c>
      <c r="B75" s="110" t="s">
        <v>2518</v>
      </c>
      <c r="C75" s="111" t="s">
        <v>2726</v>
      </c>
      <c r="D75" s="112" t="s">
        <v>133</v>
      </c>
      <c r="E75" s="113">
        <v>5</v>
      </c>
      <c r="F75" s="114">
        <v>0</v>
      </c>
      <c r="G75" s="115">
        <f t="shared" si="16"/>
        <v>0</v>
      </c>
      <c r="H75" s="116">
        <v>0</v>
      </c>
      <c r="I75" s="117">
        <f t="shared" si="17"/>
        <v>0</v>
      </c>
      <c r="J75" s="116"/>
      <c r="K75" s="117">
        <f t="shared" si="18"/>
        <v>0</v>
      </c>
      <c r="O75" s="108"/>
      <c r="Z75" s="108"/>
      <c r="AA75" s="108">
        <v>3</v>
      </c>
      <c r="AB75" s="108">
        <v>1</v>
      </c>
      <c r="AC75" s="108">
        <v>341123160</v>
      </c>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18">
        <f t="shared" si="19"/>
        <v>0</v>
      </c>
      <c r="BA75" s="108"/>
      <c r="BB75" s="108"/>
      <c r="BC75" s="108"/>
      <c r="BD75" s="108"/>
      <c r="BE75" s="108"/>
      <c r="BF75" s="108"/>
      <c r="BG75" s="108"/>
      <c r="BH75" s="108"/>
      <c r="BI75" s="108"/>
      <c r="CA75" s="108">
        <v>3</v>
      </c>
      <c r="CB75" s="108">
        <v>1</v>
      </c>
      <c r="CZ75" s="75">
        <v>3</v>
      </c>
    </row>
    <row r="76" spans="1:104" x14ac:dyDescent="0.2">
      <c r="A76" s="109">
        <v>58</v>
      </c>
      <c r="B76" s="110" t="s">
        <v>2727</v>
      </c>
      <c r="C76" s="111" t="s">
        <v>2728</v>
      </c>
      <c r="D76" s="112" t="s">
        <v>152</v>
      </c>
      <c r="E76" s="113">
        <v>1</v>
      </c>
      <c r="F76" s="114">
        <v>0</v>
      </c>
      <c r="G76" s="115">
        <f t="shared" si="16"/>
        <v>0</v>
      </c>
      <c r="H76" s="116">
        <v>0</v>
      </c>
      <c r="I76" s="117">
        <f t="shared" si="17"/>
        <v>0</v>
      </c>
      <c r="J76" s="116"/>
      <c r="K76" s="117">
        <f t="shared" si="18"/>
        <v>0</v>
      </c>
      <c r="O76" s="108"/>
      <c r="Z76" s="108"/>
      <c r="AA76" s="108">
        <v>3</v>
      </c>
      <c r="AB76" s="108">
        <v>1</v>
      </c>
      <c r="AC76" s="108">
        <v>345121000</v>
      </c>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18">
        <f t="shared" si="19"/>
        <v>0</v>
      </c>
      <c r="BA76" s="108"/>
      <c r="BB76" s="108"/>
      <c r="BC76" s="108"/>
      <c r="BD76" s="108"/>
      <c r="BE76" s="108"/>
      <c r="BF76" s="108"/>
      <c r="BG76" s="108"/>
      <c r="BH76" s="108"/>
      <c r="BI76" s="108"/>
      <c r="CA76" s="108">
        <v>3</v>
      </c>
      <c r="CB76" s="108">
        <v>1</v>
      </c>
      <c r="CZ76" s="75">
        <v>3</v>
      </c>
    </row>
    <row r="77" spans="1:104" x14ac:dyDescent="0.2">
      <c r="A77" s="109">
        <v>59</v>
      </c>
      <c r="B77" s="110" t="s">
        <v>2729</v>
      </c>
      <c r="C77" s="111" t="s">
        <v>2730</v>
      </c>
      <c r="D77" s="112" t="s">
        <v>133</v>
      </c>
      <c r="E77" s="113">
        <v>180</v>
      </c>
      <c r="F77" s="114">
        <v>0</v>
      </c>
      <c r="G77" s="115">
        <f t="shared" si="16"/>
        <v>0</v>
      </c>
      <c r="H77" s="116">
        <v>0</v>
      </c>
      <c r="I77" s="117">
        <f t="shared" si="17"/>
        <v>0</v>
      </c>
      <c r="J77" s="116"/>
      <c r="K77" s="117">
        <f t="shared" si="18"/>
        <v>0</v>
      </c>
      <c r="O77" s="108"/>
      <c r="Z77" s="108"/>
      <c r="AA77" s="108">
        <v>3</v>
      </c>
      <c r="AB77" s="108">
        <v>1</v>
      </c>
      <c r="AC77" s="108">
        <v>345713530</v>
      </c>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18">
        <f t="shared" si="19"/>
        <v>0</v>
      </c>
      <c r="BA77" s="108"/>
      <c r="BB77" s="108"/>
      <c r="BC77" s="108"/>
      <c r="BD77" s="108"/>
      <c r="BE77" s="108"/>
      <c r="BF77" s="108"/>
      <c r="BG77" s="108"/>
      <c r="BH77" s="108"/>
      <c r="BI77" s="108"/>
      <c r="CA77" s="108">
        <v>3</v>
      </c>
      <c r="CB77" s="108">
        <v>1</v>
      </c>
      <c r="CZ77" s="75">
        <v>3</v>
      </c>
    </row>
    <row r="78" spans="1:104" x14ac:dyDescent="0.2">
      <c r="A78" s="109">
        <v>60</v>
      </c>
      <c r="B78" s="110" t="s">
        <v>2731</v>
      </c>
      <c r="C78" s="111" t="s">
        <v>2732</v>
      </c>
      <c r="D78" s="112" t="s">
        <v>152</v>
      </c>
      <c r="E78" s="113">
        <v>2</v>
      </c>
      <c r="F78" s="114">
        <v>0</v>
      </c>
      <c r="G78" s="115">
        <f t="shared" si="16"/>
        <v>0</v>
      </c>
      <c r="H78" s="116">
        <v>0</v>
      </c>
      <c r="I78" s="117">
        <f t="shared" si="17"/>
        <v>0</v>
      </c>
      <c r="J78" s="116"/>
      <c r="K78" s="117">
        <f t="shared" si="18"/>
        <v>0</v>
      </c>
      <c r="O78" s="108"/>
      <c r="Z78" s="108"/>
      <c r="AA78" s="108">
        <v>3</v>
      </c>
      <c r="AB78" s="108">
        <v>1</v>
      </c>
      <c r="AC78" s="108">
        <v>348121100</v>
      </c>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18">
        <f t="shared" si="19"/>
        <v>0</v>
      </c>
      <c r="BA78" s="108"/>
      <c r="BB78" s="108"/>
      <c r="BC78" s="108"/>
      <c r="BD78" s="108"/>
      <c r="BE78" s="108"/>
      <c r="BF78" s="108"/>
      <c r="BG78" s="108"/>
      <c r="BH78" s="108"/>
      <c r="BI78" s="108"/>
      <c r="CA78" s="108">
        <v>3</v>
      </c>
      <c r="CB78" s="108">
        <v>1</v>
      </c>
      <c r="CZ78" s="75">
        <v>3</v>
      </c>
    </row>
    <row r="79" spans="1:104" ht="33.75" x14ac:dyDescent="0.2">
      <c r="A79" s="119"/>
      <c r="B79" s="120"/>
      <c r="C79" s="178" t="s">
        <v>2733</v>
      </c>
      <c r="D79" s="179"/>
      <c r="E79" s="179"/>
      <c r="F79" s="179"/>
      <c r="G79" s="180"/>
      <c r="I79" s="121"/>
      <c r="K79" s="121"/>
      <c r="L79" s="122" t="s">
        <v>2733</v>
      </c>
      <c r="O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row>
    <row r="80" spans="1:104" x14ac:dyDescent="0.2">
      <c r="A80" s="109">
        <v>61</v>
      </c>
      <c r="B80" s="110" t="s">
        <v>2734</v>
      </c>
      <c r="C80" s="111" t="s">
        <v>2735</v>
      </c>
      <c r="D80" s="112" t="s">
        <v>152</v>
      </c>
      <c r="E80" s="113">
        <v>2</v>
      </c>
      <c r="F80" s="114">
        <v>0</v>
      </c>
      <c r="G80" s="115">
        <f>E80*F80</f>
        <v>0</v>
      </c>
      <c r="H80" s="116">
        <v>0</v>
      </c>
      <c r="I80" s="117">
        <f>E80*H80</f>
        <v>0</v>
      </c>
      <c r="J80" s="116"/>
      <c r="K80" s="117">
        <f>E80*J80</f>
        <v>0</v>
      </c>
      <c r="O80" s="108"/>
      <c r="Z80" s="108"/>
      <c r="AA80" s="108">
        <v>3</v>
      </c>
      <c r="AB80" s="108">
        <v>1</v>
      </c>
      <c r="AC80" s="108">
        <v>348121101</v>
      </c>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18">
        <f>G80</f>
        <v>0</v>
      </c>
      <c r="BA80" s="108"/>
      <c r="BB80" s="108"/>
      <c r="BC80" s="108"/>
      <c r="BD80" s="108"/>
      <c r="BE80" s="108"/>
      <c r="BF80" s="108"/>
      <c r="BG80" s="108"/>
      <c r="BH80" s="108"/>
      <c r="BI80" s="108"/>
      <c r="CA80" s="108">
        <v>3</v>
      </c>
      <c r="CB80" s="108">
        <v>1</v>
      </c>
      <c r="CZ80" s="75">
        <v>3</v>
      </c>
    </row>
    <row r="81" spans="1:104" ht="22.5" x14ac:dyDescent="0.2">
      <c r="A81" s="119"/>
      <c r="B81" s="120"/>
      <c r="C81" s="178" t="s">
        <v>2736</v>
      </c>
      <c r="D81" s="179"/>
      <c r="E81" s="179"/>
      <c r="F81" s="179"/>
      <c r="G81" s="180"/>
      <c r="I81" s="121"/>
      <c r="K81" s="121"/>
      <c r="L81" s="122" t="s">
        <v>2736</v>
      </c>
      <c r="O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row>
    <row r="82" spans="1:104" x14ac:dyDescent="0.2">
      <c r="A82" s="109">
        <v>62</v>
      </c>
      <c r="B82" s="110" t="s">
        <v>2737</v>
      </c>
      <c r="C82" s="111" t="s">
        <v>2738</v>
      </c>
      <c r="D82" s="112" t="s">
        <v>152</v>
      </c>
      <c r="E82" s="113">
        <v>2</v>
      </c>
      <c r="F82" s="114">
        <v>0</v>
      </c>
      <c r="G82" s="115">
        <f>E82*F82</f>
        <v>0</v>
      </c>
      <c r="H82" s="116">
        <v>0</v>
      </c>
      <c r="I82" s="117">
        <f>E82*H82</f>
        <v>0</v>
      </c>
      <c r="J82" s="116"/>
      <c r="K82" s="117">
        <f>E82*J82</f>
        <v>0</v>
      </c>
      <c r="O82" s="108"/>
      <c r="Z82" s="108"/>
      <c r="AA82" s="108">
        <v>3</v>
      </c>
      <c r="AB82" s="108">
        <v>1</v>
      </c>
      <c r="AC82" s="108">
        <v>348121102</v>
      </c>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18">
        <f>G82</f>
        <v>0</v>
      </c>
      <c r="BA82" s="108"/>
      <c r="BB82" s="108"/>
      <c r="BC82" s="108"/>
      <c r="BD82" s="108"/>
      <c r="BE82" s="108"/>
      <c r="BF82" s="108"/>
      <c r="BG82" s="108"/>
      <c r="BH82" s="108"/>
      <c r="BI82" s="108"/>
      <c r="CA82" s="108">
        <v>3</v>
      </c>
      <c r="CB82" s="108">
        <v>1</v>
      </c>
      <c r="CZ82" s="75">
        <v>3</v>
      </c>
    </row>
    <row r="83" spans="1:104" ht="22.5" x14ac:dyDescent="0.2">
      <c r="A83" s="119"/>
      <c r="B83" s="120"/>
      <c r="C83" s="178" t="s">
        <v>2739</v>
      </c>
      <c r="D83" s="179"/>
      <c r="E83" s="179"/>
      <c r="F83" s="179"/>
      <c r="G83" s="180"/>
      <c r="I83" s="121"/>
      <c r="K83" s="121"/>
      <c r="L83" s="122" t="s">
        <v>2739</v>
      </c>
      <c r="O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row>
    <row r="84" spans="1:104" x14ac:dyDescent="0.2">
      <c r="A84" s="109">
        <v>63</v>
      </c>
      <c r="B84" s="110" t="s">
        <v>2740</v>
      </c>
      <c r="C84" s="111" t="s">
        <v>2741</v>
      </c>
      <c r="D84" s="112" t="s">
        <v>152</v>
      </c>
      <c r="E84" s="113">
        <v>2</v>
      </c>
      <c r="F84" s="114">
        <v>0</v>
      </c>
      <c r="G84" s="115">
        <f>E84*F84</f>
        <v>0</v>
      </c>
      <c r="H84" s="116">
        <v>0</v>
      </c>
      <c r="I84" s="117">
        <f>E84*H84</f>
        <v>0</v>
      </c>
      <c r="J84" s="116"/>
      <c r="K84" s="117">
        <f>E84*J84</f>
        <v>0</v>
      </c>
      <c r="O84" s="108"/>
      <c r="Z84" s="108"/>
      <c r="AA84" s="108">
        <v>3</v>
      </c>
      <c r="AB84" s="108">
        <v>1</v>
      </c>
      <c r="AC84" s="108" t="s">
        <v>2740</v>
      </c>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18">
        <f>G84</f>
        <v>0</v>
      </c>
      <c r="BA84" s="108"/>
      <c r="BB84" s="108"/>
      <c r="BC84" s="108"/>
      <c r="BD84" s="108"/>
      <c r="BE84" s="108"/>
      <c r="BF84" s="108"/>
      <c r="BG84" s="108"/>
      <c r="BH84" s="108"/>
      <c r="BI84" s="108"/>
      <c r="CA84" s="108">
        <v>3</v>
      </c>
      <c r="CB84" s="108">
        <v>1</v>
      </c>
      <c r="CZ84" s="75">
        <v>3</v>
      </c>
    </row>
    <row r="85" spans="1:104" ht="33.75" x14ac:dyDescent="0.2">
      <c r="A85" s="119"/>
      <c r="B85" s="120"/>
      <c r="C85" s="178" t="s">
        <v>2742</v>
      </c>
      <c r="D85" s="179"/>
      <c r="E85" s="179"/>
      <c r="F85" s="179"/>
      <c r="G85" s="180"/>
      <c r="I85" s="121"/>
      <c r="K85" s="121"/>
      <c r="L85" s="122" t="s">
        <v>2742</v>
      </c>
      <c r="O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row>
    <row r="86" spans="1:104" x14ac:dyDescent="0.2">
      <c r="A86" s="109">
        <v>64</v>
      </c>
      <c r="B86" s="110" t="s">
        <v>2743</v>
      </c>
      <c r="C86" s="111" t="s">
        <v>2744</v>
      </c>
      <c r="D86" s="112" t="s">
        <v>152</v>
      </c>
      <c r="E86" s="113">
        <v>8</v>
      </c>
      <c r="F86" s="114">
        <v>0</v>
      </c>
      <c r="G86" s="115">
        <f>E86*F86</f>
        <v>0</v>
      </c>
      <c r="H86" s="116">
        <v>0</v>
      </c>
      <c r="I86" s="117">
        <f>E86*H86</f>
        <v>0</v>
      </c>
      <c r="J86" s="116"/>
      <c r="K86" s="117">
        <f>E86*J86</f>
        <v>0</v>
      </c>
      <c r="O86" s="108"/>
      <c r="Z86" s="108"/>
      <c r="AA86" s="108">
        <v>3</v>
      </c>
      <c r="AB86" s="108">
        <v>1</v>
      </c>
      <c r="AC86" s="108">
        <v>348743022</v>
      </c>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18">
        <f>G86</f>
        <v>0</v>
      </c>
      <c r="BA86" s="108"/>
      <c r="BB86" s="108"/>
      <c r="BC86" s="108"/>
      <c r="BD86" s="108"/>
      <c r="BE86" s="108"/>
      <c r="BF86" s="108"/>
      <c r="BG86" s="108"/>
      <c r="BH86" s="108"/>
      <c r="BI86" s="108"/>
      <c r="CA86" s="108">
        <v>3</v>
      </c>
      <c r="CB86" s="108">
        <v>1</v>
      </c>
      <c r="CZ86" s="75">
        <v>3</v>
      </c>
    </row>
    <row r="87" spans="1:104" ht="22.5" x14ac:dyDescent="0.2">
      <c r="A87" s="119"/>
      <c r="B87" s="120"/>
      <c r="C87" s="178" t="s">
        <v>2745</v>
      </c>
      <c r="D87" s="179"/>
      <c r="E87" s="179"/>
      <c r="F87" s="179"/>
      <c r="G87" s="180"/>
      <c r="I87" s="121"/>
      <c r="K87" s="121"/>
      <c r="L87" s="122" t="s">
        <v>2745</v>
      </c>
      <c r="O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row>
    <row r="88" spans="1:104" x14ac:dyDescent="0.2">
      <c r="A88" s="109">
        <v>65</v>
      </c>
      <c r="B88" s="110" t="s">
        <v>2534</v>
      </c>
      <c r="C88" s="111" t="s">
        <v>2537</v>
      </c>
      <c r="D88" s="112" t="s">
        <v>1102</v>
      </c>
      <c r="E88" s="113">
        <v>15</v>
      </c>
      <c r="F88" s="114">
        <v>0</v>
      </c>
      <c r="G88" s="115">
        <f>E88*F88</f>
        <v>0</v>
      </c>
      <c r="H88" s="116">
        <v>0</v>
      </c>
      <c r="I88" s="117">
        <f>E88*H88</f>
        <v>0</v>
      </c>
      <c r="J88" s="116"/>
      <c r="K88" s="117">
        <f>E88*J88</f>
        <v>0</v>
      </c>
      <c r="O88" s="108"/>
      <c r="Z88" s="108"/>
      <c r="AA88" s="108">
        <v>3</v>
      </c>
      <c r="AB88" s="108">
        <v>1</v>
      </c>
      <c r="AC88" s="108">
        <v>354410730</v>
      </c>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18">
        <f>G88</f>
        <v>0</v>
      </c>
      <c r="BA88" s="108"/>
      <c r="BB88" s="108"/>
      <c r="BC88" s="108"/>
      <c r="BD88" s="108"/>
      <c r="BE88" s="108"/>
      <c r="BF88" s="108"/>
      <c r="BG88" s="108"/>
      <c r="BH88" s="108"/>
      <c r="BI88" s="108"/>
      <c r="CA88" s="108">
        <v>3</v>
      </c>
      <c r="CB88" s="108">
        <v>1</v>
      </c>
      <c r="CZ88" s="75">
        <v>3</v>
      </c>
    </row>
    <row r="89" spans="1:104" ht="22.5" x14ac:dyDescent="0.2">
      <c r="A89" s="109">
        <v>66</v>
      </c>
      <c r="B89" s="110" t="s">
        <v>2536</v>
      </c>
      <c r="C89" s="111" t="s">
        <v>2539</v>
      </c>
      <c r="D89" s="112" t="s">
        <v>152</v>
      </c>
      <c r="E89" s="113">
        <v>10</v>
      </c>
      <c r="F89" s="114">
        <v>0</v>
      </c>
      <c r="G89" s="115">
        <f>E89*F89</f>
        <v>0</v>
      </c>
      <c r="H89" s="116">
        <v>0</v>
      </c>
      <c r="I89" s="117">
        <f>E89*H89</f>
        <v>0</v>
      </c>
      <c r="J89" s="116"/>
      <c r="K89" s="117">
        <f>E89*J89</f>
        <v>0</v>
      </c>
      <c r="O89" s="108"/>
      <c r="Z89" s="108"/>
      <c r="AA89" s="108">
        <v>3</v>
      </c>
      <c r="AB89" s="108">
        <v>1</v>
      </c>
      <c r="AC89" s="108">
        <v>354418950</v>
      </c>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18">
        <f>G89</f>
        <v>0</v>
      </c>
      <c r="BA89" s="108"/>
      <c r="BB89" s="108"/>
      <c r="BC89" s="108"/>
      <c r="BD89" s="108"/>
      <c r="BE89" s="108"/>
      <c r="BF89" s="108"/>
      <c r="BG89" s="108"/>
      <c r="BH89" s="108"/>
      <c r="BI89" s="108"/>
      <c r="CA89" s="108">
        <v>3</v>
      </c>
      <c r="CB89" s="108">
        <v>1</v>
      </c>
      <c r="CZ89" s="75">
        <v>3</v>
      </c>
    </row>
    <row r="90" spans="1:104" ht="22.5" x14ac:dyDescent="0.2">
      <c r="A90" s="109">
        <v>67</v>
      </c>
      <c r="B90" s="110" t="s">
        <v>2538</v>
      </c>
      <c r="C90" s="111" t="s">
        <v>2541</v>
      </c>
      <c r="D90" s="112" t="s">
        <v>152</v>
      </c>
      <c r="E90" s="113">
        <v>20</v>
      </c>
      <c r="F90" s="114">
        <v>0</v>
      </c>
      <c r="G90" s="115">
        <f>E90*F90</f>
        <v>0</v>
      </c>
      <c r="H90" s="116">
        <v>0</v>
      </c>
      <c r="I90" s="117">
        <f>E90*H90</f>
        <v>0</v>
      </c>
      <c r="J90" s="116"/>
      <c r="K90" s="117">
        <f>E90*J90</f>
        <v>0</v>
      </c>
      <c r="O90" s="108"/>
      <c r="Z90" s="108"/>
      <c r="AA90" s="108">
        <v>3</v>
      </c>
      <c r="AB90" s="108">
        <v>1</v>
      </c>
      <c r="AC90" s="108">
        <v>354419860</v>
      </c>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18">
        <f>G90</f>
        <v>0</v>
      </c>
      <c r="BA90" s="108"/>
      <c r="BB90" s="108"/>
      <c r="BC90" s="108"/>
      <c r="BD90" s="108"/>
      <c r="BE90" s="108"/>
      <c r="BF90" s="108"/>
      <c r="BG90" s="108"/>
      <c r="BH90" s="108"/>
      <c r="BI90" s="108"/>
      <c r="CA90" s="108">
        <v>3</v>
      </c>
      <c r="CB90" s="108">
        <v>1</v>
      </c>
      <c r="CZ90" s="75">
        <v>3</v>
      </c>
    </row>
    <row r="91" spans="1:104" ht="22.5" x14ac:dyDescent="0.2">
      <c r="A91" s="109">
        <v>68</v>
      </c>
      <c r="B91" s="110" t="s">
        <v>2540</v>
      </c>
      <c r="C91" s="111" t="s">
        <v>2746</v>
      </c>
      <c r="D91" s="112" t="s">
        <v>152</v>
      </c>
      <c r="E91" s="113">
        <v>18</v>
      </c>
      <c r="F91" s="114">
        <v>0</v>
      </c>
      <c r="G91" s="115">
        <f>E91*F91</f>
        <v>0</v>
      </c>
      <c r="H91" s="116">
        <v>0</v>
      </c>
      <c r="I91" s="117">
        <f>E91*H91</f>
        <v>0</v>
      </c>
      <c r="J91" s="116"/>
      <c r="K91" s="117">
        <f>E91*J91</f>
        <v>0</v>
      </c>
      <c r="O91" s="108"/>
      <c r="Z91" s="108"/>
      <c r="AA91" s="108">
        <v>3</v>
      </c>
      <c r="AB91" s="108">
        <v>1</v>
      </c>
      <c r="AC91" s="108">
        <v>354419960</v>
      </c>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18">
        <f>G91</f>
        <v>0</v>
      </c>
      <c r="BA91" s="108"/>
      <c r="BB91" s="108"/>
      <c r="BC91" s="108"/>
      <c r="BD91" s="108"/>
      <c r="BE91" s="108"/>
      <c r="BF91" s="108"/>
      <c r="BG91" s="108"/>
      <c r="BH91" s="108"/>
      <c r="BI91" s="108"/>
      <c r="CA91" s="108">
        <v>3</v>
      </c>
      <c r="CB91" s="108">
        <v>1</v>
      </c>
      <c r="CZ91" s="75">
        <v>3</v>
      </c>
    </row>
    <row r="92" spans="1:104" x14ac:dyDescent="0.2">
      <c r="A92" s="109">
        <v>69</v>
      </c>
      <c r="B92" s="110" t="s">
        <v>2542</v>
      </c>
      <c r="C92" s="111" t="s">
        <v>2747</v>
      </c>
      <c r="D92" s="112" t="s">
        <v>1102</v>
      </c>
      <c r="E92" s="113">
        <v>200</v>
      </c>
      <c r="F92" s="114">
        <v>0</v>
      </c>
      <c r="G92" s="115">
        <f>E92*F92</f>
        <v>0</v>
      </c>
      <c r="H92" s="116">
        <v>0</v>
      </c>
      <c r="I92" s="117">
        <f>E92*H92</f>
        <v>0</v>
      </c>
      <c r="J92" s="116"/>
      <c r="K92" s="117">
        <f>E92*J92</f>
        <v>0</v>
      </c>
      <c r="O92" s="108"/>
      <c r="Z92" s="108"/>
      <c r="AA92" s="108">
        <v>3</v>
      </c>
      <c r="AB92" s="108">
        <v>1</v>
      </c>
      <c r="AC92" s="108">
        <v>354420620</v>
      </c>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18">
        <f>G92</f>
        <v>0</v>
      </c>
      <c r="BA92" s="108"/>
      <c r="BB92" s="108"/>
      <c r="BC92" s="108"/>
      <c r="BD92" s="108"/>
      <c r="BE92" s="108"/>
      <c r="BF92" s="108"/>
      <c r="BG92" s="108"/>
      <c r="BH92" s="108"/>
      <c r="BI92" s="108"/>
      <c r="CA92" s="108">
        <v>3</v>
      </c>
      <c r="CB92" s="108">
        <v>1</v>
      </c>
      <c r="CZ92" s="75">
        <v>3</v>
      </c>
    </row>
    <row r="93" spans="1:104" x14ac:dyDescent="0.2">
      <c r="A93" s="128" t="s">
        <v>51</v>
      </c>
      <c r="B93" s="129" t="s">
        <v>426</v>
      </c>
      <c r="C93" s="130" t="s">
        <v>427</v>
      </c>
      <c r="D93" s="131"/>
      <c r="E93" s="132"/>
      <c r="F93" s="132"/>
      <c r="G93" s="133">
        <f>SUM(G13:G92)</f>
        <v>0</v>
      </c>
      <c r="H93" s="134"/>
      <c r="I93" s="133">
        <f>SUM(I13:I92)</f>
        <v>0</v>
      </c>
      <c r="J93" s="135"/>
      <c r="K93" s="133">
        <f>SUM(K13:K92)</f>
        <v>0</v>
      </c>
      <c r="O93" s="108"/>
      <c r="X93" s="136">
        <f>K93</f>
        <v>0</v>
      </c>
      <c r="Y93" s="136">
        <f>I93</f>
        <v>0</v>
      </c>
      <c r="Z93" s="118">
        <f>G93</f>
        <v>0</v>
      </c>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37"/>
      <c r="BB93" s="137"/>
      <c r="BC93" s="137"/>
      <c r="BD93" s="137"/>
      <c r="BE93" s="137"/>
      <c r="BF93" s="137"/>
      <c r="BG93" s="108"/>
      <c r="BH93" s="108"/>
      <c r="BI93" s="108"/>
    </row>
    <row r="94" spans="1:104" ht="14.25" customHeight="1" x14ac:dyDescent="0.2">
      <c r="A94" s="100" t="s">
        <v>46</v>
      </c>
      <c r="B94" s="101" t="s">
        <v>2748</v>
      </c>
      <c r="C94" s="102" t="s">
        <v>2749</v>
      </c>
      <c r="D94" s="103"/>
      <c r="E94" s="104"/>
      <c r="F94" s="104"/>
      <c r="G94" s="105"/>
      <c r="H94" s="106"/>
      <c r="I94" s="107"/>
      <c r="J94" s="106"/>
      <c r="K94" s="107"/>
      <c r="O94" s="108"/>
    </row>
    <row r="95" spans="1:104" x14ac:dyDescent="0.2">
      <c r="A95" s="109">
        <v>70</v>
      </c>
      <c r="B95" s="110" t="s">
        <v>760</v>
      </c>
      <c r="C95" s="111" t="s">
        <v>761</v>
      </c>
      <c r="D95" s="112" t="s">
        <v>152</v>
      </c>
      <c r="E95" s="113">
        <v>40</v>
      </c>
      <c r="F95" s="114">
        <v>0</v>
      </c>
      <c r="G95" s="115">
        <f>E95*F95</f>
        <v>0</v>
      </c>
      <c r="H95" s="116">
        <v>0</v>
      </c>
      <c r="I95" s="117">
        <f>E95*H95</f>
        <v>0</v>
      </c>
      <c r="J95" s="116">
        <v>0</v>
      </c>
      <c r="K95" s="117">
        <f>E95*J95</f>
        <v>0</v>
      </c>
      <c r="O95" s="108"/>
      <c r="Z95" s="108"/>
      <c r="AA95" s="108">
        <v>1</v>
      </c>
      <c r="AB95" s="108">
        <v>1</v>
      </c>
      <c r="AC95" s="108">
        <v>1</v>
      </c>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18">
        <f>G95</f>
        <v>0</v>
      </c>
      <c r="BA95" s="108"/>
      <c r="BB95" s="108"/>
      <c r="BC95" s="108"/>
      <c r="BD95" s="108"/>
      <c r="BE95" s="108"/>
      <c r="BF95" s="108"/>
      <c r="BG95" s="108"/>
      <c r="BH95" s="108"/>
      <c r="BI95" s="108"/>
      <c r="CA95" s="108">
        <v>1</v>
      </c>
      <c r="CB95" s="108">
        <v>1</v>
      </c>
      <c r="CZ95" s="75">
        <v>4</v>
      </c>
    </row>
    <row r="96" spans="1:104" ht="22.5" x14ac:dyDescent="0.2">
      <c r="A96" s="109">
        <v>71</v>
      </c>
      <c r="B96" s="110" t="s">
        <v>2750</v>
      </c>
      <c r="C96" s="111" t="s">
        <v>2751</v>
      </c>
      <c r="D96" s="112" t="s">
        <v>152</v>
      </c>
      <c r="E96" s="113">
        <v>1</v>
      </c>
      <c r="F96" s="114">
        <v>0</v>
      </c>
      <c r="G96" s="115">
        <f>E96*F96</f>
        <v>0</v>
      </c>
      <c r="H96" s="116">
        <v>0</v>
      </c>
      <c r="I96" s="117">
        <f>E96*H96</f>
        <v>0</v>
      </c>
      <c r="J96" s="116">
        <v>0</v>
      </c>
      <c r="K96" s="117">
        <f>E96*J96</f>
        <v>0</v>
      </c>
      <c r="O96" s="108"/>
      <c r="Z96" s="108"/>
      <c r="AA96" s="108">
        <v>1</v>
      </c>
      <c r="AB96" s="108">
        <v>1</v>
      </c>
      <c r="AC96" s="108">
        <v>1</v>
      </c>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18">
        <f>G96</f>
        <v>0</v>
      </c>
      <c r="BA96" s="108"/>
      <c r="BB96" s="108"/>
      <c r="BC96" s="108"/>
      <c r="BD96" s="108"/>
      <c r="BE96" s="108"/>
      <c r="BF96" s="108"/>
      <c r="BG96" s="108"/>
      <c r="BH96" s="108"/>
      <c r="BI96" s="108"/>
      <c r="CA96" s="108">
        <v>1</v>
      </c>
      <c r="CB96" s="108">
        <v>1</v>
      </c>
      <c r="CZ96" s="75">
        <v>4</v>
      </c>
    </row>
    <row r="97" spans="1:104" ht="33.75" x14ac:dyDescent="0.2">
      <c r="A97" s="109">
        <v>72</v>
      </c>
      <c r="B97" s="110" t="s">
        <v>2752</v>
      </c>
      <c r="C97" s="111" t="s">
        <v>2753</v>
      </c>
      <c r="D97" s="112" t="s">
        <v>133</v>
      </c>
      <c r="E97" s="113">
        <v>4</v>
      </c>
      <c r="F97" s="114">
        <v>0</v>
      </c>
      <c r="G97" s="115">
        <f>E97*F97</f>
        <v>0</v>
      </c>
      <c r="H97" s="116">
        <v>0</v>
      </c>
      <c r="I97" s="117">
        <f>E97*H97</f>
        <v>0</v>
      </c>
      <c r="J97" s="116">
        <v>0</v>
      </c>
      <c r="K97" s="117">
        <f>E97*J97</f>
        <v>0</v>
      </c>
      <c r="O97" s="108"/>
      <c r="Z97" s="108"/>
      <c r="AA97" s="108">
        <v>1</v>
      </c>
      <c r="AB97" s="108">
        <v>1</v>
      </c>
      <c r="AC97" s="108">
        <v>1</v>
      </c>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18">
        <f>G97</f>
        <v>0</v>
      </c>
      <c r="BA97" s="108"/>
      <c r="BB97" s="108"/>
      <c r="BC97" s="108"/>
      <c r="BD97" s="108"/>
      <c r="BE97" s="108"/>
      <c r="BF97" s="108"/>
      <c r="BG97" s="108"/>
      <c r="BH97" s="108"/>
      <c r="BI97" s="108"/>
      <c r="CA97" s="108">
        <v>1</v>
      </c>
      <c r="CB97" s="108">
        <v>1</v>
      </c>
      <c r="CZ97" s="75">
        <v>4</v>
      </c>
    </row>
    <row r="98" spans="1:104" x14ac:dyDescent="0.2">
      <c r="A98" s="109">
        <v>73</v>
      </c>
      <c r="B98" s="110" t="s">
        <v>980</v>
      </c>
      <c r="C98" s="111" t="s">
        <v>1218</v>
      </c>
      <c r="D98" s="112" t="s">
        <v>152</v>
      </c>
      <c r="E98" s="113">
        <v>40</v>
      </c>
      <c r="F98" s="114">
        <v>0</v>
      </c>
      <c r="G98" s="115">
        <f>E98*F98</f>
        <v>0</v>
      </c>
      <c r="H98" s="116">
        <v>0</v>
      </c>
      <c r="I98" s="117">
        <f>E98*H98</f>
        <v>0</v>
      </c>
      <c r="J98" s="116"/>
      <c r="K98" s="117">
        <f>E98*J98</f>
        <v>0</v>
      </c>
      <c r="O98" s="108"/>
      <c r="Z98" s="108"/>
      <c r="AA98" s="108">
        <v>3</v>
      </c>
      <c r="AB98" s="108">
        <v>1</v>
      </c>
      <c r="AC98" s="108" t="s">
        <v>980</v>
      </c>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18">
        <f>G98</f>
        <v>0</v>
      </c>
      <c r="BA98" s="108"/>
      <c r="BB98" s="108"/>
      <c r="BC98" s="108"/>
      <c r="BD98" s="108"/>
      <c r="BE98" s="108"/>
      <c r="BF98" s="108"/>
      <c r="BG98" s="108"/>
      <c r="BH98" s="108"/>
      <c r="BI98" s="108"/>
      <c r="CA98" s="108">
        <v>3</v>
      </c>
      <c r="CB98" s="108">
        <v>1</v>
      </c>
      <c r="CZ98" s="75">
        <v>3</v>
      </c>
    </row>
    <row r="99" spans="1:104" x14ac:dyDescent="0.2">
      <c r="A99" s="128" t="s">
        <v>51</v>
      </c>
      <c r="B99" s="129" t="s">
        <v>2748</v>
      </c>
      <c r="C99" s="130" t="s">
        <v>2749</v>
      </c>
      <c r="D99" s="131"/>
      <c r="E99" s="132"/>
      <c r="F99" s="132"/>
      <c r="G99" s="133">
        <f>SUM(G94:G98)</f>
        <v>0</v>
      </c>
      <c r="H99" s="134"/>
      <c r="I99" s="133">
        <f>SUM(I94:I98)</f>
        <v>0</v>
      </c>
      <c r="J99" s="135"/>
      <c r="K99" s="133">
        <f>SUM(K94:K98)</f>
        <v>0</v>
      </c>
      <c r="O99" s="108"/>
      <c r="X99" s="136">
        <f>K99</f>
        <v>0</v>
      </c>
      <c r="Y99" s="136">
        <f>I99</f>
        <v>0</v>
      </c>
      <c r="Z99" s="118">
        <f>G99</f>
        <v>0</v>
      </c>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37"/>
      <c r="BB99" s="137"/>
      <c r="BC99" s="137"/>
      <c r="BD99" s="137"/>
      <c r="BE99" s="137"/>
      <c r="BF99" s="137"/>
      <c r="BG99" s="108"/>
      <c r="BH99" s="108"/>
      <c r="BI99" s="108"/>
    </row>
    <row r="100" spans="1:104" x14ac:dyDescent="0.2">
      <c r="A100" s="138" t="s">
        <v>29</v>
      </c>
      <c r="B100" s="139" t="s">
        <v>52</v>
      </c>
      <c r="C100" s="140"/>
      <c r="D100" s="141"/>
      <c r="E100" s="142"/>
      <c r="F100" s="142"/>
      <c r="G100" s="143">
        <f>SUM(Z7:Z100)</f>
        <v>0</v>
      </c>
      <c r="H100" s="144"/>
      <c r="I100" s="143">
        <f>SUM(Y7:Y100)</f>
        <v>0</v>
      </c>
      <c r="J100" s="144"/>
      <c r="K100" s="143">
        <f>SUM(X7:X100)</f>
        <v>0</v>
      </c>
      <c r="O100" s="108"/>
      <c r="BA100" s="145"/>
      <c r="BB100" s="145"/>
      <c r="BC100" s="145"/>
      <c r="BD100" s="145"/>
      <c r="BE100" s="145"/>
      <c r="BF100" s="145"/>
    </row>
    <row r="101" spans="1:104" x14ac:dyDescent="0.2">
      <c r="E101" s="75"/>
    </row>
    <row r="102" spans="1:104" x14ac:dyDescent="0.2">
      <c r="A102" s="146" t="s">
        <v>31</v>
      </c>
      <c r="E102" s="75"/>
    </row>
    <row r="103" spans="1:104" ht="117.75" customHeight="1" x14ac:dyDescent="0.2">
      <c r="A103" s="182"/>
      <c r="B103" s="183"/>
      <c r="C103" s="183"/>
      <c r="D103" s="183"/>
      <c r="E103" s="183"/>
      <c r="F103" s="183"/>
      <c r="G103" s="184"/>
    </row>
    <row r="104" spans="1:104" x14ac:dyDescent="0.2">
      <c r="E104" s="75"/>
    </row>
    <row r="105" spans="1:104" x14ac:dyDescent="0.2">
      <c r="E105" s="75"/>
    </row>
    <row r="106" spans="1:104" x14ac:dyDescent="0.2">
      <c r="E106" s="75"/>
    </row>
    <row r="107" spans="1:104" x14ac:dyDescent="0.2">
      <c r="E107" s="75"/>
    </row>
    <row r="108" spans="1:104" x14ac:dyDescent="0.2">
      <c r="E108" s="75"/>
    </row>
    <row r="109" spans="1:104" x14ac:dyDescent="0.2">
      <c r="E109" s="75"/>
    </row>
    <row r="110" spans="1:104" x14ac:dyDescent="0.2">
      <c r="E110" s="75"/>
    </row>
    <row r="111" spans="1:104" x14ac:dyDescent="0.2">
      <c r="E111" s="75"/>
    </row>
    <row r="112" spans="1:104" x14ac:dyDescent="0.2">
      <c r="E112" s="75"/>
    </row>
    <row r="113" spans="5:5" x14ac:dyDescent="0.2">
      <c r="E113" s="75"/>
    </row>
    <row r="114" spans="5:5" x14ac:dyDescent="0.2">
      <c r="E114" s="75"/>
    </row>
    <row r="115" spans="5:5" x14ac:dyDescent="0.2">
      <c r="E115" s="75"/>
    </row>
    <row r="116" spans="5:5" x14ac:dyDescent="0.2">
      <c r="E116" s="75"/>
    </row>
    <row r="117" spans="5:5" x14ac:dyDescent="0.2">
      <c r="E117" s="75"/>
    </row>
    <row r="118" spans="5:5" x14ac:dyDescent="0.2">
      <c r="E118" s="75"/>
    </row>
    <row r="119" spans="5:5" x14ac:dyDescent="0.2">
      <c r="E119" s="75"/>
    </row>
    <row r="120" spans="5:5" x14ac:dyDescent="0.2">
      <c r="E120" s="75"/>
    </row>
    <row r="121" spans="5:5" x14ac:dyDescent="0.2">
      <c r="E121" s="75"/>
    </row>
    <row r="122" spans="5:5" x14ac:dyDescent="0.2">
      <c r="E122" s="75"/>
    </row>
    <row r="123" spans="5:5" x14ac:dyDescent="0.2">
      <c r="E123" s="75"/>
    </row>
    <row r="124" spans="5:5" x14ac:dyDescent="0.2">
      <c r="E124" s="75"/>
    </row>
    <row r="125" spans="5:5" x14ac:dyDescent="0.2">
      <c r="E125" s="75"/>
    </row>
    <row r="126" spans="5:5" x14ac:dyDescent="0.2">
      <c r="E126" s="75"/>
    </row>
    <row r="127" spans="5:5" x14ac:dyDescent="0.2">
      <c r="E127" s="75"/>
    </row>
    <row r="128" spans="5:5" x14ac:dyDescent="0.2">
      <c r="E128" s="75"/>
    </row>
    <row r="129" spans="5:5" x14ac:dyDescent="0.2">
      <c r="E129" s="75"/>
    </row>
    <row r="130" spans="5:5" x14ac:dyDescent="0.2">
      <c r="E130" s="75"/>
    </row>
    <row r="131" spans="5:5" x14ac:dyDescent="0.2">
      <c r="E131" s="75"/>
    </row>
    <row r="132" spans="5:5" x14ac:dyDescent="0.2">
      <c r="E132" s="75"/>
    </row>
    <row r="133" spans="5:5" x14ac:dyDescent="0.2">
      <c r="E133" s="75"/>
    </row>
    <row r="134" spans="5:5" x14ac:dyDescent="0.2">
      <c r="E134" s="75"/>
    </row>
    <row r="135" spans="5:5" x14ac:dyDescent="0.2">
      <c r="E135" s="75"/>
    </row>
    <row r="136" spans="5:5" x14ac:dyDescent="0.2">
      <c r="E136" s="75"/>
    </row>
    <row r="137" spans="5:5" x14ac:dyDescent="0.2">
      <c r="E137" s="75"/>
    </row>
    <row r="138" spans="5:5" x14ac:dyDescent="0.2">
      <c r="E138" s="75"/>
    </row>
    <row r="139" spans="5:5" x14ac:dyDescent="0.2">
      <c r="E139" s="75"/>
    </row>
    <row r="140" spans="5:5" x14ac:dyDescent="0.2">
      <c r="E140" s="75"/>
    </row>
    <row r="141" spans="5:5" x14ac:dyDescent="0.2">
      <c r="E141" s="75"/>
    </row>
    <row r="142" spans="5:5" x14ac:dyDescent="0.2">
      <c r="E142" s="75"/>
    </row>
    <row r="143" spans="5:5" x14ac:dyDescent="0.2">
      <c r="E143" s="75"/>
    </row>
    <row r="144" spans="5:5" x14ac:dyDescent="0.2">
      <c r="E144" s="75"/>
    </row>
    <row r="145" spans="1:7" x14ac:dyDescent="0.2">
      <c r="E145" s="75"/>
    </row>
    <row r="146" spans="1:7" x14ac:dyDescent="0.2">
      <c r="E146" s="75"/>
    </row>
    <row r="147" spans="1:7" x14ac:dyDescent="0.2">
      <c r="E147" s="75"/>
    </row>
    <row r="148" spans="1:7" x14ac:dyDescent="0.2">
      <c r="E148" s="75"/>
    </row>
    <row r="149" spans="1:7" x14ac:dyDescent="0.2">
      <c r="E149" s="75"/>
    </row>
    <row r="150" spans="1:7" x14ac:dyDescent="0.2">
      <c r="E150" s="75"/>
    </row>
    <row r="151" spans="1:7" x14ac:dyDescent="0.2">
      <c r="E151" s="75"/>
    </row>
    <row r="152" spans="1:7" x14ac:dyDescent="0.2">
      <c r="E152" s="75"/>
    </row>
    <row r="153" spans="1:7" x14ac:dyDescent="0.2">
      <c r="E153" s="75"/>
    </row>
    <row r="154" spans="1:7" x14ac:dyDescent="0.2">
      <c r="E154" s="75"/>
    </row>
    <row r="155" spans="1:7" x14ac:dyDescent="0.2">
      <c r="E155" s="75"/>
    </row>
    <row r="156" spans="1:7" x14ac:dyDescent="0.2">
      <c r="E156" s="75"/>
    </row>
    <row r="157" spans="1:7" x14ac:dyDescent="0.2">
      <c r="E157" s="75"/>
    </row>
    <row r="158" spans="1:7" x14ac:dyDescent="0.2">
      <c r="E158" s="75"/>
    </row>
    <row r="159" spans="1:7" x14ac:dyDescent="0.2">
      <c r="A159" s="147"/>
      <c r="B159" s="147"/>
    </row>
    <row r="160" spans="1:7" x14ac:dyDescent="0.2">
      <c r="C160" s="148"/>
      <c r="D160" s="148"/>
      <c r="E160" s="149"/>
      <c r="F160" s="148"/>
      <c r="G160" s="150"/>
    </row>
    <row r="161" spans="1:2" x14ac:dyDescent="0.2">
      <c r="A161" s="147"/>
      <c r="B161" s="147"/>
    </row>
  </sheetData>
  <sheetProtection password="C7B2" sheet="1"/>
  <mergeCells count="16">
    <mergeCell ref="A1:G1"/>
    <mergeCell ref="A103:G103"/>
    <mergeCell ref="C24:G24"/>
    <mergeCell ref="C40:G40"/>
    <mergeCell ref="C42:G42"/>
    <mergeCell ref="C52:G52"/>
    <mergeCell ref="C81:G81"/>
    <mergeCell ref="C83:G83"/>
    <mergeCell ref="C85:G85"/>
    <mergeCell ref="C87:G87"/>
    <mergeCell ref="C54:G54"/>
    <mergeCell ref="C65:G65"/>
    <mergeCell ref="C67:G67"/>
    <mergeCell ref="C69:G69"/>
    <mergeCell ref="C71:G71"/>
    <mergeCell ref="C79:G79"/>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334</vt:i4>
      </vt:variant>
    </vt:vector>
  </HeadingPairs>
  <TitlesOfParts>
    <vt:vector size="359" baseType="lpstr">
      <vt:lpstr>Uchazeč</vt:lpstr>
      <vt:lpstr>Stavba</vt:lpstr>
      <vt:lpstr>01 01 </vt:lpstr>
      <vt:lpstr>SO01 01 </vt:lpstr>
      <vt:lpstr>SO01 02 </vt:lpstr>
      <vt:lpstr>SO01 03 </vt:lpstr>
      <vt:lpstr>SO01 04 </vt:lpstr>
      <vt:lpstr>SO01 05 </vt:lpstr>
      <vt:lpstr>SO01 06 </vt:lpstr>
      <vt:lpstr>SO02 SO02-1 </vt:lpstr>
      <vt:lpstr>SO02 SO02-2 </vt:lpstr>
      <vt:lpstr>SO02 SO02-3 </vt:lpstr>
      <vt:lpstr>SO02 SO02-4 </vt:lpstr>
      <vt:lpstr>SO03 SO03-01 </vt:lpstr>
      <vt:lpstr>SO03 SO03-02 </vt:lpstr>
      <vt:lpstr>SO03 SO03-03 </vt:lpstr>
      <vt:lpstr>SO03-2 SO03-1 </vt:lpstr>
      <vt:lpstr>SO03-2 SO03-2 </vt:lpstr>
      <vt:lpstr>SO03-2 SO03-3 </vt:lpstr>
      <vt:lpstr>SO04 SO04-1 </vt:lpstr>
      <vt:lpstr>SO04 SO04-2 </vt:lpstr>
      <vt:lpstr>SO04 SO04-3 </vt:lpstr>
      <vt:lpstr>SO05 SO05-1 </vt:lpstr>
      <vt:lpstr>SO05 SO05-2 </vt:lpstr>
      <vt:lpstr>SO05 SO05-3 </vt:lpstr>
      <vt:lpstr>Stavba!CisloStavby</vt:lpstr>
      <vt:lpstr>Stavba!NazevObjektu</vt:lpstr>
      <vt:lpstr>Stavba!NazevStavby</vt:lpstr>
      <vt:lpstr>'01 01 '!Názvy_tisku</vt:lpstr>
      <vt:lpstr>'SO01 01 '!Názvy_tisku</vt:lpstr>
      <vt:lpstr>'SO01 02 '!Názvy_tisku</vt:lpstr>
      <vt:lpstr>'SO01 03 '!Názvy_tisku</vt:lpstr>
      <vt:lpstr>'SO01 04 '!Názvy_tisku</vt:lpstr>
      <vt:lpstr>'SO01 05 '!Názvy_tisku</vt:lpstr>
      <vt:lpstr>'SO01 06 '!Názvy_tisku</vt:lpstr>
      <vt:lpstr>'SO02 SO02-1 '!Názvy_tisku</vt:lpstr>
      <vt:lpstr>'SO02 SO02-2 '!Názvy_tisku</vt:lpstr>
      <vt:lpstr>'SO02 SO02-3 '!Názvy_tisku</vt:lpstr>
      <vt:lpstr>'SO02 SO02-4 '!Názvy_tisku</vt:lpstr>
      <vt:lpstr>'SO03 SO03-01 '!Názvy_tisku</vt:lpstr>
      <vt:lpstr>'SO03 SO03-02 '!Názvy_tisku</vt:lpstr>
      <vt:lpstr>'SO03 SO03-03 '!Názvy_tisku</vt:lpstr>
      <vt:lpstr>'SO03-2 SO03-1 '!Názvy_tisku</vt:lpstr>
      <vt:lpstr>'SO03-2 SO03-2 '!Názvy_tisku</vt:lpstr>
      <vt:lpstr>'SO03-2 SO03-3 '!Názvy_tisku</vt:lpstr>
      <vt:lpstr>'SO04 SO04-1 '!Názvy_tisku</vt:lpstr>
      <vt:lpstr>'SO04 SO04-2 '!Názvy_tisku</vt:lpstr>
      <vt:lpstr>'SO04 SO04-3 '!Názvy_tisku</vt:lpstr>
      <vt:lpstr>'SO05 SO05-1 '!Názvy_tisku</vt:lpstr>
      <vt:lpstr>'SO05 SO05-2 '!Názvy_tisku</vt:lpstr>
      <vt:lpstr>'SO05 SO05-3 '!Názvy_tisku</vt:lpstr>
      <vt:lpstr>Stavba!Objednatel</vt:lpstr>
      <vt:lpstr>Objekt</vt:lpstr>
      <vt:lpstr>'01 01 '!Oblast_tisku</vt:lpstr>
      <vt:lpstr>'SO01 01 '!Oblast_tisku</vt:lpstr>
      <vt:lpstr>'SO01 02 '!Oblast_tisku</vt:lpstr>
      <vt:lpstr>'SO01 03 '!Oblast_tisku</vt:lpstr>
      <vt:lpstr>'SO01 04 '!Oblast_tisku</vt:lpstr>
      <vt:lpstr>'SO01 05 '!Oblast_tisku</vt:lpstr>
      <vt:lpstr>'SO01 06 '!Oblast_tisku</vt:lpstr>
      <vt:lpstr>'SO02 SO02-1 '!Oblast_tisku</vt:lpstr>
      <vt:lpstr>'SO02 SO02-2 '!Oblast_tisku</vt:lpstr>
      <vt:lpstr>'SO02 SO02-3 '!Oblast_tisku</vt:lpstr>
      <vt:lpstr>'SO02 SO02-4 '!Oblast_tisku</vt:lpstr>
      <vt:lpstr>'SO03 SO03-01 '!Oblast_tisku</vt:lpstr>
      <vt:lpstr>'SO03 SO03-02 '!Oblast_tisku</vt:lpstr>
      <vt:lpstr>'SO03 SO03-03 '!Oblast_tisku</vt:lpstr>
      <vt:lpstr>'SO03-2 SO03-1 '!Oblast_tisku</vt:lpstr>
      <vt:lpstr>'SO03-2 SO03-2 '!Oblast_tisku</vt:lpstr>
      <vt:lpstr>'SO03-2 SO03-3 '!Oblast_tisku</vt:lpstr>
      <vt:lpstr>'SO04 SO04-1 '!Oblast_tisku</vt:lpstr>
      <vt:lpstr>'SO04 SO04-2 '!Oblast_tisku</vt:lpstr>
      <vt:lpstr>'SO04 SO04-3 '!Oblast_tisku</vt:lpstr>
      <vt:lpstr>'SO05 SO05-1 '!Oblast_tisku</vt:lpstr>
      <vt:lpstr>'SO05 SO05-2 '!Oblast_tisku</vt:lpstr>
      <vt:lpstr>'SO05 SO05-3 '!Oblast_tisku</vt:lpstr>
      <vt:lpstr>Stavba!Oblast_tisku</vt:lpstr>
      <vt:lpstr>odic</vt:lpstr>
      <vt:lpstr>oico</vt:lpstr>
      <vt:lpstr>omisto</vt:lpstr>
      <vt:lpstr>onazev</vt:lpstr>
      <vt:lpstr>opsc</vt:lpstr>
      <vt:lpstr>'SO01 01 '!SloupecCC</vt:lpstr>
      <vt:lpstr>'SO01 02 '!SloupecCC</vt:lpstr>
      <vt:lpstr>'SO01 03 '!SloupecCC</vt:lpstr>
      <vt:lpstr>'SO01 04 '!SloupecCC</vt:lpstr>
      <vt:lpstr>'SO01 05 '!SloupecCC</vt:lpstr>
      <vt:lpstr>'SO01 06 '!SloupecCC</vt:lpstr>
      <vt:lpstr>'SO02 SO02-1 '!SloupecCC</vt:lpstr>
      <vt:lpstr>'SO02 SO02-2 '!SloupecCC</vt:lpstr>
      <vt:lpstr>'SO02 SO02-3 '!SloupecCC</vt:lpstr>
      <vt:lpstr>'SO02 SO02-4 '!SloupecCC</vt:lpstr>
      <vt:lpstr>'SO03 SO03-01 '!SloupecCC</vt:lpstr>
      <vt:lpstr>'SO03 SO03-02 '!SloupecCC</vt:lpstr>
      <vt:lpstr>'SO03 SO03-03 '!SloupecCC</vt:lpstr>
      <vt:lpstr>'SO03-2 SO03-1 '!SloupecCC</vt:lpstr>
      <vt:lpstr>'SO03-2 SO03-2 '!SloupecCC</vt:lpstr>
      <vt:lpstr>'SO03-2 SO03-3 '!SloupecCC</vt:lpstr>
      <vt:lpstr>'SO04 SO04-1 '!SloupecCC</vt:lpstr>
      <vt:lpstr>'SO04 SO04-2 '!SloupecCC</vt:lpstr>
      <vt:lpstr>'SO04 SO04-3 '!SloupecCC</vt:lpstr>
      <vt:lpstr>'SO05 SO05-1 '!SloupecCC</vt:lpstr>
      <vt:lpstr>'SO05 SO05-2 '!SloupecCC</vt:lpstr>
      <vt:lpstr>'SO05 SO05-3 '!SloupecCC</vt:lpstr>
      <vt:lpstr>SloupecCC</vt:lpstr>
      <vt:lpstr>'SO01 01 '!SloupecCDH</vt:lpstr>
      <vt:lpstr>'SO01 02 '!SloupecCDH</vt:lpstr>
      <vt:lpstr>'SO01 03 '!SloupecCDH</vt:lpstr>
      <vt:lpstr>'SO01 04 '!SloupecCDH</vt:lpstr>
      <vt:lpstr>'SO01 05 '!SloupecCDH</vt:lpstr>
      <vt:lpstr>'SO01 06 '!SloupecCDH</vt:lpstr>
      <vt:lpstr>'SO02 SO02-1 '!SloupecCDH</vt:lpstr>
      <vt:lpstr>'SO02 SO02-2 '!SloupecCDH</vt:lpstr>
      <vt:lpstr>'SO02 SO02-3 '!SloupecCDH</vt:lpstr>
      <vt:lpstr>'SO02 SO02-4 '!SloupecCDH</vt:lpstr>
      <vt:lpstr>'SO03 SO03-01 '!SloupecCDH</vt:lpstr>
      <vt:lpstr>'SO03 SO03-02 '!SloupecCDH</vt:lpstr>
      <vt:lpstr>'SO03 SO03-03 '!SloupecCDH</vt:lpstr>
      <vt:lpstr>'SO03-2 SO03-1 '!SloupecCDH</vt:lpstr>
      <vt:lpstr>'SO03-2 SO03-2 '!SloupecCDH</vt:lpstr>
      <vt:lpstr>'SO03-2 SO03-3 '!SloupecCDH</vt:lpstr>
      <vt:lpstr>'SO04 SO04-1 '!SloupecCDH</vt:lpstr>
      <vt:lpstr>'SO04 SO04-2 '!SloupecCDH</vt:lpstr>
      <vt:lpstr>'SO04 SO04-3 '!SloupecCDH</vt:lpstr>
      <vt:lpstr>'SO05 SO05-1 '!SloupecCDH</vt:lpstr>
      <vt:lpstr>'SO05 SO05-2 '!SloupecCDH</vt:lpstr>
      <vt:lpstr>'SO05 SO05-3 '!SloupecCDH</vt:lpstr>
      <vt:lpstr>SloupecCDH</vt:lpstr>
      <vt:lpstr>'SO01 01 '!SloupecCisloPol</vt:lpstr>
      <vt:lpstr>'SO01 02 '!SloupecCisloPol</vt:lpstr>
      <vt:lpstr>'SO01 03 '!SloupecCisloPol</vt:lpstr>
      <vt:lpstr>'SO01 04 '!SloupecCisloPol</vt:lpstr>
      <vt:lpstr>'SO01 05 '!SloupecCisloPol</vt:lpstr>
      <vt:lpstr>'SO01 06 '!SloupecCisloPol</vt:lpstr>
      <vt:lpstr>'SO02 SO02-1 '!SloupecCisloPol</vt:lpstr>
      <vt:lpstr>'SO02 SO02-2 '!SloupecCisloPol</vt:lpstr>
      <vt:lpstr>'SO02 SO02-3 '!SloupecCisloPol</vt:lpstr>
      <vt:lpstr>'SO02 SO02-4 '!SloupecCisloPol</vt:lpstr>
      <vt:lpstr>'SO03 SO03-01 '!SloupecCisloPol</vt:lpstr>
      <vt:lpstr>'SO03 SO03-02 '!SloupecCisloPol</vt:lpstr>
      <vt:lpstr>'SO03 SO03-03 '!SloupecCisloPol</vt:lpstr>
      <vt:lpstr>'SO03-2 SO03-1 '!SloupecCisloPol</vt:lpstr>
      <vt:lpstr>'SO03-2 SO03-2 '!SloupecCisloPol</vt:lpstr>
      <vt:lpstr>'SO03-2 SO03-3 '!SloupecCisloPol</vt:lpstr>
      <vt:lpstr>'SO04 SO04-1 '!SloupecCisloPol</vt:lpstr>
      <vt:lpstr>'SO04 SO04-2 '!SloupecCisloPol</vt:lpstr>
      <vt:lpstr>'SO04 SO04-3 '!SloupecCisloPol</vt:lpstr>
      <vt:lpstr>'SO05 SO05-1 '!SloupecCisloPol</vt:lpstr>
      <vt:lpstr>'SO05 SO05-2 '!SloupecCisloPol</vt:lpstr>
      <vt:lpstr>'SO05 SO05-3 '!SloupecCisloPol</vt:lpstr>
      <vt:lpstr>SloupecCisloPol</vt:lpstr>
      <vt:lpstr>'SO01 01 '!SloupecCH</vt:lpstr>
      <vt:lpstr>'SO01 02 '!SloupecCH</vt:lpstr>
      <vt:lpstr>'SO01 03 '!SloupecCH</vt:lpstr>
      <vt:lpstr>'SO01 04 '!SloupecCH</vt:lpstr>
      <vt:lpstr>'SO01 05 '!SloupecCH</vt:lpstr>
      <vt:lpstr>'SO01 06 '!SloupecCH</vt:lpstr>
      <vt:lpstr>'SO02 SO02-1 '!SloupecCH</vt:lpstr>
      <vt:lpstr>'SO02 SO02-2 '!SloupecCH</vt:lpstr>
      <vt:lpstr>'SO02 SO02-3 '!SloupecCH</vt:lpstr>
      <vt:lpstr>'SO02 SO02-4 '!SloupecCH</vt:lpstr>
      <vt:lpstr>'SO03 SO03-01 '!SloupecCH</vt:lpstr>
      <vt:lpstr>'SO03 SO03-02 '!SloupecCH</vt:lpstr>
      <vt:lpstr>'SO03 SO03-03 '!SloupecCH</vt:lpstr>
      <vt:lpstr>'SO03-2 SO03-1 '!SloupecCH</vt:lpstr>
      <vt:lpstr>'SO03-2 SO03-2 '!SloupecCH</vt:lpstr>
      <vt:lpstr>'SO03-2 SO03-3 '!SloupecCH</vt:lpstr>
      <vt:lpstr>'SO04 SO04-1 '!SloupecCH</vt:lpstr>
      <vt:lpstr>'SO04 SO04-2 '!SloupecCH</vt:lpstr>
      <vt:lpstr>'SO04 SO04-3 '!SloupecCH</vt:lpstr>
      <vt:lpstr>'SO05 SO05-1 '!SloupecCH</vt:lpstr>
      <vt:lpstr>'SO05 SO05-2 '!SloupecCH</vt:lpstr>
      <vt:lpstr>'SO05 SO05-3 '!SloupecCH</vt:lpstr>
      <vt:lpstr>SloupecCH</vt:lpstr>
      <vt:lpstr>'SO01 01 '!SloupecJC</vt:lpstr>
      <vt:lpstr>'SO01 02 '!SloupecJC</vt:lpstr>
      <vt:lpstr>'SO01 03 '!SloupecJC</vt:lpstr>
      <vt:lpstr>'SO01 04 '!SloupecJC</vt:lpstr>
      <vt:lpstr>'SO01 05 '!SloupecJC</vt:lpstr>
      <vt:lpstr>'SO01 06 '!SloupecJC</vt:lpstr>
      <vt:lpstr>'SO02 SO02-1 '!SloupecJC</vt:lpstr>
      <vt:lpstr>'SO02 SO02-2 '!SloupecJC</vt:lpstr>
      <vt:lpstr>'SO02 SO02-3 '!SloupecJC</vt:lpstr>
      <vt:lpstr>'SO02 SO02-4 '!SloupecJC</vt:lpstr>
      <vt:lpstr>'SO03 SO03-01 '!SloupecJC</vt:lpstr>
      <vt:lpstr>'SO03 SO03-02 '!SloupecJC</vt:lpstr>
      <vt:lpstr>'SO03 SO03-03 '!SloupecJC</vt:lpstr>
      <vt:lpstr>'SO03-2 SO03-1 '!SloupecJC</vt:lpstr>
      <vt:lpstr>'SO03-2 SO03-2 '!SloupecJC</vt:lpstr>
      <vt:lpstr>'SO03-2 SO03-3 '!SloupecJC</vt:lpstr>
      <vt:lpstr>'SO04 SO04-1 '!SloupecJC</vt:lpstr>
      <vt:lpstr>'SO04 SO04-2 '!SloupecJC</vt:lpstr>
      <vt:lpstr>'SO04 SO04-3 '!SloupecJC</vt:lpstr>
      <vt:lpstr>'SO05 SO05-1 '!SloupecJC</vt:lpstr>
      <vt:lpstr>'SO05 SO05-2 '!SloupecJC</vt:lpstr>
      <vt:lpstr>'SO05 SO05-3 '!SloupecJC</vt:lpstr>
      <vt:lpstr>SloupecJC</vt:lpstr>
      <vt:lpstr>'SO01 01 '!SloupecJDH</vt:lpstr>
      <vt:lpstr>'SO01 02 '!SloupecJDH</vt:lpstr>
      <vt:lpstr>'SO01 03 '!SloupecJDH</vt:lpstr>
      <vt:lpstr>'SO01 04 '!SloupecJDH</vt:lpstr>
      <vt:lpstr>'SO01 05 '!SloupecJDH</vt:lpstr>
      <vt:lpstr>'SO01 06 '!SloupecJDH</vt:lpstr>
      <vt:lpstr>'SO02 SO02-1 '!SloupecJDH</vt:lpstr>
      <vt:lpstr>'SO02 SO02-2 '!SloupecJDH</vt:lpstr>
      <vt:lpstr>'SO02 SO02-3 '!SloupecJDH</vt:lpstr>
      <vt:lpstr>'SO02 SO02-4 '!SloupecJDH</vt:lpstr>
      <vt:lpstr>'SO03 SO03-01 '!SloupecJDH</vt:lpstr>
      <vt:lpstr>'SO03 SO03-02 '!SloupecJDH</vt:lpstr>
      <vt:lpstr>'SO03 SO03-03 '!SloupecJDH</vt:lpstr>
      <vt:lpstr>'SO03-2 SO03-1 '!SloupecJDH</vt:lpstr>
      <vt:lpstr>'SO03-2 SO03-2 '!SloupecJDH</vt:lpstr>
      <vt:lpstr>'SO03-2 SO03-3 '!SloupecJDH</vt:lpstr>
      <vt:lpstr>'SO04 SO04-1 '!SloupecJDH</vt:lpstr>
      <vt:lpstr>'SO04 SO04-2 '!SloupecJDH</vt:lpstr>
      <vt:lpstr>'SO04 SO04-3 '!SloupecJDH</vt:lpstr>
      <vt:lpstr>'SO05 SO05-1 '!SloupecJDH</vt:lpstr>
      <vt:lpstr>'SO05 SO05-2 '!SloupecJDH</vt:lpstr>
      <vt:lpstr>'SO05 SO05-3 '!SloupecJDH</vt:lpstr>
      <vt:lpstr>SloupecJDH</vt:lpstr>
      <vt:lpstr>'SO01 01 '!SloupecJDM</vt:lpstr>
      <vt:lpstr>'SO01 02 '!SloupecJDM</vt:lpstr>
      <vt:lpstr>'SO01 03 '!SloupecJDM</vt:lpstr>
      <vt:lpstr>'SO01 04 '!SloupecJDM</vt:lpstr>
      <vt:lpstr>'SO01 05 '!SloupecJDM</vt:lpstr>
      <vt:lpstr>'SO01 06 '!SloupecJDM</vt:lpstr>
      <vt:lpstr>'SO02 SO02-1 '!SloupecJDM</vt:lpstr>
      <vt:lpstr>'SO02 SO02-2 '!SloupecJDM</vt:lpstr>
      <vt:lpstr>'SO02 SO02-3 '!SloupecJDM</vt:lpstr>
      <vt:lpstr>'SO02 SO02-4 '!SloupecJDM</vt:lpstr>
      <vt:lpstr>'SO03 SO03-01 '!SloupecJDM</vt:lpstr>
      <vt:lpstr>'SO03 SO03-02 '!SloupecJDM</vt:lpstr>
      <vt:lpstr>'SO03 SO03-03 '!SloupecJDM</vt:lpstr>
      <vt:lpstr>'SO03-2 SO03-1 '!SloupecJDM</vt:lpstr>
      <vt:lpstr>'SO03-2 SO03-2 '!SloupecJDM</vt:lpstr>
      <vt:lpstr>'SO03-2 SO03-3 '!SloupecJDM</vt:lpstr>
      <vt:lpstr>'SO04 SO04-1 '!SloupecJDM</vt:lpstr>
      <vt:lpstr>'SO04 SO04-2 '!SloupecJDM</vt:lpstr>
      <vt:lpstr>'SO04 SO04-3 '!SloupecJDM</vt:lpstr>
      <vt:lpstr>'SO05 SO05-1 '!SloupecJDM</vt:lpstr>
      <vt:lpstr>'SO05 SO05-2 '!SloupecJDM</vt:lpstr>
      <vt:lpstr>'SO05 SO05-3 '!SloupecJDM</vt:lpstr>
      <vt:lpstr>SloupecJDM</vt:lpstr>
      <vt:lpstr>'SO01 01 '!SloupecJH</vt:lpstr>
      <vt:lpstr>'SO01 02 '!SloupecJH</vt:lpstr>
      <vt:lpstr>'SO01 03 '!SloupecJH</vt:lpstr>
      <vt:lpstr>'SO01 04 '!SloupecJH</vt:lpstr>
      <vt:lpstr>'SO01 05 '!SloupecJH</vt:lpstr>
      <vt:lpstr>'SO01 06 '!SloupecJH</vt:lpstr>
      <vt:lpstr>'SO02 SO02-1 '!SloupecJH</vt:lpstr>
      <vt:lpstr>'SO02 SO02-2 '!SloupecJH</vt:lpstr>
      <vt:lpstr>'SO02 SO02-3 '!SloupecJH</vt:lpstr>
      <vt:lpstr>'SO02 SO02-4 '!SloupecJH</vt:lpstr>
      <vt:lpstr>'SO03 SO03-01 '!SloupecJH</vt:lpstr>
      <vt:lpstr>'SO03 SO03-02 '!SloupecJH</vt:lpstr>
      <vt:lpstr>'SO03 SO03-03 '!SloupecJH</vt:lpstr>
      <vt:lpstr>'SO03-2 SO03-1 '!SloupecJH</vt:lpstr>
      <vt:lpstr>'SO03-2 SO03-2 '!SloupecJH</vt:lpstr>
      <vt:lpstr>'SO03-2 SO03-3 '!SloupecJH</vt:lpstr>
      <vt:lpstr>'SO04 SO04-1 '!SloupecJH</vt:lpstr>
      <vt:lpstr>'SO04 SO04-2 '!SloupecJH</vt:lpstr>
      <vt:lpstr>'SO04 SO04-3 '!SloupecJH</vt:lpstr>
      <vt:lpstr>'SO05 SO05-1 '!SloupecJH</vt:lpstr>
      <vt:lpstr>'SO05 SO05-2 '!SloupecJH</vt:lpstr>
      <vt:lpstr>'SO05 SO05-3 '!SloupecJH</vt:lpstr>
      <vt:lpstr>SloupecJH</vt:lpstr>
      <vt:lpstr>'SO01 01 '!SloupecMJ</vt:lpstr>
      <vt:lpstr>'SO01 02 '!SloupecMJ</vt:lpstr>
      <vt:lpstr>'SO01 03 '!SloupecMJ</vt:lpstr>
      <vt:lpstr>'SO01 04 '!SloupecMJ</vt:lpstr>
      <vt:lpstr>'SO01 05 '!SloupecMJ</vt:lpstr>
      <vt:lpstr>'SO01 06 '!SloupecMJ</vt:lpstr>
      <vt:lpstr>'SO02 SO02-1 '!SloupecMJ</vt:lpstr>
      <vt:lpstr>'SO02 SO02-2 '!SloupecMJ</vt:lpstr>
      <vt:lpstr>'SO02 SO02-3 '!SloupecMJ</vt:lpstr>
      <vt:lpstr>'SO02 SO02-4 '!SloupecMJ</vt:lpstr>
      <vt:lpstr>'SO03 SO03-01 '!SloupecMJ</vt:lpstr>
      <vt:lpstr>'SO03 SO03-02 '!SloupecMJ</vt:lpstr>
      <vt:lpstr>'SO03 SO03-03 '!SloupecMJ</vt:lpstr>
      <vt:lpstr>'SO03-2 SO03-1 '!SloupecMJ</vt:lpstr>
      <vt:lpstr>'SO03-2 SO03-2 '!SloupecMJ</vt:lpstr>
      <vt:lpstr>'SO03-2 SO03-3 '!SloupecMJ</vt:lpstr>
      <vt:lpstr>'SO04 SO04-1 '!SloupecMJ</vt:lpstr>
      <vt:lpstr>'SO04 SO04-2 '!SloupecMJ</vt:lpstr>
      <vt:lpstr>'SO04 SO04-3 '!SloupecMJ</vt:lpstr>
      <vt:lpstr>'SO05 SO05-1 '!SloupecMJ</vt:lpstr>
      <vt:lpstr>'SO05 SO05-2 '!SloupecMJ</vt:lpstr>
      <vt:lpstr>'SO05 SO05-3 '!SloupecMJ</vt:lpstr>
      <vt:lpstr>SloupecMJ</vt:lpstr>
      <vt:lpstr>'SO01 01 '!SloupecMnozstvi</vt:lpstr>
      <vt:lpstr>'SO01 02 '!SloupecMnozstvi</vt:lpstr>
      <vt:lpstr>'SO01 03 '!SloupecMnozstvi</vt:lpstr>
      <vt:lpstr>'SO01 04 '!SloupecMnozstvi</vt:lpstr>
      <vt:lpstr>'SO01 05 '!SloupecMnozstvi</vt:lpstr>
      <vt:lpstr>'SO01 06 '!SloupecMnozstvi</vt:lpstr>
      <vt:lpstr>'SO02 SO02-1 '!SloupecMnozstvi</vt:lpstr>
      <vt:lpstr>'SO02 SO02-2 '!SloupecMnozstvi</vt:lpstr>
      <vt:lpstr>'SO02 SO02-3 '!SloupecMnozstvi</vt:lpstr>
      <vt:lpstr>'SO02 SO02-4 '!SloupecMnozstvi</vt:lpstr>
      <vt:lpstr>'SO03 SO03-01 '!SloupecMnozstvi</vt:lpstr>
      <vt:lpstr>'SO03 SO03-02 '!SloupecMnozstvi</vt:lpstr>
      <vt:lpstr>'SO03 SO03-03 '!SloupecMnozstvi</vt:lpstr>
      <vt:lpstr>'SO03-2 SO03-1 '!SloupecMnozstvi</vt:lpstr>
      <vt:lpstr>'SO03-2 SO03-2 '!SloupecMnozstvi</vt:lpstr>
      <vt:lpstr>'SO03-2 SO03-3 '!SloupecMnozstvi</vt:lpstr>
      <vt:lpstr>'SO04 SO04-1 '!SloupecMnozstvi</vt:lpstr>
      <vt:lpstr>'SO04 SO04-2 '!SloupecMnozstvi</vt:lpstr>
      <vt:lpstr>'SO04 SO04-3 '!SloupecMnozstvi</vt:lpstr>
      <vt:lpstr>'SO05 SO05-1 '!SloupecMnozstvi</vt:lpstr>
      <vt:lpstr>'SO05 SO05-2 '!SloupecMnozstvi</vt:lpstr>
      <vt:lpstr>'SO05 SO05-3 '!SloupecMnozstvi</vt:lpstr>
      <vt:lpstr>SloupecMnozstvi</vt:lpstr>
      <vt:lpstr>'SO01 01 '!SloupecNazPol</vt:lpstr>
      <vt:lpstr>'SO01 02 '!SloupecNazPol</vt:lpstr>
      <vt:lpstr>'SO01 03 '!SloupecNazPol</vt:lpstr>
      <vt:lpstr>'SO01 04 '!SloupecNazPol</vt:lpstr>
      <vt:lpstr>'SO01 05 '!SloupecNazPol</vt:lpstr>
      <vt:lpstr>'SO01 06 '!SloupecNazPol</vt:lpstr>
      <vt:lpstr>'SO02 SO02-1 '!SloupecNazPol</vt:lpstr>
      <vt:lpstr>'SO02 SO02-2 '!SloupecNazPol</vt:lpstr>
      <vt:lpstr>'SO02 SO02-3 '!SloupecNazPol</vt:lpstr>
      <vt:lpstr>'SO02 SO02-4 '!SloupecNazPol</vt:lpstr>
      <vt:lpstr>'SO03 SO03-01 '!SloupecNazPol</vt:lpstr>
      <vt:lpstr>'SO03 SO03-02 '!SloupecNazPol</vt:lpstr>
      <vt:lpstr>'SO03 SO03-03 '!SloupecNazPol</vt:lpstr>
      <vt:lpstr>'SO03-2 SO03-1 '!SloupecNazPol</vt:lpstr>
      <vt:lpstr>'SO03-2 SO03-2 '!SloupecNazPol</vt:lpstr>
      <vt:lpstr>'SO03-2 SO03-3 '!SloupecNazPol</vt:lpstr>
      <vt:lpstr>'SO04 SO04-1 '!SloupecNazPol</vt:lpstr>
      <vt:lpstr>'SO04 SO04-2 '!SloupecNazPol</vt:lpstr>
      <vt:lpstr>'SO04 SO04-3 '!SloupecNazPol</vt:lpstr>
      <vt:lpstr>'SO05 SO05-1 '!SloupecNazPol</vt:lpstr>
      <vt:lpstr>'SO05 SO05-2 '!SloupecNazPol</vt:lpstr>
      <vt:lpstr>'SO05 SO05-3 '!SloupecNazPol</vt:lpstr>
      <vt:lpstr>SloupecNazPol</vt:lpstr>
      <vt:lpstr>'SO01 01 '!SloupecPC</vt:lpstr>
      <vt:lpstr>'SO01 02 '!SloupecPC</vt:lpstr>
      <vt:lpstr>'SO01 03 '!SloupecPC</vt:lpstr>
      <vt:lpstr>'SO01 04 '!SloupecPC</vt:lpstr>
      <vt:lpstr>'SO01 05 '!SloupecPC</vt:lpstr>
      <vt:lpstr>'SO01 06 '!SloupecPC</vt:lpstr>
      <vt:lpstr>'SO02 SO02-1 '!SloupecPC</vt:lpstr>
      <vt:lpstr>'SO02 SO02-2 '!SloupecPC</vt:lpstr>
      <vt:lpstr>'SO02 SO02-3 '!SloupecPC</vt:lpstr>
      <vt:lpstr>'SO02 SO02-4 '!SloupecPC</vt:lpstr>
      <vt:lpstr>'SO03 SO03-01 '!SloupecPC</vt:lpstr>
      <vt:lpstr>'SO03 SO03-02 '!SloupecPC</vt:lpstr>
      <vt:lpstr>'SO03 SO03-03 '!SloupecPC</vt:lpstr>
      <vt:lpstr>'SO03-2 SO03-1 '!SloupecPC</vt:lpstr>
      <vt:lpstr>'SO03-2 SO03-2 '!SloupecPC</vt:lpstr>
      <vt:lpstr>'SO03-2 SO03-3 '!SloupecPC</vt:lpstr>
      <vt:lpstr>'SO04 SO04-1 '!SloupecPC</vt:lpstr>
      <vt:lpstr>'SO04 SO04-2 '!SloupecPC</vt:lpstr>
      <vt:lpstr>'SO04 SO04-3 '!SloupecPC</vt:lpstr>
      <vt:lpstr>'SO05 SO05-1 '!SloupecPC</vt:lpstr>
      <vt:lpstr>'SO05 SO05-2 '!SloupecPC</vt:lpstr>
      <vt:lpstr>'SO05 SO05-3 '!SloupecPC</vt:lpstr>
      <vt:lpstr>SloupecPC</vt:lpstr>
      <vt:lpstr>StavbaCelkem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JIRKA</dc:creator>
  <cp:lastModifiedBy>Jiri</cp:lastModifiedBy>
  <dcterms:created xsi:type="dcterms:W3CDTF">2023-04-06T06:48:45Z</dcterms:created>
  <dcterms:modified xsi:type="dcterms:W3CDTF">2023-04-06T07:07:39Z</dcterms:modified>
</cp:coreProperties>
</file>