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Doprava\ZAKÁZKY\2022\Oprava cyklotrasy č. 26 Jihlava - Třebíč - Raabs\Veřejná zakázka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40" i="1" s="1"/>
  <c r="I45" i="1"/>
  <c r="I39" i="1"/>
  <c r="I38" i="1"/>
  <c r="I36" i="1"/>
  <c r="I35" i="1"/>
  <c r="I29" i="1"/>
  <c r="I24" i="1"/>
  <c r="I18" i="1"/>
  <c r="I11" i="1"/>
  <c r="I12" i="1"/>
  <c r="I13" i="1"/>
  <c r="I14" i="1"/>
  <c r="I15" i="1"/>
  <c r="G50" i="1"/>
  <c r="G51" i="1" s="1"/>
  <c r="G45" i="1"/>
  <c r="G44" i="1"/>
  <c r="G46" i="1" s="1"/>
  <c r="G39" i="1"/>
  <c r="G38" i="1"/>
  <c r="G35" i="1"/>
  <c r="G36" i="1"/>
  <c r="I50" i="1" l="1"/>
  <c r="I51" i="1" s="1"/>
  <c r="I44" i="1"/>
  <c r="I46" i="1" s="1"/>
  <c r="I34" i="1"/>
  <c r="I40" i="1" s="1"/>
  <c r="G18" i="1"/>
  <c r="G15" i="1"/>
  <c r="G11" i="1"/>
  <c r="G12" i="1"/>
  <c r="G13" i="1"/>
  <c r="G14" i="1"/>
  <c r="G21" i="1"/>
  <c r="I21" i="1" s="1"/>
  <c r="G24" i="1"/>
  <c r="G29" i="1"/>
  <c r="G10" i="1"/>
  <c r="I10" i="1" s="1"/>
  <c r="I30" i="1" l="1"/>
  <c r="I54" i="1" s="1"/>
  <c r="G30" i="1"/>
  <c r="G54" i="1" s="1"/>
  <c r="E60" i="1" s="1"/>
  <c r="E61" i="1" l="1"/>
  <c r="G60" i="1"/>
  <c r="G61" i="1" s="1"/>
  <c r="H60" i="1" l="1"/>
  <c r="H61" i="1" s="1"/>
</calcChain>
</file>

<file path=xl/sharedStrings.xml><?xml version="1.0" encoding="utf-8"?>
<sst xmlns="http://schemas.openxmlformats.org/spreadsheetml/2006/main" count="91" uniqueCount="63">
  <si>
    <t>Měna: Kč</t>
  </si>
  <si>
    <t>Poř.</t>
  </si>
  <si>
    <t>Kód</t>
  </si>
  <si>
    <t>Popis</t>
  </si>
  <si>
    <t>Množství</t>
  </si>
  <si>
    <t>M.j.</t>
  </si>
  <si>
    <t>cena/m.j.</t>
  </si>
  <si>
    <t>Cena celk.</t>
  </si>
  <si>
    <t>% DPH</t>
  </si>
  <si>
    <t>Celkem s DPH</t>
  </si>
  <si>
    <t>Objekt: SO01 - Komunikace</t>
  </si>
  <si>
    <t>Odstranění nánosu na krajnicích tl do 100 mm</t>
  </si>
  <si>
    <r>
      <t>m</t>
    </r>
    <r>
      <rPr>
        <sz val="11"/>
        <color theme="1"/>
        <rFont val="Calibri"/>
        <family val="2"/>
        <charset val="238"/>
      </rPr>
      <t>²</t>
    </r>
  </si>
  <si>
    <t>167101101R00</t>
  </si>
  <si>
    <r>
      <t>Nakládání výkopku z hor. 1-4 v množství do 100 m</t>
    </r>
    <r>
      <rPr>
        <sz val="11"/>
        <color theme="1"/>
        <rFont val="Calibri"/>
        <family val="2"/>
        <charset val="238"/>
      </rPr>
      <t>³</t>
    </r>
  </si>
  <si>
    <t>162701105R00</t>
  </si>
  <si>
    <t>171201201R00</t>
  </si>
  <si>
    <t>Uložení sypaniny na skládku</t>
  </si>
  <si>
    <t>Poplatek za skládku - zeminy</t>
  </si>
  <si>
    <r>
      <t>m</t>
    </r>
    <r>
      <rPr>
        <sz val="11"/>
        <color theme="1"/>
        <rFont val="Calibri"/>
        <family val="2"/>
        <charset val="238"/>
      </rPr>
      <t>³</t>
    </r>
  </si>
  <si>
    <t>Ruční dočištění komunikací v místě lokálních poruch</t>
  </si>
  <si>
    <t>572753111R00</t>
  </si>
  <si>
    <t>Vyrovnání povrchu krytů asfaltovým betonem</t>
  </si>
  <si>
    <t>t</t>
  </si>
  <si>
    <t>573211111R00</t>
  </si>
  <si>
    <r>
      <t>Postřik živičný spojovací z asfaltu 0,5 - 0,7 kg/m</t>
    </r>
    <r>
      <rPr>
        <sz val="11"/>
        <color theme="1"/>
        <rFont val="Calibri"/>
        <family val="2"/>
        <charset val="238"/>
      </rPr>
      <t>²</t>
    </r>
  </si>
  <si>
    <t>573431113R00</t>
  </si>
  <si>
    <r>
      <t>Nátěr živičný s posypem, emulze siliční, 1,60 kg/m</t>
    </r>
    <r>
      <rPr>
        <sz val="11"/>
        <color theme="1"/>
        <rFont val="Calibri"/>
        <family val="2"/>
        <charset val="238"/>
      </rPr>
      <t>²</t>
    </r>
  </si>
  <si>
    <t>573431114R00</t>
  </si>
  <si>
    <r>
      <t>Nátěr živičný s posypem, emulze siliční, 1,90 kg/m</t>
    </r>
    <r>
      <rPr>
        <sz val="11"/>
        <color theme="1"/>
        <rFont val="Calibri"/>
        <family val="2"/>
        <charset val="238"/>
      </rPr>
      <t>²</t>
    </r>
  </si>
  <si>
    <t>569903311R00</t>
  </si>
  <si>
    <t>Zřízení zemních krajnic se zhutněním</t>
  </si>
  <si>
    <t>569831111R00</t>
  </si>
  <si>
    <t>Zpevnění krajnic štěrkodrtí tloušťky 10 cm</t>
  </si>
  <si>
    <t>998225111R00</t>
  </si>
  <si>
    <t>Přesun hmot, pozemní komunikace, kryt živičný</t>
  </si>
  <si>
    <t>Celkem</t>
  </si>
  <si>
    <t>Rozpis DPH:</t>
  </si>
  <si>
    <t>typ daně</t>
  </si>
  <si>
    <t>DPH</t>
  </si>
  <si>
    <t>Základ</t>
  </si>
  <si>
    <t>Základní sazba</t>
  </si>
  <si>
    <t>Cenová nabídka s DPH + rozpis DPH</t>
  </si>
  <si>
    <t>Celk. s DPH</t>
  </si>
  <si>
    <t>CELKEM</t>
  </si>
  <si>
    <t>Stavba:  Oprava cyklotrasy č. 26 Jihlava - Třebíč - Raabs</t>
  </si>
  <si>
    <t>m³</t>
  </si>
  <si>
    <t>Odstranění bláta a hlinitého nánosu z povrchu podkladu nebo krytu betonového nebo živičného vodou</t>
  </si>
  <si>
    <t xml:space="preserve"> </t>
  </si>
  <si>
    <t>Odstranění bláta a hlinitého nánosu z povrchu podkladu nebo krytu betonového nebo živičného zametením</t>
  </si>
  <si>
    <t>Asfaltový beton ACO 11 tl. 6cm - JI (A 50/70) šířka nad 3 m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</si>
  <si>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</si>
  <si>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Vodorovné přemístění výkopku z hor. 1-4 do 10 000 m</t>
  </si>
  <si>
    <t>Odkopávky a prokopávky nezapažené strojně v hornině těžitelnosti I skupiny 3 přes 1 000 do 5 000 m³</t>
  </si>
  <si>
    <t>Díl: 1 - Zemní práce</t>
  </si>
  <si>
    <t>Součet za Díl: 1 - Zemní práce</t>
  </si>
  <si>
    <t>Díl: 5 - Komunikace</t>
  </si>
  <si>
    <t>Součet za Díl: 5 - Komunikace</t>
  </si>
  <si>
    <t>Díl: 9 - Ostatní práce a konstrukce</t>
  </si>
  <si>
    <t>Součet za Díl: 9 - Ostatní práce a konstrukce</t>
  </si>
  <si>
    <t>Oprava cyklotrasy č. 26 Jihlava - Třebíč - Raabs</t>
  </si>
  <si>
    <t>Díl: 99 - Přesun hmot komunikace</t>
  </si>
  <si>
    <t>Součet za Díl: 99 - Přesun hmot komunikace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</si>
</sst>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Fill="1" applyBorder="1"/>
    <xf numFmtId="0" fontId="6" fillId="0" borderId="0" xfId="0" applyFont="1"/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/>
    </xf>
    <xf numFmtId="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4" fontId="0" fillId="0" borderId="2" xfId="0" applyNumberFormat="1" applyBorder="1"/>
    <xf numFmtId="0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4" fontId="0" fillId="0" borderId="0" xfId="0" applyNumberFormat="1" applyBorder="1"/>
    <xf numFmtId="0" fontId="2" fillId="0" borderId="0" xfId="0" applyFont="1" applyBorder="1" applyAlignment="1">
      <alignment horizontal="center" vertical="center"/>
    </xf>
    <xf numFmtId="4" fontId="0" fillId="0" borderId="1" xfId="0" applyNumberFormat="1" applyBorder="1"/>
    <xf numFmtId="4" fontId="3" fillId="0" borderId="0" xfId="0" applyNumberFormat="1" applyFont="1"/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5" fillId="0" borderId="5" xfId="0" applyFont="1" applyBorder="1"/>
    <xf numFmtId="0" fontId="0" fillId="0" borderId="3" xfId="0" applyBorder="1" applyAlignment="1">
      <alignment horizontal="center"/>
    </xf>
    <xf numFmtId="9" fontId="0" fillId="0" borderId="1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/>
    <xf numFmtId="0" fontId="0" fillId="2" borderId="0" xfId="0" applyFill="1" applyBorder="1"/>
    <xf numFmtId="0" fontId="0" fillId="2" borderId="1" xfId="0" applyFill="1" applyBorder="1"/>
    <xf numFmtId="4" fontId="0" fillId="2" borderId="4" xfId="0" applyNumberFormat="1" applyFont="1" applyFill="1" applyBorder="1" applyAlignment="1">
      <alignment horizontal="right" vertical="center"/>
    </xf>
    <xf numFmtId="0" fontId="0" fillId="2" borderId="7" xfId="0" applyFont="1" applyFill="1" applyBorder="1" applyAlignment="1">
      <alignment horizontal="right"/>
    </xf>
    <xf numFmtId="4" fontId="0" fillId="2" borderId="4" xfId="0" applyNumberFormat="1" applyFont="1" applyFill="1" applyBorder="1" applyAlignment="1">
      <alignment horizontal="right"/>
    </xf>
    <xf numFmtId="4" fontId="0" fillId="2" borderId="11" xfId="0" applyNumberFormat="1" applyFont="1" applyFill="1" applyBorder="1" applyAlignment="1">
      <alignment horizontal="right"/>
    </xf>
    <xf numFmtId="0" fontId="0" fillId="2" borderId="12" xfId="0" applyFont="1" applyFill="1" applyBorder="1" applyAlignment="1">
      <alignment horizontal="right"/>
    </xf>
    <xf numFmtId="4" fontId="3" fillId="2" borderId="5" xfId="0" applyNumberFormat="1" applyFont="1" applyFill="1" applyBorder="1" applyAlignment="1">
      <alignment horizontal="right" vertical="center"/>
    </xf>
    <xf numFmtId="0" fontId="0" fillId="2" borderId="6" xfId="0" applyFill="1" applyBorder="1" applyAlignment="1">
      <alignment horizontal="right"/>
    </xf>
    <xf numFmtId="4" fontId="3" fillId="2" borderId="5" xfId="0" applyNumberFormat="1" applyFont="1" applyFill="1" applyBorder="1" applyAlignment="1">
      <alignment horizontal="right"/>
    </xf>
    <xf numFmtId="4" fontId="3" fillId="2" borderId="13" xfId="0" applyNumberFormat="1" applyFont="1" applyFill="1" applyBorder="1" applyAlignment="1">
      <alignment horizontal="right"/>
    </xf>
    <xf numFmtId="0" fontId="3" fillId="2" borderId="14" xfId="0" applyFont="1" applyFill="1" applyBorder="1" applyAlignment="1">
      <alignment horizontal="right"/>
    </xf>
    <xf numFmtId="4" fontId="3" fillId="2" borderId="0" xfId="0" applyNumberFormat="1" applyFont="1" applyFill="1"/>
    <xf numFmtId="0" fontId="3" fillId="2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1"/>
  <sheetViews>
    <sheetView tabSelected="1" topLeftCell="A28" workbookViewId="0">
      <selection activeCell="M47" sqref="M47"/>
    </sheetView>
  </sheetViews>
  <sheetFormatPr defaultRowHeight="15" x14ac:dyDescent="0.25"/>
  <cols>
    <col min="1" max="1" width="5.42578125" customWidth="1"/>
    <col min="2" max="2" width="13.7109375" customWidth="1"/>
    <col min="3" max="3" width="48.140625" customWidth="1"/>
    <col min="4" max="4" width="11.85546875" customWidth="1"/>
    <col min="5" max="5" width="9.140625" style="1"/>
    <col min="6" max="6" width="11.85546875" customWidth="1"/>
    <col min="7" max="7" width="13.7109375" customWidth="1"/>
    <col min="8" max="8" width="10" customWidth="1"/>
    <col min="9" max="9" width="15.140625" customWidth="1"/>
  </cols>
  <sheetData>
    <row r="2" spans="1:9" ht="18.75" x14ac:dyDescent="0.3">
      <c r="A2" s="11"/>
      <c r="B2" s="11"/>
      <c r="C2" s="12" t="s">
        <v>42</v>
      </c>
      <c r="D2" s="11"/>
      <c r="E2" s="13"/>
      <c r="F2" s="11"/>
      <c r="G2" s="11"/>
      <c r="H2" s="11"/>
      <c r="I2" s="11"/>
    </row>
    <row r="3" spans="1:9" ht="18.75" x14ac:dyDescent="0.3">
      <c r="A3" s="11"/>
      <c r="B3" s="11"/>
      <c r="C3" s="11"/>
      <c r="D3" s="11"/>
      <c r="E3" s="13"/>
      <c r="F3" s="11"/>
      <c r="G3" s="11"/>
      <c r="H3" s="11"/>
      <c r="I3" s="11"/>
    </row>
    <row r="4" spans="1:9" ht="18.75" x14ac:dyDescent="0.3">
      <c r="A4" s="12" t="s">
        <v>0</v>
      </c>
      <c r="B4" s="12"/>
      <c r="C4" s="11"/>
      <c r="D4" s="11"/>
      <c r="E4" s="13"/>
      <c r="F4" s="11"/>
      <c r="G4" s="11"/>
      <c r="H4" s="11"/>
      <c r="I4" s="11"/>
    </row>
    <row r="5" spans="1:9" ht="15.75" x14ac:dyDescent="0.25">
      <c r="A5" s="19" t="s">
        <v>1</v>
      </c>
      <c r="B5" s="19" t="s">
        <v>2</v>
      </c>
      <c r="C5" s="19" t="s">
        <v>3</v>
      </c>
      <c r="D5" s="19" t="s">
        <v>4</v>
      </c>
      <c r="E5" s="19" t="s">
        <v>5</v>
      </c>
      <c r="F5" s="19" t="s">
        <v>6</v>
      </c>
      <c r="G5" s="19" t="s">
        <v>7</v>
      </c>
      <c r="H5" s="19" t="s">
        <v>8</v>
      </c>
      <c r="I5" s="19" t="s">
        <v>43</v>
      </c>
    </row>
    <row r="6" spans="1:9" x14ac:dyDescent="0.25">
      <c r="A6" s="10" t="s">
        <v>45</v>
      </c>
    </row>
    <row r="7" spans="1:9" x14ac:dyDescent="0.25">
      <c r="B7" s="10" t="s">
        <v>10</v>
      </c>
    </row>
    <row r="9" spans="1:9" x14ac:dyDescent="0.25">
      <c r="C9" s="10" t="s">
        <v>54</v>
      </c>
    </row>
    <row r="10" spans="1:9" x14ac:dyDescent="0.25">
      <c r="A10" s="22">
        <v>1</v>
      </c>
      <c r="B10" s="23">
        <v>938909611</v>
      </c>
      <c r="C10" s="24" t="s">
        <v>11</v>
      </c>
      <c r="D10" s="25">
        <v>372</v>
      </c>
      <c r="E10" s="26" t="s">
        <v>12</v>
      </c>
      <c r="F10" s="46"/>
      <c r="G10" s="27">
        <f>D10*F10</f>
        <v>0</v>
      </c>
      <c r="H10" s="38">
        <v>21</v>
      </c>
      <c r="I10" s="27">
        <f>G10*1.21</f>
        <v>0</v>
      </c>
    </row>
    <row r="11" spans="1:9" x14ac:dyDescent="0.25">
      <c r="A11" s="23">
        <v>2</v>
      </c>
      <c r="B11" s="23" t="s">
        <v>13</v>
      </c>
      <c r="C11" s="24" t="s">
        <v>14</v>
      </c>
      <c r="D11" s="25">
        <v>37.200000000000003</v>
      </c>
      <c r="E11" s="28" t="s">
        <v>46</v>
      </c>
      <c r="F11" s="46"/>
      <c r="G11" s="27">
        <f t="shared" ref="G11:G29" si="0">D11*F11</f>
        <v>0</v>
      </c>
      <c r="H11" s="24"/>
      <c r="I11" s="27">
        <f t="shared" ref="I11:I15" si="1">G11*1.21</f>
        <v>0</v>
      </c>
    </row>
    <row r="12" spans="1:9" x14ac:dyDescent="0.25">
      <c r="A12" s="23">
        <v>3</v>
      </c>
      <c r="B12" s="23" t="s">
        <v>15</v>
      </c>
      <c r="C12" s="24" t="s">
        <v>52</v>
      </c>
      <c r="D12" s="25">
        <v>37.200000000000003</v>
      </c>
      <c r="E12" s="28" t="s">
        <v>46</v>
      </c>
      <c r="F12" s="46"/>
      <c r="G12" s="27">
        <f t="shared" si="0"/>
        <v>0</v>
      </c>
      <c r="H12" s="24"/>
      <c r="I12" s="27">
        <f t="shared" si="1"/>
        <v>0</v>
      </c>
    </row>
    <row r="13" spans="1:9" x14ac:dyDescent="0.25">
      <c r="A13" s="23">
        <v>4</v>
      </c>
      <c r="B13" s="23" t="s">
        <v>16</v>
      </c>
      <c r="C13" s="24" t="s">
        <v>17</v>
      </c>
      <c r="D13" s="25">
        <v>47.2</v>
      </c>
      <c r="E13" s="28" t="s">
        <v>46</v>
      </c>
      <c r="F13" s="46"/>
      <c r="G13" s="27">
        <f t="shared" si="0"/>
        <v>0</v>
      </c>
      <c r="H13" s="24"/>
      <c r="I13" s="27">
        <f t="shared" si="1"/>
        <v>0</v>
      </c>
    </row>
    <row r="14" spans="1:9" x14ac:dyDescent="0.25">
      <c r="A14" s="23">
        <v>5</v>
      </c>
      <c r="B14" s="23">
        <v>100123101</v>
      </c>
      <c r="C14" s="24" t="s">
        <v>18</v>
      </c>
      <c r="D14" s="25">
        <v>47.2</v>
      </c>
      <c r="E14" s="26" t="s">
        <v>19</v>
      </c>
      <c r="F14" s="46"/>
      <c r="G14" s="27">
        <f t="shared" si="0"/>
        <v>0</v>
      </c>
      <c r="H14" s="24"/>
      <c r="I14" s="27">
        <f t="shared" si="1"/>
        <v>0</v>
      </c>
    </row>
    <row r="15" spans="1:9" x14ac:dyDescent="0.25">
      <c r="A15" s="23">
        <v>6</v>
      </c>
      <c r="B15" s="23">
        <v>938909311</v>
      </c>
      <c r="C15" s="39" t="s">
        <v>47</v>
      </c>
      <c r="D15" s="25">
        <v>2170</v>
      </c>
      <c r="E15" s="26" t="s">
        <v>12</v>
      </c>
      <c r="F15" s="46"/>
      <c r="G15" s="27">
        <f t="shared" si="0"/>
        <v>0</v>
      </c>
      <c r="H15" s="24"/>
      <c r="I15" s="27">
        <f t="shared" si="1"/>
        <v>0</v>
      </c>
    </row>
    <row r="16" spans="1:9" x14ac:dyDescent="0.25">
      <c r="A16" s="23"/>
      <c r="B16" s="23"/>
      <c r="C16" s="39"/>
      <c r="D16" s="25" t="s">
        <v>48</v>
      </c>
      <c r="E16" s="26"/>
      <c r="F16" s="24"/>
      <c r="G16" s="24" t="s">
        <v>48</v>
      </c>
      <c r="H16" s="24"/>
      <c r="I16" s="27"/>
    </row>
    <row r="17" spans="1:9" x14ac:dyDescent="0.25">
      <c r="A17" s="23"/>
      <c r="B17" s="23"/>
      <c r="C17" s="39"/>
      <c r="D17" s="25"/>
      <c r="E17" s="26"/>
      <c r="F17" s="24"/>
      <c r="G17" s="24"/>
      <c r="H17" s="24"/>
      <c r="I17" s="27"/>
    </row>
    <row r="18" spans="1:9" x14ac:dyDescent="0.25">
      <c r="A18" s="23">
        <v>7</v>
      </c>
      <c r="B18" s="23">
        <v>938909321</v>
      </c>
      <c r="C18" s="39" t="s">
        <v>49</v>
      </c>
      <c r="D18" s="25">
        <v>2170</v>
      </c>
      <c r="E18" s="26" t="s">
        <v>12</v>
      </c>
      <c r="F18" s="46"/>
      <c r="G18" s="27">
        <f t="shared" si="0"/>
        <v>0</v>
      </c>
      <c r="H18" s="24"/>
      <c r="I18" s="27">
        <f t="shared" ref="I18" si="2">G18*1.21</f>
        <v>0</v>
      </c>
    </row>
    <row r="19" spans="1:9" x14ac:dyDescent="0.25">
      <c r="A19" s="23"/>
      <c r="B19" s="23"/>
      <c r="C19" s="39"/>
      <c r="D19" s="25"/>
      <c r="E19" s="26"/>
      <c r="F19" s="24"/>
      <c r="G19" s="24" t="s">
        <v>48</v>
      </c>
      <c r="H19" s="24"/>
      <c r="I19" s="27"/>
    </row>
    <row r="20" spans="1:9" x14ac:dyDescent="0.25">
      <c r="A20" s="23"/>
      <c r="B20" s="23"/>
      <c r="C20" s="39"/>
      <c r="D20" s="25" t="s">
        <v>48</v>
      </c>
      <c r="E20" s="26" t="s">
        <v>48</v>
      </c>
      <c r="F20" s="24"/>
      <c r="G20" s="24" t="s">
        <v>48</v>
      </c>
      <c r="H20" s="24"/>
      <c r="I20" s="27"/>
    </row>
    <row r="21" spans="1:9" x14ac:dyDescent="0.25">
      <c r="A21" s="23">
        <v>8</v>
      </c>
      <c r="B21" s="23">
        <v>122251106</v>
      </c>
      <c r="C21" s="40" t="s">
        <v>53</v>
      </c>
      <c r="D21" s="25">
        <v>10</v>
      </c>
      <c r="E21" s="26" t="s">
        <v>19</v>
      </c>
      <c r="F21" s="46"/>
      <c r="G21" s="27">
        <f t="shared" si="0"/>
        <v>0</v>
      </c>
      <c r="H21" s="24"/>
      <c r="I21" s="27">
        <f t="shared" ref="I21" si="3">G21*1.21</f>
        <v>0</v>
      </c>
    </row>
    <row r="22" spans="1:9" x14ac:dyDescent="0.25">
      <c r="A22" s="23"/>
      <c r="B22" s="23"/>
      <c r="C22" s="40"/>
      <c r="D22" s="25"/>
      <c r="E22" s="26"/>
      <c r="F22" s="24"/>
      <c r="G22" s="24" t="s">
        <v>48</v>
      </c>
      <c r="H22" s="24"/>
      <c r="I22" s="27"/>
    </row>
    <row r="23" spans="1:9" x14ac:dyDescent="0.25">
      <c r="A23" s="23"/>
      <c r="B23" s="23"/>
      <c r="C23" s="40"/>
      <c r="D23" s="25" t="s">
        <v>48</v>
      </c>
      <c r="E23" s="26" t="s">
        <v>48</v>
      </c>
      <c r="F23" s="24"/>
      <c r="G23" s="24" t="s">
        <v>48</v>
      </c>
      <c r="H23" s="24"/>
      <c r="I23" s="27"/>
    </row>
    <row r="24" spans="1:9" x14ac:dyDescent="0.25">
      <c r="A24" s="23">
        <v>9</v>
      </c>
      <c r="B24" s="23">
        <v>162751117</v>
      </c>
      <c r="C24" s="39" t="s">
        <v>51</v>
      </c>
      <c r="D24" s="25">
        <v>10</v>
      </c>
      <c r="E24" s="26" t="s">
        <v>19</v>
      </c>
      <c r="F24" s="46"/>
      <c r="G24" s="27">
        <f t="shared" si="0"/>
        <v>0</v>
      </c>
      <c r="H24" s="24"/>
      <c r="I24" s="27">
        <f t="shared" ref="I24" si="4">G24*1.21</f>
        <v>0</v>
      </c>
    </row>
    <row r="25" spans="1:9" x14ac:dyDescent="0.25">
      <c r="A25" s="23"/>
      <c r="B25" s="23"/>
      <c r="C25" s="41"/>
      <c r="D25" s="25"/>
      <c r="E25" s="26"/>
      <c r="F25" s="24"/>
      <c r="G25" s="24"/>
      <c r="H25" s="24"/>
      <c r="I25" s="27"/>
    </row>
    <row r="26" spans="1:9" x14ac:dyDescent="0.25">
      <c r="A26" s="23"/>
      <c r="B26" s="23"/>
      <c r="C26" s="41"/>
      <c r="D26" s="25"/>
      <c r="E26" s="26"/>
      <c r="F26" s="24"/>
      <c r="G26" s="24"/>
      <c r="H26" s="24"/>
      <c r="I26" s="27"/>
    </row>
    <row r="27" spans="1:9" x14ac:dyDescent="0.25">
      <c r="A27" s="23"/>
      <c r="B27" s="23"/>
      <c r="C27" s="41"/>
      <c r="D27" s="25"/>
      <c r="E27" s="26"/>
      <c r="F27" s="24"/>
      <c r="G27" s="24"/>
      <c r="H27" s="24"/>
      <c r="I27" s="27"/>
    </row>
    <row r="28" spans="1:9" x14ac:dyDescent="0.25">
      <c r="A28" s="23"/>
      <c r="B28" s="23"/>
      <c r="C28" s="41"/>
      <c r="D28" s="25" t="s">
        <v>48</v>
      </c>
      <c r="E28" s="26" t="s">
        <v>48</v>
      </c>
      <c r="F28" s="24"/>
      <c r="G28" s="24"/>
      <c r="H28" s="24"/>
      <c r="I28" s="27"/>
    </row>
    <row r="29" spans="1:9" x14ac:dyDescent="0.25">
      <c r="A29" s="4">
        <v>10</v>
      </c>
      <c r="B29" s="4">
        <v>10</v>
      </c>
      <c r="C29" s="5" t="s">
        <v>20</v>
      </c>
      <c r="D29" s="16">
        <v>100</v>
      </c>
      <c r="E29" s="6" t="s">
        <v>12</v>
      </c>
      <c r="F29" s="47"/>
      <c r="G29" s="29">
        <f t="shared" si="0"/>
        <v>0</v>
      </c>
      <c r="H29" s="5"/>
      <c r="I29" s="29">
        <f t="shared" ref="I29" si="5">G29*1.21</f>
        <v>0</v>
      </c>
    </row>
    <row r="30" spans="1:9" ht="15.75" x14ac:dyDescent="0.25">
      <c r="A30" s="3"/>
      <c r="B30" s="3"/>
      <c r="C30" s="14" t="s">
        <v>55</v>
      </c>
      <c r="D30" s="1"/>
      <c r="G30" s="30">
        <f>SUM(G10:G29)</f>
        <v>0</v>
      </c>
      <c r="H30" s="20"/>
      <c r="I30" s="30">
        <f>SUM(I10:I29)</f>
        <v>0</v>
      </c>
    </row>
    <row r="31" spans="1:9" x14ac:dyDescent="0.25">
      <c r="A31" s="3"/>
      <c r="B31" s="3"/>
      <c r="D31" s="1"/>
      <c r="I31" s="18"/>
    </row>
    <row r="32" spans="1:9" x14ac:dyDescent="0.25">
      <c r="A32" s="3"/>
      <c r="B32" s="3"/>
      <c r="D32" s="1"/>
      <c r="I32" s="18"/>
    </row>
    <row r="33" spans="1:9" ht="15.75" x14ac:dyDescent="0.25">
      <c r="A33" s="3"/>
      <c r="B33" s="3"/>
      <c r="C33" s="20" t="s">
        <v>56</v>
      </c>
      <c r="D33" s="1"/>
      <c r="I33" s="18"/>
    </row>
    <row r="34" spans="1:9" x14ac:dyDescent="0.25">
      <c r="A34" s="23">
        <v>1</v>
      </c>
      <c r="B34" s="23" t="s">
        <v>21</v>
      </c>
      <c r="C34" s="24" t="s">
        <v>22</v>
      </c>
      <c r="D34" s="25">
        <v>30</v>
      </c>
      <c r="E34" s="26" t="s">
        <v>23</v>
      </c>
      <c r="F34" s="46"/>
      <c r="G34" s="27">
        <f t="shared" ref="G34:G39" si="6">D34*F34</f>
        <v>0</v>
      </c>
      <c r="H34" s="24"/>
      <c r="I34" s="27">
        <f t="shared" ref="I34:I36" si="7">G34*1.21</f>
        <v>0</v>
      </c>
    </row>
    <row r="35" spans="1:9" x14ac:dyDescent="0.25">
      <c r="A35" s="23">
        <v>2</v>
      </c>
      <c r="B35" s="23" t="s">
        <v>24</v>
      </c>
      <c r="C35" s="24" t="s">
        <v>25</v>
      </c>
      <c r="D35" s="25">
        <v>2170</v>
      </c>
      <c r="E35" s="26" t="s">
        <v>12</v>
      </c>
      <c r="F35" s="46"/>
      <c r="G35" s="27">
        <f t="shared" si="6"/>
        <v>0</v>
      </c>
      <c r="H35" s="24"/>
      <c r="I35" s="27">
        <f t="shared" si="7"/>
        <v>0</v>
      </c>
    </row>
    <row r="36" spans="1:9" x14ac:dyDescent="0.25">
      <c r="A36" s="23">
        <v>3</v>
      </c>
      <c r="B36" s="23">
        <v>577154321</v>
      </c>
      <c r="C36" s="39" t="s">
        <v>50</v>
      </c>
      <c r="D36" s="25">
        <v>2170</v>
      </c>
      <c r="E36" s="26" t="s">
        <v>12</v>
      </c>
      <c r="F36" s="46"/>
      <c r="G36" s="27">
        <f t="shared" si="6"/>
        <v>0</v>
      </c>
      <c r="H36" s="24"/>
      <c r="I36" s="27">
        <f t="shared" si="7"/>
        <v>0</v>
      </c>
    </row>
    <row r="37" spans="1:9" x14ac:dyDescent="0.25">
      <c r="A37" s="23"/>
      <c r="B37" s="23"/>
      <c r="C37" s="39"/>
      <c r="D37" s="25" t="s">
        <v>48</v>
      </c>
      <c r="E37" s="26" t="s">
        <v>48</v>
      </c>
      <c r="F37" s="24"/>
      <c r="G37" s="24"/>
      <c r="H37" s="24"/>
      <c r="I37" s="27"/>
    </row>
    <row r="38" spans="1:9" x14ac:dyDescent="0.25">
      <c r="A38" s="23">
        <v>4</v>
      </c>
      <c r="B38" s="23" t="s">
        <v>26</v>
      </c>
      <c r="C38" s="24" t="s">
        <v>27</v>
      </c>
      <c r="D38" s="25">
        <v>1814</v>
      </c>
      <c r="E38" s="26" t="s">
        <v>12</v>
      </c>
      <c r="F38" s="46"/>
      <c r="G38" s="27">
        <f t="shared" si="6"/>
        <v>0</v>
      </c>
      <c r="H38" s="24"/>
      <c r="I38" s="27">
        <f t="shared" ref="I38:I39" si="8">G38*1.21</f>
        <v>0</v>
      </c>
    </row>
    <row r="39" spans="1:9" x14ac:dyDescent="0.25">
      <c r="A39" s="4">
        <v>5</v>
      </c>
      <c r="B39" s="4" t="s">
        <v>28</v>
      </c>
      <c r="C39" s="5" t="s">
        <v>29</v>
      </c>
      <c r="D39" s="16">
        <v>1814</v>
      </c>
      <c r="E39" s="6" t="s">
        <v>12</v>
      </c>
      <c r="F39" s="47"/>
      <c r="G39" s="29">
        <f t="shared" si="6"/>
        <v>0</v>
      </c>
      <c r="H39" s="5"/>
      <c r="I39" s="29">
        <f t="shared" si="8"/>
        <v>0</v>
      </c>
    </row>
    <row r="40" spans="1:9" ht="15.75" x14ac:dyDescent="0.25">
      <c r="A40" s="3"/>
      <c r="B40" s="3"/>
      <c r="C40" s="14" t="s">
        <v>57</v>
      </c>
      <c r="D40" s="1"/>
      <c r="G40" s="30">
        <f>SUM(G34:G39)</f>
        <v>0</v>
      </c>
      <c r="H40" s="20"/>
      <c r="I40" s="30">
        <f>SUM(I34:I39)</f>
        <v>0</v>
      </c>
    </row>
    <row r="41" spans="1:9" x14ac:dyDescent="0.25">
      <c r="A41" s="3"/>
      <c r="B41" s="3"/>
      <c r="D41" s="1"/>
      <c r="I41" s="18"/>
    </row>
    <row r="42" spans="1:9" x14ac:dyDescent="0.25">
      <c r="A42" s="3"/>
      <c r="B42" s="3"/>
      <c r="D42" s="1"/>
      <c r="I42" s="18"/>
    </row>
    <row r="43" spans="1:9" ht="15.75" x14ac:dyDescent="0.25">
      <c r="A43" s="3"/>
      <c r="B43" s="3"/>
      <c r="C43" s="20" t="s">
        <v>58</v>
      </c>
      <c r="D43" s="1"/>
      <c r="I43" s="18"/>
    </row>
    <row r="44" spans="1:9" x14ac:dyDescent="0.25">
      <c r="A44" s="23">
        <v>1</v>
      </c>
      <c r="B44" s="23" t="s">
        <v>30</v>
      </c>
      <c r="C44" s="24" t="s">
        <v>31</v>
      </c>
      <c r="D44" s="25">
        <v>37.200000000000003</v>
      </c>
      <c r="E44" s="26" t="s">
        <v>19</v>
      </c>
      <c r="F44" s="46"/>
      <c r="G44" s="27">
        <f t="shared" ref="G44:G45" si="9">D44*F44</f>
        <v>0</v>
      </c>
      <c r="H44" s="24"/>
      <c r="I44" s="27">
        <f t="shared" ref="I44:I45" si="10">G44*1.21</f>
        <v>0</v>
      </c>
    </row>
    <row r="45" spans="1:9" x14ac:dyDescent="0.25">
      <c r="A45" s="4">
        <v>2</v>
      </c>
      <c r="B45" s="4" t="s">
        <v>32</v>
      </c>
      <c r="C45" s="5" t="s">
        <v>33</v>
      </c>
      <c r="D45" s="16">
        <v>372</v>
      </c>
      <c r="E45" s="6" t="s">
        <v>12</v>
      </c>
      <c r="F45" s="47"/>
      <c r="G45" s="29">
        <f t="shared" si="9"/>
        <v>0</v>
      </c>
      <c r="H45" s="5"/>
      <c r="I45" s="29">
        <f t="shared" si="10"/>
        <v>0</v>
      </c>
    </row>
    <row r="46" spans="1:9" ht="15.75" x14ac:dyDescent="0.25">
      <c r="B46" s="3"/>
      <c r="C46" s="14" t="s">
        <v>59</v>
      </c>
      <c r="D46" s="1"/>
      <c r="G46" s="30">
        <f>SUM(G44:G45)</f>
        <v>0</v>
      </c>
      <c r="H46" s="20"/>
      <c r="I46" s="30">
        <f>SUM(I44:I45)</f>
        <v>0</v>
      </c>
    </row>
    <row r="47" spans="1:9" x14ac:dyDescent="0.25">
      <c r="B47" s="3"/>
      <c r="D47" s="1"/>
      <c r="I47" s="18"/>
    </row>
    <row r="48" spans="1:9" x14ac:dyDescent="0.25">
      <c r="D48" s="1"/>
      <c r="I48" s="18"/>
    </row>
    <row r="49" spans="1:9" ht="15.75" x14ac:dyDescent="0.25">
      <c r="C49" s="20" t="s">
        <v>61</v>
      </c>
      <c r="D49" s="2"/>
      <c r="I49" s="18"/>
    </row>
    <row r="50" spans="1:9" x14ac:dyDescent="0.25">
      <c r="A50" s="5">
        <v>1</v>
      </c>
      <c r="B50" s="5" t="s">
        <v>34</v>
      </c>
      <c r="C50" s="5" t="s">
        <v>35</v>
      </c>
      <c r="D50" s="17">
        <v>495</v>
      </c>
      <c r="E50" s="6" t="s">
        <v>23</v>
      </c>
      <c r="F50" s="47"/>
      <c r="G50" s="29">
        <f t="shared" ref="G50" si="11">D50*F50</f>
        <v>0</v>
      </c>
      <c r="H50" s="5"/>
      <c r="I50" s="29">
        <f t="shared" ref="I50" si="12">G50*1.21</f>
        <v>0</v>
      </c>
    </row>
    <row r="51" spans="1:9" ht="15.75" x14ac:dyDescent="0.25">
      <c r="C51" s="14" t="s">
        <v>62</v>
      </c>
      <c r="D51" s="2"/>
      <c r="G51" s="30">
        <f>SUM(G50)</f>
        <v>0</v>
      </c>
      <c r="H51" s="20"/>
      <c r="I51" s="30">
        <f>SUM(I50)</f>
        <v>0</v>
      </c>
    </row>
    <row r="52" spans="1:9" x14ac:dyDescent="0.25">
      <c r="D52" s="2"/>
      <c r="I52" s="18"/>
    </row>
    <row r="53" spans="1:9" ht="15.75" thickBot="1" x14ac:dyDescent="0.3">
      <c r="A53" s="7"/>
      <c r="B53" s="7"/>
      <c r="C53" s="7"/>
      <c r="D53" s="8"/>
      <c r="E53" s="9"/>
      <c r="F53" s="7"/>
      <c r="G53" s="7"/>
      <c r="H53" s="7"/>
      <c r="I53" s="21"/>
    </row>
    <row r="54" spans="1:9" ht="15.75" x14ac:dyDescent="0.25">
      <c r="B54" s="20" t="s">
        <v>36</v>
      </c>
      <c r="C54" s="14" t="s">
        <v>60</v>
      </c>
      <c r="D54" s="2"/>
      <c r="G54" s="58">
        <f>G30+G40+G46+G51</f>
        <v>0</v>
      </c>
      <c r="H54" s="59"/>
      <c r="I54" s="58">
        <f>I30+I40+I46+I50</f>
        <v>0</v>
      </c>
    </row>
    <row r="55" spans="1:9" x14ac:dyDescent="0.25">
      <c r="D55" s="2"/>
    </row>
    <row r="56" spans="1:9" x14ac:dyDescent="0.25">
      <c r="D56" s="2"/>
    </row>
    <row r="57" spans="1:9" x14ac:dyDescent="0.25">
      <c r="D57" s="2"/>
    </row>
    <row r="58" spans="1:9" ht="19.5" thickBot="1" x14ac:dyDescent="0.35">
      <c r="C58" s="15" t="s">
        <v>37</v>
      </c>
      <c r="D58" s="2"/>
    </row>
    <row r="59" spans="1:9" ht="15.75" thickBot="1" x14ac:dyDescent="0.3">
      <c r="C59" s="31" t="s">
        <v>38</v>
      </c>
      <c r="D59" s="32" t="s">
        <v>8</v>
      </c>
      <c r="E59" s="42" t="s">
        <v>40</v>
      </c>
      <c r="F59" s="43"/>
      <c r="G59" s="33" t="s">
        <v>39</v>
      </c>
      <c r="H59" s="44" t="s">
        <v>9</v>
      </c>
      <c r="I59" s="45"/>
    </row>
    <row r="60" spans="1:9" ht="15.75" thickBot="1" x14ac:dyDescent="0.3">
      <c r="C60" s="34" t="s">
        <v>41</v>
      </c>
      <c r="D60" s="37">
        <v>0.21</v>
      </c>
      <c r="E60" s="48">
        <f>G54</f>
        <v>0</v>
      </c>
      <c r="F60" s="49"/>
      <c r="G60" s="50">
        <f>E60*0.21</f>
        <v>0</v>
      </c>
      <c r="H60" s="51">
        <f>E60+G60</f>
        <v>0</v>
      </c>
      <c r="I60" s="52"/>
    </row>
    <row r="61" spans="1:9" ht="19.5" thickBot="1" x14ac:dyDescent="0.35">
      <c r="C61" s="35" t="s">
        <v>44</v>
      </c>
      <c r="D61" s="36"/>
      <c r="E61" s="53">
        <f>E60</f>
        <v>0</v>
      </c>
      <c r="F61" s="54"/>
      <c r="G61" s="55">
        <f>G60</f>
        <v>0</v>
      </c>
      <c r="H61" s="56">
        <f>H60</f>
        <v>0</v>
      </c>
      <c r="I61" s="57"/>
    </row>
  </sheetData>
  <mergeCells count="11">
    <mergeCell ref="E59:F59"/>
    <mergeCell ref="H59:I59"/>
    <mergeCell ref="E60:F60"/>
    <mergeCell ref="E61:F61"/>
    <mergeCell ref="H60:I60"/>
    <mergeCell ref="H61:I61"/>
    <mergeCell ref="C15:C17"/>
    <mergeCell ref="C18:C20"/>
    <mergeCell ref="C21:C23"/>
    <mergeCell ref="C36:C37"/>
    <mergeCell ref="C24:C2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Město Třebíč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Vondráčková Michala, Bc.</dc:creator>
  <cp:lastModifiedBy>Cahová Ivana, Mgr.</cp:lastModifiedBy>
  <dcterms:created xsi:type="dcterms:W3CDTF">2022-06-02T05:27:29Z</dcterms:created>
  <dcterms:modified xsi:type="dcterms:W3CDTF">2022-06-24T07:24:34Z</dcterms:modified>
</cp:coreProperties>
</file>